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mnt\wsl\PHYSICALDRIVE1p2\Shared Github\pypsa-za2\data\"/>
    </mc:Choice>
  </mc:AlternateContent>
  <xr:revisionPtr revIDLastSave="0" documentId="13_ncr:1_{948A82E5-51D4-4666-8031-34E93B091E0C}" xr6:coauthVersionLast="47" xr6:coauthVersionMax="47" xr10:uidLastSave="{00000000-0000-0000-0000-000000000000}"/>
  <bookViews>
    <workbookView xWindow="57435" yWindow="-165" windowWidth="29130" windowHeight="15810" tabRatio="500" firstSheet="3" activeTab="7" xr2:uid="{00000000-000D-0000-FFFF-FFFF00000000}"/>
  </bookViews>
  <sheets>
    <sheet name="model_setup" sheetId="1" r:id="rId1"/>
    <sheet name="existing_conventional" sheetId="2" r:id="rId2"/>
    <sheet name="extendable_conventional" sheetId="10" r:id="rId3"/>
    <sheet name="existing_renewables" sheetId="9" r:id="rId4"/>
    <sheet name="extendable_max_build" sheetId="4" r:id="rId5"/>
    <sheet name="extendable_min_build" sheetId="11" r:id="rId6"/>
    <sheet name="new_build_limits" sheetId="5" r:id="rId7"/>
    <sheet name="operational_limits" sheetId="12" r:id="rId8"/>
    <sheet name="projected_parameters" sheetId="6" r:id="rId9"/>
    <sheet name="costs" sheetId="7" r:id="rId10"/>
    <sheet name="carriers" sheetId="8" r:id="rId11"/>
    <sheet name="archive" sheetId="3" r:id="rId12"/>
  </sheets>
  <definedNames>
    <definedName name="_xlnm._FilterDatabase" localSheetId="11" hidden="1">archive!$A$1:$AC$219</definedName>
    <definedName name="_xlnm._FilterDatabase" localSheetId="9" hidden="1">costs!$A$1:$M$133</definedName>
    <definedName name="_xlnm._FilterDatabase" localSheetId="1" hidden="1">existing_conventional!$A$1:$Z$182</definedName>
    <definedName name="_xlnm._FilterDatabase" localSheetId="3" hidden="1">existing_renewables!$A$1:$P$1</definedName>
    <definedName name="_xlnm._FilterDatabase" localSheetId="2" hidden="1">extendable_conventional!$A$1:$R$2</definedName>
    <definedName name="_xlnm._FilterDatabase" localSheetId="4" hidden="1">extendable_max_build!$A$1:$E$217</definedName>
    <definedName name="_xlnm._FilterDatabase" localSheetId="5" hidden="1">extendable_min_build!$A$1:$E$10</definedName>
    <definedName name="_xlnm._FilterDatabase" localSheetId="8" hidden="1">projected_parameters!$A$1:$AK$1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12" l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AJ2" i="12" s="1"/>
  <c r="H1" i="12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J60" i="4"/>
  <c r="K60" i="4" s="1"/>
  <c r="L60" i="4" s="1"/>
  <c r="M60" i="4" s="1"/>
  <c r="N60" i="4" s="1"/>
  <c r="O60" i="4" s="1"/>
  <c r="P60" i="4" s="1"/>
  <c r="Q60" i="4" s="1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AC60" i="4" s="1"/>
  <c r="AD60" i="4" s="1"/>
  <c r="AE60" i="4" s="1"/>
  <c r="AF60" i="4" s="1"/>
  <c r="AG60" i="4" s="1"/>
  <c r="AH60" i="4" s="1"/>
  <c r="AI60" i="4" s="1"/>
  <c r="AJ60" i="4" s="1"/>
  <c r="AK60" i="4" s="1"/>
  <c r="J17" i="4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K13" i="11"/>
  <c r="N13" i="11"/>
  <c r="P13" i="11"/>
  <c r="Q13" i="11"/>
  <c r="R13" i="11"/>
  <c r="S13" i="11"/>
  <c r="T13" i="1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191" i="11" s="1"/>
  <c r="T192" i="11" s="1"/>
  <c r="T193" i="11" s="1"/>
  <c r="T194" i="11" s="1"/>
  <c r="T195" i="11" s="1"/>
  <c r="T196" i="11" s="1"/>
  <c r="T197" i="11" s="1"/>
  <c r="T198" i="11" s="1"/>
  <c r="T199" i="11" s="1"/>
  <c r="T200" i="11" s="1"/>
  <c r="T201" i="11" s="1"/>
  <c r="T202" i="11" s="1"/>
  <c r="T203" i="11" s="1"/>
  <c r="T204" i="11" s="1"/>
  <c r="T205" i="11" s="1"/>
  <c r="T206" i="11" s="1"/>
  <c r="T207" i="11" s="1"/>
  <c r="T208" i="11" s="1"/>
  <c r="T209" i="11" s="1"/>
  <c r="T210" i="11" s="1"/>
  <c r="T211" i="11" s="1"/>
  <c r="T212" i="11" s="1"/>
  <c r="T213" i="11" s="1"/>
  <c r="T214" i="11" s="1"/>
  <c r="T215" i="11" s="1"/>
  <c r="T216" i="11" s="1"/>
  <c r="T217" i="11" s="1"/>
  <c r="T218" i="11" s="1"/>
  <c r="U13" i="1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U84" i="11" s="1"/>
  <c r="U85" i="11" s="1"/>
  <c r="U86" i="11" s="1"/>
  <c r="U87" i="11" s="1"/>
  <c r="U88" i="11" s="1"/>
  <c r="U89" i="11" s="1"/>
  <c r="U90" i="11" s="1"/>
  <c r="U91" i="11" s="1"/>
  <c r="U92" i="11" s="1"/>
  <c r="U93" i="11" s="1"/>
  <c r="U94" i="11" s="1"/>
  <c r="U95" i="11" s="1"/>
  <c r="U96" i="11" s="1"/>
  <c r="U97" i="11" s="1"/>
  <c r="U98" i="11" s="1"/>
  <c r="U99" i="11" s="1"/>
  <c r="U100" i="11" s="1"/>
  <c r="U101" i="11" s="1"/>
  <c r="U102" i="11" s="1"/>
  <c r="U103" i="11" s="1"/>
  <c r="U104" i="11" s="1"/>
  <c r="U105" i="11" s="1"/>
  <c r="U106" i="11" s="1"/>
  <c r="U107" i="11" s="1"/>
  <c r="U108" i="11" s="1"/>
  <c r="U109" i="11" s="1"/>
  <c r="U110" i="11" s="1"/>
  <c r="U111" i="11" s="1"/>
  <c r="U112" i="11" s="1"/>
  <c r="U113" i="11" s="1"/>
  <c r="U114" i="11" s="1"/>
  <c r="U115" i="11" s="1"/>
  <c r="U116" i="11" s="1"/>
  <c r="U117" i="11" s="1"/>
  <c r="U118" i="11" s="1"/>
  <c r="U119" i="11" s="1"/>
  <c r="U120" i="11" s="1"/>
  <c r="U121" i="11" s="1"/>
  <c r="U122" i="11" s="1"/>
  <c r="U123" i="11" s="1"/>
  <c r="U124" i="11" s="1"/>
  <c r="U125" i="11" s="1"/>
  <c r="U126" i="11" s="1"/>
  <c r="U127" i="11" s="1"/>
  <c r="U128" i="11" s="1"/>
  <c r="U129" i="11" s="1"/>
  <c r="U130" i="11" s="1"/>
  <c r="U131" i="11" s="1"/>
  <c r="U132" i="11" s="1"/>
  <c r="U133" i="11" s="1"/>
  <c r="U134" i="11" s="1"/>
  <c r="U135" i="11" s="1"/>
  <c r="U136" i="11" s="1"/>
  <c r="U137" i="11" s="1"/>
  <c r="U138" i="11" s="1"/>
  <c r="U139" i="11" s="1"/>
  <c r="U140" i="11" s="1"/>
  <c r="U141" i="11" s="1"/>
  <c r="U142" i="11" s="1"/>
  <c r="U143" i="11" s="1"/>
  <c r="U144" i="11" s="1"/>
  <c r="U145" i="11" s="1"/>
  <c r="U146" i="11" s="1"/>
  <c r="U147" i="11" s="1"/>
  <c r="U148" i="11" s="1"/>
  <c r="U149" i="11" s="1"/>
  <c r="U150" i="11" s="1"/>
  <c r="U151" i="11" s="1"/>
  <c r="U152" i="11" s="1"/>
  <c r="U153" i="11" s="1"/>
  <c r="U154" i="11" s="1"/>
  <c r="U155" i="11" s="1"/>
  <c r="U156" i="11" s="1"/>
  <c r="U157" i="11" s="1"/>
  <c r="U158" i="11" s="1"/>
  <c r="U159" i="11" s="1"/>
  <c r="U160" i="11" s="1"/>
  <c r="U161" i="11" s="1"/>
  <c r="U162" i="11" s="1"/>
  <c r="U163" i="11" s="1"/>
  <c r="U164" i="11" s="1"/>
  <c r="U165" i="11" s="1"/>
  <c r="U166" i="11" s="1"/>
  <c r="U167" i="11" s="1"/>
  <c r="U168" i="11" s="1"/>
  <c r="U169" i="11" s="1"/>
  <c r="U170" i="11" s="1"/>
  <c r="U171" i="11" s="1"/>
  <c r="U172" i="11" s="1"/>
  <c r="U173" i="11" s="1"/>
  <c r="U174" i="11" s="1"/>
  <c r="U175" i="11" s="1"/>
  <c r="U176" i="11" s="1"/>
  <c r="U177" i="11" s="1"/>
  <c r="U178" i="11" s="1"/>
  <c r="U179" i="11" s="1"/>
  <c r="U180" i="11" s="1"/>
  <c r="U181" i="11" s="1"/>
  <c r="U182" i="11" s="1"/>
  <c r="U183" i="11" s="1"/>
  <c r="U184" i="11" s="1"/>
  <c r="U185" i="11" s="1"/>
  <c r="U186" i="11" s="1"/>
  <c r="U187" i="11" s="1"/>
  <c r="U188" i="11" s="1"/>
  <c r="U189" i="11" s="1"/>
  <c r="U190" i="11" s="1"/>
  <c r="U191" i="11" s="1"/>
  <c r="U192" i="11" s="1"/>
  <c r="U193" i="11" s="1"/>
  <c r="U194" i="11" s="1"/>
  <c r="U195" i="11" s="1"/>
  <c r="U196" i="11" s="1"/>
  <c r="U197" i="11" s="1"/>
  <c r="U198" i="11" s="1"/>
  <c r="U199" i="11" s="1"/>
  <c r="U200" i="11" s="1"/>
  <c r="U201" i="11" s="1"/>
  <c r="U202" i="11" s="1"/>
  <c r="U203" i="11" s="1"/>
  <c r="U204" i="11" s="1"/>
  <c r="U205" i="11" s="1"/>
  <c r="U206" i="11" s="1"/>
  <c r="U207" i="11" s="1"/>
  <c r="U208" i="11" s="1"/>
  <c r="U209" i="11" s="1"/>
  <c r="U210" i="11" s="1"/>
  <c r="U211" i="11" s="1"/>
  <c r="U212" i="11" s="1"/>
  <c r="U213" i="11" s="1"/>
  <c r="U214" i="11" s="1"/>
  <c r="U215" i="11" s="1"/>
  <c r="U216" i="11" s="1"/>
  <c r="U217" i="11" s="1"/>
  <c r="U218" i="11" s="1"/>
  <c r="V13" i="11"/>
  <c r="V14" i="11" s="1"/>
  <c r="V15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V84" i="11" s="1"/>
  <c r="V85" i="11" s="1"/>
  <c r="V86" i="11" s="1"/>
  <c r="V87" i="11" s="1"/>
  <c r="V88" i="11" s="1"/>
  <c r="V89" i="11" s="1"/>
  <c r="V90" i="11" s="1"/>
  <c r="V91" i="11" s="1"/>
  <c r="V92" i="11" s="1"/>
  <c r="V93" i="11" s="1"/>
  <c r="V94" i="11" s="1"/>
  <c r="V95" i="11" s="1"/>
  <c r="V96" i="11" s="1"/>
  <c r="V97" i="11" s="1"/>
  <c r="V98" i="11" s="1"/>
  <c r="V99" i="11" s="1"/>
  <c r="V100" i="11" s="1"/>
  <c r="V101" i="11" s="1"/>
  <c r="V102" i="11" s="1"/>
  <c r="V103" i="11" s="1"/>
  <c r="V104" i="11" s="1"/>
  <c r="V105" i="11" s="1"/>
  <c r="V106" i="11" s="1"/>
  <c r="V107" i="11" s="1"/>
  <c r="V108" i="11" s="1"/>
  <c r="V109" i="11" s="1"/>
  <c r="V110" i="11" s="1"/>
  <c r="V111" i="11" s="1"/>
  <c r="V112" i="11" s="1"/>
  <c r="V113" i="11" s="1"/>
  <c r="V114" i="11" s="1"/>
  <c r="V115" i="11" s="1"/>
  <c r="V116" i="11" s="1"/>
  <c r="V117" i="11" s="1"/>
  <c r="V118" i="11" s="1"/>
  <c r="V119" i="11" s="1"/>
  <c r="V120" i="11" s="1"/>
  <c r="V121" i="11" s="1"/>
  <c r="V122" i="11" s="1"/>
  <c r="V123" i="11" s="1"/>
  <c r="V124" i="11" s="1"/>
  <c r="V125" i="11" s="1"/>
  <c r="V126" i="11" s="1"/>
  <c r="V127" i="11" s="1"/>
  <c r="V128" i="11" s="1"/>
  <c r="V129" i="11" s="1"/>
  <c r="V130" i="11" s="1"/>
  <c r="V131" i="11" s="1"/>
  <c r="V132" i="11" s="1"/>
  <c r="V133" i="11" s="1"/>
  <c r="V134" i="11" s="1"/>
  <c r="V135" i="11" s="1"/>
  <c r="V136" i="11" s="1"/>
  <c r="V137" i="11" s="1"/>
  <c r="V138" i="11" s="1"/>
  <c r="V139" i="11" s="1"/>
  <c r="V140" i="11" s="1"/>
  <c r="V141" i="11" s="1"/>
  <c r="V142" i="11" s="1"/>
  <c r="V143" i="11" s="1"/>
  <c r="V144" i="11" s="1"/>
  <c r="V145" i="11" s="1"/>
  <c r="V146" i="11" s="1"/>
  <c r="V147" i="11" s="1"/>
  <c r="V148" i="11" s="1"/>
  <c r="V149" i="11" s="1"/>
  <c r="V150" i="11" s="1"/>
  <c r="V151" i="11" s="1"/>
  <c r="V152" i="11" s="1"/>
  <c r="V153" i="11" s="1"/>
  <c r="V154" i="11" s="1"/>
  <c r="V155" i="11" s="1"/>
  <c r="V156" i="11" s="1"/>
  <c r="V157" i="11" s="1"/>
  <c r="V158" i="11" s="1"/>
  <c r="V159" i="11" s="1"/>
  <c r="V160" i="11" s="1"/>
  <c r="V161" i="11" s="1"/>
  <c r="V162" i="11" s="1"/>
  <c r="V163" i="11" s="1"/>
  <c r="V164" i="11" s="1"/>
  <c r="V165" i="11" s="1"/>
  <c r="V166" i="11" s="1"/>
  <c r="V167" i="11" s="1"/>
  <c r="V168" i="11" s="1"/>
  <c r="V169" i="11" s="1"/>
  <c r="V170" i="11" s="1"/>
  <c r="V171" i="11" s="1"/>
  <c r="V172" i="11" s="1"/>
  <c r="V173" i="11" s="1"/>
  <c r="V174" i="11" s="1"/>
  <c r="V175" i="11" s="1"/>
  <c r="V176" i="11" s="1"/>
  <c r="V177" i="11" s="1"/>
  <c r="V178" i="11" s="1"/>
  <c r="V179" i="11" s="1"/>
  <c r="V180" i="11" s="1"/>
  <c r="V181" i="11" s="1"/>
  <c r="V182" i="11" s="1"/>
  <c r="V183" i="11" s="1"/>
  <c r="V184" i="11" s="1"/>
  <c r="V185" i="11" s="1"/>
  <c r="V186" i="11" s="1"/>
  <c r="V187" i="11" s="1"/>
  <c r="V188" i="11" s="1"/>
  <c r="V189" i="11" s="1"/>
  <c r="V190" i="11" s="1"/>
  <c r="V191" i="11" s="1"/>
  <c r="V192" i="11" s="1"/>
  <c r="V193" i="11" s="1"/>
  <c r="V194" i="11" s="1"/>
  <c r="V195" i="11" s="1"/>
  <c r="V196" i="11" s="1"/>
  <c r="V197" i="11" s="1"/>
  <c r="V198" i="11" s="1"/>
  <c r="V199" i="11" s="1"/>
  <c r="V200" i="11" s="1"/>
  <c r="V201" i="11" s="1"/>
  <c r="V202" i="11" s="1"/>
  <c r="V203" i="11" s="1"/>
  <c r="V204" i="11" s="1"/>
  <c r="V205" i="11" s="1"/>
  <c r="V206" i="11" s="1"/>
  <c r="V207" i="11" s="1"/>
  <c r="V208" i="11" s="1"/>
  <c r="V209" i="11" s="1"/>
  <c r="V210" i="11" s="1"/>
  <c r="V211" i="11" s="1"/>
  <c r="V212" i="11" s="1"/>
  <c r="V213" i="11" s="1"/>
  <c r="V214" i="11" s="1"/>
  <c r="V215" i="11" s="1"/>
  <c r="V216" i="11" s="1"/>
  <c r="V217" i="11" s="1"/>
  <c r="V218" i="11" s="1"/>
  <c r="W13" i="1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W84" i="11" s="1"/>
  <c r="W85" i="11" s="1"/>
  <c r="W86" i="11" s="1"/>
  <c r="W87" i="11" s="1"/>
  <c r="W88" i="11" s="1"/>
  <c r="W89" i="11" s="1"/>
  <c r="W90" i="11" s="1"/>
  <c r="W91" i="11" s="1"/>
  <c r="W92" i="11" s="1"/>
  <c r="W93" i="11" s="1"/>
  <c r="W94" i="11" s="1"/>
  <c r="W95" i="11" s="1"/>
  <c r="W96" i="11" s="1"/>
  <c r="W97" i="11" s="1"/>
  <c r="W98" i="11" s="1"/>
  <c r="W99" i="11" s="1"/>
  <c r="W100" i="11" s="1"/>
  <c r="W101" i="11" s="1"/>
  <c r="W102" i="11" s="1"/>
  <c r="W103" i="11" s="1"/>
  <c r="W104" i="11" s="1"/>
  <c r="W105" i="11" s="1"/>
  <c r="W106" i="11" s="1"/>
  <c r="W107" i="11" s="1"/>
  <c r="W108" i="11" s="1"/>
  <c r="W109" i="11" s="1"/>
  <c r="W110" i="11" s="1"/>
  <c r="W111" i="11" s="1"/>
  <c r="W112" i="11" s="1"/>
  <c r="W113" i="11" s="1"/>
  <c r="W114" i="11" s="1"/>
  <c r="W115" i="11" s="1"/>
  <c r="W116" i="11" s="1"/>
  <c r="W117" i="11" s="1"/>
  <c r="W118" i="11" s="1"/>
  <c r="W119" i="11" s="1"/>
  <c r="W120" i="11" s="1"/>
  <c r="W121" i="11" s="1"/>
  <c r="W122" i="11" s="1"/>
  <c r="W123" i="11" s="1"/>
  <c r="W124" i="11" s="1"/>
  <c r="W125" i="11" s="1"/>
  <c r="W126" i="11" s="1"/>
  <c r="W127" i="11" s="1"/>
  <c r="W128" i="11" s="1"/>
  <c r="W129" i="11" s="1"/>
  <c r="W130" i="11" s="1"/>
  <c r="W131" i="11" s="1"/>
  <c r="W132" i="11" s="1"/>
  <c r="W133" i="11" s="1"/>
  <c r="W134" i="11" s="1"/>
  <c r="W135" i="11" s="1"/>
  <c r="W136" i="11" s="1"/>
  <c r="W137" i="11" s="1"/>
  <c r="W138" i="11" s="1"/>
  <c r="W139" i="11" s="1"/>
  <c r="W140" i="11" s="1"/>
  <c r="W141" i="11" s="1"/>
  <c r="W142" i="11" s="1"/>
  <c r="W143" i="11" s="1"/>
  <c r="W144" i="11" s="1"/>
  <c r="W145" i="11" s="1"/>
  <c r="W146" i="11" s="1"/>
  <c r="W147" i="11" s="1"/>
  <c r="W148" i="11" s="1"/>
  <c r="W149" i="11" s="1"/>
  <c r="W150" i="11" s="1"/>
  <c r="W151" i="11" s="1"/>
  <c r="W152" i="11" s="1"/>
  <c r="W153" i="11" s="1"/>
  <c r="W154" i="11" s="1"/>
  <c r="W155" i="11" s="1"/>
  <c r="W156" i="11" s="1"/>
  <c r="W157" i="11" s="1"/>
  <c r="W158" i="11" s="1"/>
  <c r="W159" i="11" s="1"/>
  <c r="W160" i="11" s="1"/>
  <c r="W161" i="11" s="1"/>
  <c r="W162" i="11" s="1"/>
  <c r="W163" i="11" s="1"/>
  <c r="W164" i="11" s="1"/>
  <c r="W165" i="11" s="1"/>
  <c r="W166" i="11" s="1"/>
  <c r="W167" i="11" s="1"/>
  <c r="W168" i="11" s="1"/>
  <c r="W169" i="11" s="1"/>
  <c r="W170" i="11" s="1"/>
  <c r="W171" i="11" s="1"/>
  <c r="W172" i="11" s="1"/>
  <c r="W173" i="11" s="1"/>
  <c r="W174" i="11" s="1"/>
  <c r="W175" i="11" s="1"/>
  <c r="W176" i="11" s="1"/>
  <c r="W177" i="11" s="1"/>
  <c r="W178" i="11" s="1"/>
  <c r="W179" i="11" s="1"/>
  <c r="W180" i="11" s="1"/>
  <c r="W181" i="11" s="1"/>
  <c r="W182" i="11" s="1"/>
  <c r="W183" i="11" s="1"/>
  <c r="W184" i="11" s="1"/>
  <c r="W185" i="11" s="1"/>
  <c r="W186" i="11" s="1"/>
  <c r="W187" i="11" s="1"/>
  <c r="W188" i="11" s="1"/>
  <c r="W189" i="11" s="1"/>
  <c r="W190" i="11" s="1"/>
  <c r="W191" i="11" s="1"/>
  <c r="W192" i="11" s="1"/>
  <c r="W193" i="11" s="1"/>
  <c r="W194" i="11" s="1"/>
  <c r="W195" i="11" s="1"/>
  <c r="W196" i="11" s="1"/>
  <c r="W197" i="11" s="1"/>
  <c r="W198" i="11" s="1"/>
  <c r="W199" i="11" s="1"/>
  <c r="W200" i="11" s="1"/>
  <c r="W201" i="11" s="1"/>
  <c r="W202" i="11" s="1"/>
  <c r="W203" i="11" s="1"/>
  <c r="W204" i="11" s="1"/>
  <c r="W205" i="11" s="1"/>
  <c r="W206" i="11" s="1"/>
  <c r="W207" i="11" s="1"/>
  <c r="W208" i="11" s="1"/>
  <c r="W209" i="11" s="1"/>
  <c r="W210" i="11" s="1"/>
  <c r="W211" i="11" s="1"/>
  <c r="W212" i="11" s="1"/>
  <c r="W213" i="11" s="1"/>
  <c r="W214" i="11" s="1"/>
  <c r="W215" i="11" s="1"/>
  <c r="W216" i="11" s="1"/>
  <c r="W217" i="11" s="1"/>
  <c r="W218" i="11" s="1"/>
  <c r="X13" i="1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X152" i="11" s="1"/>
  <c r="X153" i="11" s="1"/>
  <c r="X154" i="11" s="1"/>
  <c r="X155" i="11" s="1"/>
  <c r="X156" i="11" s="1"/>
  <c r="X157" i="11" s="1"/>
  <c r="X158" i="11" s="1"/>
  <c r="X159" i="11" s="1"/>
  <c r="X160" i="11" s="1"/>
  <c r="X161" i="11" s="1"/>
  <c r="X162" i="11" s="1"/>
  <c r="X163" i="11" s="1"/>
  <c r="X164" i="11" s="1"/>
  <c r="X165" i="11" s="1"/>
  <c r="X166" i="11" s="1"/>
  <c r="X167" i="11" s="1"/>
  <c r="X168" i="11" s="1"/>
  <c r="X169" i="11" s="1"/>
  <c r="X170" i="11" s="1"/>
  <c r="X171" i="11" s="1"/>
  <c r="X172" i="11" s="1"/>
  <c r="X173" i="11" s="1"/>
  <c r="X174" i="11" s="1"/>
  <c r="X175" i="11" s="1"/>
  <c r="X176" i="11" s="1"/>
  <c r="X177" i="11" s="1"/>
  <c r="X178" i="11" s="1"/>
  <c r="X179" i="11" s="1"/>
  <c r="X180" i="11" s="1"/>
  <c r="X181" i="11" s="1"/>
  <c r="X182" i="11" s="1"/>
  <c r="X183" i="11" s="1"/>
  <c r="X184" i="11" s="1"/>
  <c r="X185" i="11" s="1"/>
  <c r="X186" i="11" s="1"/>
  <c r="X187" i="11" s="1"/>
  <c r="X188" i="11" s="1"/>
  <c r="X189" i="11" s="1"/>
  <c r="X190" i="11" s="1"/>
  <c r="X191" i="11" s="1"/>
  <c r="X192" i="11" s="1"/>
  <c r="X193" i="11" s="1"/>
  <c r="X194" i="11" s="1"/>
  <c r="X195" i="11" s="1"/>
  <c r="X196" i="11" s="1"/>
  <c r="X197" i="11" s="1"/>
  <c r="X198" i="11" s="1"/>
  <c r="X199" i="11" s="1"/>
  <c r="X200" i="11" s="1"/>
  <c r="X201" i="11" s="1"/>
  <c r="X202" i="11" s="1"/>
  <c r="X203" i="11" s="1"/>
  <c r="X204" i="11" s="1"/>
  <c r="X205" i="11" s="1"/>
  <c r="X206" i="11" s="1"/>
  <c r="X207" i="11" s="1"/>
  <c r="X208" i="11" s="1"/>
  <c r="X209" i="11" s="1"/>
  <c r="X210" i="11" s="1"/>
  <c r="X211" i="11" s="1"/>
  <c r="X212" i="11" s="1"/>
  <c r="X213" i="11" s="1"/>
  <c r="X214" i="11" s="1"/>
  <c r="X215" i="11" s="1"/>
  <c r="X216" i="11" s="1"/>
  <c r="X217" i="11" s="1"/>
  <c r="X218" i="11" s="1"/>
  <c r="Y13" i="1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Y84" i="11" s="1"/>
  <c r="Y85" i="11" s="1"/>
  <c r="Y86" i="11" s="1"/>
  <c r="Y87" i="11" s="1"/>
  <c r="Y88" i="11" s="1"/>
  <c r="Y89" i="11" s="1"/>
  <c r="Y90" i="11" s="1"/>
  <c r="Y91" i="11" s="1"/>
  <c r="Y92" i="11" s="1"/>
  <c r="Y93" i="11" s="1"/>
  <c r="Y94" i="11" s="1"/>
  <c r="Y95" i="11" s="1"/>
  <c r="Y96" i="11" s="1"/>
  <c r="Y97" i="11" s="1"/>
  <c r="Y98" i="11" s="1"/>
  <c r="Y99" i="11" s="1"/>
  <c r="Y100" i="11" s="1"/>
  <c r="Y101" i="11" s="1"/>
  <c r="Y102" i="11" s="1"/>
  <c r="Y103" i="11" s="1"/>
  <c r="Y104" i="11" s="1"/>
  <c r="Y105" i="11" s="1"/>
  <c r="Y106" i="11" s="1"/>
  <c r="Y107" i="11" s="1"/>
  <c r="Y108" i="11" s="1"/>
  <c r="Y109" i="11" s="1"/>
  <c r="Y110" i="11" s="1"/>
  <c r="Y111" i="11" s="1"/>
  <c r="Y112" i="11" s="1"/>
  <c r="Y113" i="11" s="1"/>
  <c r="Y114" i="11" s="1"/>
  <c r="Y115" i="11" s="1"/>
  <c r="Y116" i="11" s="1"/>
  <c r="Y117" i="11" s="1"/>
  <c r="Y118" i="11" s="1"/>
  <c r="Y119" i="11" s="1"/>
  <c r="Y120" i="11" s="1"/>
  <c r="Y121" i="11" s="1"/>
  <c r="Y122" i="11" s="1"/>
  <c r="Y123" i="11" s="1"/>
  <c r="Y124" i="11" s="1"/>
  <c r="Y125" i="11" s="1"/>
  <c r="Y126" i="11" s="1"/>
  <c r="Y127" i="11" s="1"/>
  <c r="Y128" i="11" s="1"/>
  <c r="Y129" i="11" s="1"/>
  <c r="Y130" i="11" s="1"/>
  <c r="Y131" i="11" s="1"/>
  <c r="Y132" i="11" s="1"/>
  <c r="Y133" i="11" s="1"/>
  <c r="Y134" i="11" s="1"/>
  <c r="Y135" i="11" s="1"/>
  <c r="Y136" i="11" s="1"/>
  <c r="Y137" i="11" s="1"/>
  <c r="Y138" i="11" s="1"/>
  <c r="Y139" i="11" s="1"/>
  <c r="Y140" i="11" s="1"/>
  <c r="Y141" i="11" s="1"/>
  <c r="Y142" i="11" s="1"/>
  <c r="Y143" i="11" s="1"/>
  <c r="Y144" i="11" s="1"/>
  <c r="Y145" i="11" s="1"/>
  <c r="Y146" i="11" s="1"/>
  <c r="Y147" i="11" s="1"/>
  <c r="Y148" i="11" s="1"/>
  <c r="Y149" i="11" s="1"/>
  <c r="Y150" i="11" s="1"/>
  <c r="Y151" i="11" s="1"/>
  <c r="Y152" i="11" s="1"/>
  <c r="Y153" i="11" s="1"/>
  <c r="Y154" i="11" s="1"/>
  <c r="Y155" i="11" s="1"/>
  <c r="Y156" i="11" s="1"/>
  <c r="Y157" i="11" s="1"/>
  <c r="Y158" i="11" s="1"/>
  <c r="Y159" i="11" s="1"/>
  <c r="Y160" i="11" s="1"/>
  <c r="Y161" i="11" s="1"/>
  <c r="Y162" i="11" s="1"/>
  <c r="Y163" i="11" s="1"/>
  <c r="Y164" i="11" s="1"/>
  <c r="Y165" i="11" s="1"/>
  <c r="Y166" i="11" s="1"/>
  <c r="Y167" i="11" s="1"/>
  <c r="Y168" i="11" s="1"/>
  <c r="Y169" i="11" s="1"/>
  <c r="Y170" i="11" s="1"/>
  <c r="Y171" i="11" s="1"/>
  <c r="Y172" i="11" s="1"/>
  <c r="Y173" i="11" s="1"/>
  <c r="Y174" i="11" s="1"/>
  <c r="Y175" i="11" s="1"/>
  <c r="Y176" i="11" s="1"/>
  <c r="Y177" i="11" s="1"/>
  <c r="Y178" i="11" s="1"/>
  <c r="Y179" i="11" s="1"/>
  <c r="Y180" i="11" s="1"/>
  <c r="Y181" i="11" s="1"/>
  <c r="Y182" i="11" s="1"/>
  <c r="Y183" i="11" s="1"/>
  <c r="Y184" i="11" s="1"/>
  <c r="Y185" i="11" s="1"/>
  <c r="Y186" i="11" s="1"/>
  <c r="Y187" i="11" s="1"/>
  <c r="Y188" i="11" s="1"/>
  <c r="Y189" i="11" s="1"/>
  <c r="Y190" i="11" s="1"/>
  <c r="Y191" i="11" s="1"/>
  <c r="Y192" i="11" s="1"/>
  <c r="Y193" i="11" s="1"/>
  <c r="Y194" i="11" s="1"/>
  <c r="Y195" i="11" s="1"/>
  <c r="Y196" i="11" s="1"/>
  <c r="Y197" i="11" s="1"/>
  <c r="Y198" i="11" s="1"/>
  <c r="Y199" i="11" s="1"/>
  <c r="Y200" i="11" s="1"/>
  <c r="Y201" i="11" s="1"/>
  <c r="Y202" i="11" s="1"/>
  <c r="Y203" i="11" s="1"/>
  <c r="Y204" i="11" s="1"/>
  <c r="Y205" i="11" s="1"/>
  <c r="Y206" i="11" s="1"/>
  <c r="Y207" i="11" s="1"/>
  <c r="Y208" i="11" s="1"/>
  <c r="Y209" i="11" s="1"/>
  <c r="Y210" i="11" s="1"/>
  <c r="Y211" i="11" s="1"/>
  <c r="Y212" i="11" s="1"/>
  <c r="Y213" i="11" s="1"/>
  <c r="Y214" i="11" s="1"/>
  <c r="Y215" i="11" s="1"/>
  <c r="Y216" i="11" s="1"/>
  <c r="Y217" i="11" s="1"/>
  <c r="Y218" i="11" s="1"/>
  <c r="Z13" i="1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Z84" i="11" s="1"/>
  <c r="Z85" i="11" s="1"/>
  <c r="Z86" i="11" s="1"/>
  <c r="Z87" i="11" s="1"/>
  <c r="Z88" i="11" s="1"/>
  <c r="Z89" i="11" s="1"/>
  <c r="Z90" i="11" s="1"/>
  <c r="Z91" i="11" s="1"/>
  <c r="Z92" i="11" s="1"/>
  <c r="Z93" i="11" s="1"/>
  <c r="Z94" i="11" s="1"/>
  <c r="Z95" i="11" s="1"/>
  <c r="Z96" i="11" s="1"/>
  <c r="Z97" i="11" s="1"/>
  <c r="Z98" i="11" s="1"/>
  <c r="Z99" i="11" s="1"/>
  <c r="Z100" i="11" s="1"/>
  <c r="Z101" i="11" s="1"/>
  <c r="Z102" i="11" s="1"/>
  <c r="Z103" i="11" s="1"/>
  <c r="Z104" i="11" s="1"/>
  <c r="Z105" i="11" s="1"/>
  <c r="Z106" i="11" s="1"/>
  <c r="Z107" i="11" s="1"/>
  <c r="Z108" i="11" s="1"/>
  <c r="Z109" i="11" s="1"/>
  <c r="Z110" i="11" s="1"/>
  <c r="Z111" i="11" s="1"/>
  <c r="Z112" i="11" s="1"/>
  <c r="Z113" i="11" s="1"/>
  <c r="Z114" i="11" s="1"/>
  <c r="Z115" i="11" s="1"/>
  <c r="Z116" i="11" s="1"/>
  <c r="Z117" i="11" s="1"/>
  <c r="Z118" i="11" s="1"/>
  <c r="Z119" i="11" s="1"/>
  <c r="Z120" i="11" s="1"/>
  <c r="Z121" i="11" s="1"/>
  <c r="Z122" i="11" s="1"/>
  <c r="Z123" i="11" s="1"/>
  <c r="Z124" i="11" s="1"/>
  <c r="Z125" i="11" s="1"/>
  <c r="Z126" i="11" s="1"/>
  <c r="Z127" i="11" s="1"/>
  <c r="Z128" i="11" s="1"/>
  <c r="Z129" i="11" s="1"/>
  <c r="Z130" i="11" s="1"/>
  <c r="Z131" i="11" s="1"/>
  <c r="Z132" i="11" s="1"/>
  <c r="Z133" i="11" s="1"/>
  <c r="Z134" i="11" s="1"/>
  <c r="Z135" i="11" s="1"/>
  <c r="Z136" i="11" s="1"/>
  <c r="Z137" i="11" s="1"/>
  <c r="Z138" i="11" s="1"/>
  <c r="Z139" i="11" s="1"/>
  <c r="Z140" i="11" s="1"/>
  <c r="Z141" i="11" s="1"/>
  <c r="Z142" i="11" s="1"/>
  <c r="Z143" i="11" s="1"/>
  <c r="Z144" i="11" s="1"/>
  <c r="Z145" i="11" s="1"/>
  <c r="Z146" i="11" s="1"/>
  <c r="Z147" i="11" s="1"/>
  <c r="Z148" i="11" s="1"/>
  <c r="Z149" i="11" s="1"/>
  <c r="Z150" i="11" s="1"/>
  <c r="Z151" i="11" s="1"/>
  <c r="Z152" i="11" s="1"/>
  <c r="Z153" i="11" s="1"/>
  <c r="Z154" i="11" s="1"/>
  <c r="Z155" i="11" s="1"/>
  <c r="Z156" i="11" s="1"/>
  <c r="Z157" i="11" s="1"/>
  <c r="Z158" i="11" s="1"/>
  <c r="Z159" i="11" s="1"/>
  <c r="Z160" i="11" s="1"/>
  <c r="Z161" i="11" s="1"/>
  <c r="Z162" i="11" s="1"/>
  <c r="Z163" i="11" s="1"/>
  <c r="Z164" i="11" s="1"/>
  <c r="Z165" i="11" s="1"/>
  <c r="Z166" i="11" s="1"/>
  <c r="Z167" i="11" s="1"/>
  <c r="Z168" i="11" s="1"/>
  <c r="Z169" i="11" s="1"/>
  <c r="Z170" i="11" s="1"/>
  <c r="Z171" i="11" s="1"/>
  <c r="Z172" i="11" s="1"/>
  <c r="Z173" i="11" s="1"/>
  <c r="Z174" i="11" s="1"/>
  <c r="Z175" i="11" s="1"/>
  <c r="Z176" i="11" s="1"/>
  <c r="Z177" i="11" s="1"/>
  <c r="Z178" i="11" s="1"/>
  <c r="Z179" i="11" s="1"/>
  <c r="Z180" i="11" s="1"/>
  <c r="Z181" i="11" s="1"/>
  <c r="Z182" i="11" s="1"/>
  <c r="Z183" i="11" s="1"/>
  <c r="Z184" i="11" s="1"/>
  <c r="Z185" i="11" s="1"/>
  <c r="Z186" i="11" s="1"/>
  <c r="Z187" i="11" s="1"/>
  <c r="Z188" i="11" s="1"/>
  <c r="Z189" i="11" s="1"/>
  <c r="Z190" i="11" s="1"/>
  <c r="Z191" i="11" s="1"/>
  <c r="Z192" i="11" s="1"/>
  <c r="Z193" i="11" s="1"/>
  <c r="Z194" i="11" s="1"/>
  <c r="Z195" i="11" s="1"/>
  <c r="Z196" i="11" s="1"/>
  <c r="Z197" i="11" s="1"/>
  <c r="Z198" i="11" s="1"/>
  <c r="Z199" i="11" s="1"/>
  <c r="Z200" i="11" s="1"/>
  <c r="Z201" i="11" s="1"/>
  <c r="Z202" i="11" s="1"/>
  <c r="Z203" i="11" s="1"/>
  <c r="Z204" i="11" s="1"/>
  <c r="Z205" i="11" s="1"/>
  <c r="Z206" i="11" s="1"/>
  <c r="Z207" i="11" s="1"/>
  <c r="Z208" i="11" s="1"/>
  <c r="Z209" i="11" s="1"/>
  <c r="Z210" i="11" s="1"/>
  <c r="Z211" i="11" s="1"/>
  <c r="Z212" i="11" s="1"/>
  <c r="Z213" i="11" s="1"/>
  <c r="Z214" i="11" s="1"/>
  <c r="Z215" i="11" s="1"/>
  <c r="Z216" i="11" s="1"/>
  <c r="Z217" i="11" s="1"/>
  <c r="Z218" i="11" s="1"/>
  <c r="AA13" i="1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AA30" i="11" s="1"/>
  <c r="AA31" i="11" s="1"/>
  <c r="AA32" i="11" s="1"/>
  <c r="AA33" i="11" s="1"/>
  <c r="AA34" i="11" s="1"/>
  <c r="AA35" i="11" s="1"/>
  <c r="AA36" i="11" s="1"/>
  <c r="AA37" i="11" s="1"/>
  <c r="AA38" i="11" s="1"/>
  <c r="AA39" i="11" s="1"/>
  <c r="AA40" i="11" s="1"/>
  <c r="AA41" i="11" s="1"/>
  <c r="AA42" i="11" s="1"/>
  <c r="AA43" i="11" s="1"/>
  <c r="AA44" i="11" s="1"/>
  <c r="AA45" i="11" s="1"/>
  <c r="AA46" i="11" s="1"/>
  <c r="AA47" i="11" s="1"/>
  <c r="AA48" i="11" s="1"/>
  <c r="AA49" i="11" s="1"/>
  <c r="AA50" i="11" s="1"/>
  <c r="AA51" i="11" s="1"/>
  <c r="AA52" i="11" s="1"/>
  <c r="AA53" i="11" s="1"/>
  <c r="AA54" i="11" s="1"/>
  <c r="AA55" i="11" s="1"/>
  <c r="AA56" i="11" s="1"/>
  <c r="AA57" i="11" s="1"/>
  <c r="AA58" i="11" s="1"/>
  <c r="AA59" i="11" s="1"/>
  <c r="AA60" i="11" s="1"/>
  <c r="AA61" i="11" s="1"/>
  <c r="AA62" i="11" s="1"/>
  <c r="AA63" i="11" s="1"/>
  <c r="AA64" i="11" s="1"/>
  <c r="AA65" i="11" s="1"/>
  <c r="AA66" i="11" s="1"/>
  <c r="AA67" i="11" s="1"/>
  <c r="AA68" i="11" s="1"/>
  <c r="AA69" i="11" s="1"/>
  <c r="AA70" i="11" s="1"/>
  <c r="AA71" i="11" s="1"/>
  <c r="AA72" i="11" s="1"/>
  <c r="AA73" i="11" s="1"/>
  <c r="AA74" i="11" s="1"/>
  <c r="AA75" i="11" s="1"/>
  <c r="AA76" i="11" s="1"/>
  <c r="AA77" i="11" s="1"/>
  <c r="AA78" i="11" s="1"/>
  <c r="AA79" i="11" s="1"/>
  <c r="AA80" i="11" s="1"/>
  <c r="AA81" i="11" s="1"/>
  <c r="AA82" i="11" s="1"/>
  <c r="AA83" i="11" s="1"/>
  <c r="AA84" i="11" s="1"/>
  <c r="AA85" i="11" s="1"/>
  <c r="AA86" i="11" s="1"/>
  <c r="AA87" i="11" s="1"/>
  <c r="AA88" i="11" s="1"/>
  <c r="AA89" i="11" s="1"/>
  <c r="AA90" i="11" s="1"/>
  <c r="AA91" i="11" s="1"/>
  <c r="AA92" i="11" s="1"/>
  <c r="AA93" i="11" s="1"/>
  <c r="AA94" i="11" s="1"/>
  <c r="AA95" i="11" s="1"/>
  <c r="AA96" i="11" s="1"/>
  <c r="AA97" i="11" s="1"/>
  <c r="AA98" i="11" s="1"/>
  <c r="AA99" i="11" s="1"/>
  <c r="AA100" i="11" s="1"/>
  <c r="AA101" i="11" s="1"/>
  <c r="AA102" i="11" s="1"/>
  <c r="AA103" i="11" s="1"/>
  <c r="AA104" i="11" s="1"/>
  <c r="AA105" i="11" s="1"/>
  <c r="AA106" i="11" s="1"/>
  <c r="AA107" i="11" s="1"/>
  <c r="AA108" i="11" s="1"/>
  <c r="AA109" i="11" s="1"/>
  <c r="AA110" i="11" s="1"/>
  <c r="AA111" i="11" s="1"/>
  <c r="AA112" i="11" s="1"/>
  <c r="AA113" i="11" s="1"/>
  <c r="AA114" i="11" s="1"/>
  <c r="AA115" i="11" s="1"/>
  <c r="AA116" i="11" s="1"/>
  <c r="AA117" i="11" s="1"/>
  <c r="AA118" i="11" s="1"/>
  <c r="AA119" i="11" s="1"/>
  <c r="AA120" i="11" s="1"/>
  <c r="AA121" i="11" s="1"/>
  <c r="AA122" i="11" s="1"/>
  <c r="AA123" i="11" s="1"/>
  <c r="AA124" i="11" s="1"/>
  <c r="AA125" i="11" s="1"/>
  <c r="AA126" i="11" s="1"/>
  <c r="AA127" i="11" s="1"/>
  <c r="AA128" i="11" s="1"/>
  <c r="AA129" i="11" s="1"/>
  <c r="AA130" i="11" s="1"/>
  <c r="AA131" i="11" s="1"/>
  <c r="AA132" i="11" s="1"/>
  <c r="AA133" i="11" s="1"/>
  <c r="AA134" i="11" s="1"/>
  <c r="AA135" i="11" s="1"/>
  <c r="AA136" i="11" s="1"/>
  <c r="AA137" i="11" s="1"/>
  <c r="AA138" i="11" s="1"/>
  <c r="AA139" i="11" s="1"/>
  <c r="AA140" i="11" s="1"/>
  <c r="AA141" i="11" s="1"/>
  <c r="AA142" i="11" s="1"/>
  <c r="AA143" i="11" s="1"/>
  <c r="AA144" i="11" s="1"/>
  <c r="AA145" i="11" s="1"/>
  <c r="AA146" i="11" s="1"/>
  <c r="AA147" i="11" s="1"/>
  <c r="AA148" i="11" s="1"/>
  <c r="AA149" i="11" s="1"/>
  <c r="AA150" i="11" s="1"/>
  <c r="AA151" i="11" s="1"/>
  <c r="AA152" i="11" s="1"/>
  <c r="AA153" i="11" s="1"/>
  <c r="AA154" i="11" s="1"/>
  <c r="AA155" i="11" s="1"/>
  <c r="AA156" i="11" s="1"/>
  <c r="AA157" i="11" s="1"/>
  <c r="AA158" i="11" s="1"/>
  <c r="AA159" i="11" s="1"/>
  <c r="AA160" i="11" s="1"/>
  <c r="AA161" i="11" s="1"/>
  <c r="AA162" i="11" s="1"/>
  <c r="AA163" i="11" s="1"/>
  <c r="AA164" i="11" s="1"/>
  <c r="AA165" i="11" s="1"/>
  <c r="AA166" i="11" s="1"/>
  <c r="AA167" i="11" s="1"/>
  <c r="AA168" i="11" s="1"/>
  <c r="AA169" i="11" s="1"/>
  <c r="AA170" i="11" s="1"/>
  <c r="AA171" i="11" s="1"/>
  <c r="AA172" i="11" s="1"/>
  <c r="AA173" i="11" s="1"/>
  <c r="AA174" i="11" s="1"/>
  <c r="AA175" i="11" s="1"/>
  <c r="AA176" i="11" s="1"/>
  <c r="AA177" i="11" s="1"/>
  <c r="AA178" i="11" s="1"/>
  <c r="AA179" i="11" s="1"/>
  <c r="AA180" i="11" s="1"/>
  <c r="AA181" i="11" s="1"/>
  <c r="AA182" i="11" s="1"/>
  <c r="AA183" i="11" s="1"/>
  <c r="AA184" i="11" s="1"/>
  <c r="AA185" i="11" s="1"/>
  <c r="AA186" i="11" s="1"/>
  <c r="AA187" i="11" s="1"/>
  <c r="AA188" i="11" s="1"/>
  <c r="AA189" i="11" s="1"/>
  <c r="AA190" i="11" s="1"/>
  <c r="AA191" i="11" s="1"/>
  <c r="AA192" i="11" s="1"/>
  <c r="AA193" i="11" s="1"/>
  <c r="AA194" i="11" s="1"/>
  <c r="AA195" i="11" s="1"/>
  <c r="AA196" i="11" s="1"/>
  <c r="AA197" i="11" s="1"/>
  <c r="AA198" i="11" s="1"/>
  <c r="AA199" i="11" s="1"/>
  <c r="AA200" i="11" s="1"/>
  <c r="AA201" i="11" s="1"/>
  <c r="AA202" i="11" s="1"/>
  <c r="AA203" i="11" s="1"/>
  <c r="AA204" i="11" s="1"/>
  <c r="AA205" i="11" s="1"/>
  <c r="AA206" i="11" s="1"/>
  <c r="AA207" i="11" s="1"/>
  <c r="AA208" i="11" s="1"/>
  <c r="AA209" i="11" s="1"/>
  <c r="AA210" i="11" s="1"/>
  <c r="AA211" i="11" s="1"/>
  <c r="AA212" i="11" s="1"/>
  <c r="AA213" i="11" s="1"/>
  <c r="AA214" i="11" s="1"/>
  <c r="AA215" i="11" s="1"/>
  <c r="AA216" i="11" s="1"/>
  <c r="AA217" i="11" s="1"/>
  <c r="AA218" i="11" s="1"/>
  <c r="AB13" i="1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AB32" i="11" s="1"/>
  <c r="AB33" i="11" s="1"/>
  <c r="AB34" i="11" s="1"/>
  <c r="AB35" i="11" s="1"/>
  <c r="AB36" i="11" s="1"/>
  <c r="AB37" i="11" s="1"/>
  <c r="AB38" i="11" s="1"/>
  <c r="AB39" i="11" s="1"/>
  <c r="AB40" i="11" s="1"/>
  <c r="AB41" i="11" s="1"/>
  <c r="AB42" i="11" s="1"/>
  <c r="AB43" i="11" s="1"/>
  <c r="AB44" i="11" s="1"/>
  <c r="AB45" i="11" s="1"/>
  <c r="AB46" i="11" s="1"/>
  <c r="AB47" i="11" s="1"/>
  <c r="AB48" i="11" s="1"/>
  <c r="AB49" i="11" s="1"/>
  <c r="AB50" i="11" s="1"/>
  <c r="AB51" i="11" s="1"/>
  <c r="AB52" i="11" s="1"/>
  <c r="AB53" i="11" s="1"/>
  <c r="AB54" i="11" s="1"/>
  <c r="AB55" i="11" s="1"/>
  <c r="AB56" i="11" s="1"/>
  <c r="AB57" i="11" s="1"/>
  <c r="AB58" i="11" s="1"/>
  <c r="AB59" i="11" s="1"/>
  <c r="AB60" i="11" s="1"/>
  <c r="AB61" i="11" s="1"/>
  <c r="AB62" i="11" s="1"/>
  <c r="AB63" i="11" s="1"/>
  <c r="AB64" i="11" s="1"/>
  <c r="AB65" i="11" s="1"/>
  <c r="AB66" i="11" s="1"/>
  <c r="AB67" i="11" s="1"/>
  <c r="AB68" i="11" s="1"/>
  <c r="AB69" i="11" s="1"/>
  <c r="AB70" i="11" s="1"/>
  <c r="AB71" i="11" s="1"/>
  <c r="AB72" i="11" s="1"/>
  <c r="AB73" i="11" s="1"/>
  <c r="AB74" i="11" s="1"/>
  <c r="AB75" i="11" s="1"/>
  <c r="AB76" i="11" s="1"/>
  <c r="AB77" i="11" s="1"/>
  <c r="AB78" i="11" s="1"/>
  <c r="AB79" i="11" s="1"/>
  <c r="AB80" i="11" s="1"/>
  <c r="AB81" i="11" s="1"/>
  <c r="AB82" i="11" s="1"/>
  <c r="AB83" i="11" s="1"/>
  <c r="AB84" i="11" s="1"/>
  <c r="AB85" i="11" s="1"/>
  <c r="AB86" i="11" s="1"/>
  <c r="AB87" i="11" s="1"/>
  <c r="AB88" i="11" s="1"/>
  <c r="AB89" i="11" s="1"/>
  <c r="AB90" i="11" s="1"/>
  <c r="AB91" i="11" s="1"/>
  <c r="AB92" i="11" s="1"/>
  <c r="AB93" i="11" s="1"/>
  <c r="AB94" i="11" s="1"/>
  <c r="AB95" i="11" s="1"/>
  <c r="AB96" i="11" s="1"/>
  <c r="AB97" i="11" s="1"/>
  <c r="AB98" i="11" s="1"/>
  <c r="AB99" i="11" s="1"/>
  <c r="AB100" i="11" s="1"/>
  <c r="AB101" i="11" s="1"/>
  <c r="AB102" i="11" s="1"/>
  <c r="AB103" i="11" s="1"/>
  <c r="AB104" i="11" s="1"/>
  <c r="AB105" i="11" s="1"/>
  <c r="AB106" i="11" s="1"/>
  <c r="AB107" i="11" s="1"/>
  <c r="AB108" i="11" s="1"/>
  <c r="AB109" i="11" s="1"/>
  <c r="AB110" i="11" s="1"/>
  <c r="AB111" i="11" s="1"/>
  <c r="AB112" i="11" s="1"/>
  <c r="AB113" i="11" s="1"/>
  <c r="AB114" i="11" s="1"/>
  <c r="AB115" i="11" s="1"/>
  <c r="AB116" i="11" s="1"/>
  <c r="AB117" i="11" s="1"/>
  <c r="AB118" i="11" s="1"/>
  <c r="AB119" i="11" s="1"/>
  <c r="AB120" i="11" s="1"/>
  <c r="AB121" i="11" s="1"/>
  <c r="AB122" i="11" s="1"/>
  <c r="AB123" i="11" s="1"/>
  <c r="AB124" i="11" s="1"/>
  <c r="AB125" i="11" s="1"/>
  <c r="AB126" i="11" s="1"/>
  <c r="AB127" i="11" s="1"/>
  <c r="AB128" i="11" s="1"/>
  <c r="AB129" i="11" s="1"/>
  <c r="AB130" i="11" s="1"/>
  <c r="AB131" i="11" s="1"/>
  <c r="AB132" i="11" s="1"/>
  <c r="AB133" i="11" s="1"/>
  <c r="AB134" i="11" s="1"/>
  <c r="AB135" i="11" s="1"/>
  <c r="AB136" i="11" s="1"/>
  <c r="AB137" i="11" s="1"/>
  <c r="AB138" i="11" s="1"/>
  <c r="AB139" i="11" s="1"/>
  <c r="AB140" i="11" s="1"/>
  <c r="AB141" i="11" s="1"/>
  <c r="AB142" i="11" s="1"/>
  <c r="AB143" i="11" s="1"/>
  <c r="AB144" i="11" s="1"/>
  <c r="AB145" i="11" s="1"/>
  <c r="AB146" i="11" s="1"/>
  <c r="AB147" i="11" s="1"/>
  <c r="AB148" i="11" s="1"/>
  <c r="AB149" i="11" s="1"/>
  <c r="AB150" i="11" s="1"/>
  <c r="AB151" i="11" s="1"/>
  <c r="AB152" i="11" s="1"/>
  <c r="AB153" i="11" s="1"/>
  <c r="AB154" i="11" s="1"/>
  <c r="AB155" i="11" s="1"/>
  <c r="AB156" i="11" s="1"/>
  <c r="AB157" i="11" s="1"/>
  <c r="AB158" i="11" s="1"/>
  <c r="AB159" i="11" s="1"/>
  <c r="AB160" i="11" s="1"/>
  <c r="AB161" i="11" s="1"/>
  <c r="AB162" i="11" s="1"/>
  <c r="AB163" i="11" s="1"/>
  <c r="AB164" i="11" s="1"/>
  <c r="AB165" i="11" s="1"/>
  <c r="AB166" i="11" s="1"/>
  <c r="AB167" i="11" s="1"/>
  <c r="AB168" i="11" s="1"/>
  <c r="AB169" i="11" s="1"/>
  <c r="AB170" i="11" s="1"/>
  <c r="AB171" i="11" s="1"/>
  <c r="AB172" i="11" s="1"/>
  <c r="AB173" i="11" s="1"/>
  <c r="AB174" i="11" s="1"/>
  <c r="AB175" i="11" s="1"/>
  <c r="AB176" i="11" s="1"/>
  <c r="AB177" i="11" s="1"/>
  <c r="AB178" i="11" s="1"/>
  <c r="AB179" i="11" s="1"/>
  <c r="AB180" i="11" s="1"/>
  <c r="AB181" i="11" s="1"/>
  <c r="AB182" i="11" s="1"/>
  <c r="AB183" i="11" s="1"/>
  <c r="AB184" i="11" s="1"/>
  <c r="AB185" i="11" s="1"/>
  <c r="AB186" i="11" s="1"/>
  <c r="AB187" i="11" s="1"/>
  <c r="AB188" i="11" s="1"/>
  <c r="AB189" i="11" s="1"/>
  <c r="AB190" i="11" s="1"/>
  <c r="AB191" i="11" s="1"/>
  <c r="AB192" i="11" s="1"/>
  <c r="AB193" i="11" s="1"/>
  <c r="AB194" i="11" s="1"/>
  <c r="AB195" i="11" s="1"/>
  <c r="AB196" i="11" s="1"/>
  <c r="AB197" i="11" s="1"/>
  <c r="AB198" i="11" s="1"/>
  <c r="AB199" i="11" s="1"/>
  <c r="AB200" i="11" s="1"/>
  <c r="AB201" i="11" s="1"/>
  <c r="AB202" i="11" s="1"/>
  <c r="AB203" i="11" s="1"/>
  <c r="AB204" i="11" s="1"/>
  <c r="AB205" i="11" s="1"/>
  <c r="AB206" i="11" s="1"/>
  <c r="AB207" i="11" s="1"/>
  <c r="AB208" i="11" s="1"/>
  <c r="AB209" i="11" s="1"/>
  <c r="AB210" i="11" s="1"/>
  <c r="AB211" i="11" s="1"/>
  <c r="AB212" i="11" s="1"/>
  <c r="AB213" i="11" s="1"/>
  <c r="AB214" i="11" s="1"/>
  <c r="AB215" i="11" s="1"/>
  <c r="AB216" i="11" s="1"/>
  <c r="AB217" i="11" s="1"/>
  <c r="AB218" i="11" s="1"/>
  <c r="AE13" i="11"/>
  <c r="AH13" i="11"/>
  <c r="AJ13" i="11"/>
  <c r="AJ14" i="11" s="1"/>
  <c r="AJ15" i="11" s="1"/>
  <c r="AJ16" i="11" s="1"/>
  <c r="AJ17" i="11" s="1"/>
  <c r="AJ18" i="11" s="1"/>
  <c r="AJ19" i="11" s="1"/>
  <c r="AJ20" i="11" s="1"/>
  <c r="AJ21" i="11" s="1"/>
  <c r="AJ22" i="11" s="1"/>
  <c r="AJ23" i="11" s="1"/>
  <c r="AJ24" i="11" s="1"/>
  <c r="AJ25" i="11" s="1"/>
  <c r="AJ26" i="11" s="1"/>
  <c r="AJ27" i="11" s="1"/>
  <c r="AJ28" i="11" s="1"/>
  <c r="AJ29" i="11" s="1"/>
  <c r="AJ30" i="11" s="1"/>
  <c r="AJ31" i="11" s="1"/>
  <c r="AJ32" i="11" s="1"/>
  <c r="AJ33" i="11" s="1"/>
  <c r="AJ34" i="11" s="1"/>
  <c r="AJ35" i="11" s="1"/>
  <c r="AJ36" i="11" s="1"/>
  <c r="AJ37" i="11" s="1"/>
  <c r="AJ38" i="11" s="1"/>
  <c r="AJ39" i="11" s="1"/>
  <c r="AK13" i="11"/>
  <c r="AK14" i="11" s="1"/>
  <c r="AK15" i="11" s="1"/>
  <c r="AK16" i="11" s="1"/>
  <c r="AK17" i="11" s="1"/>
  <c r="AK18" i="11" s="1"/>
  <c r="AK19" i="11" s="1"/>
  <c r="AK20" i="11" s="1"/>
  <c r="AK21" i="11" s="1"/>
  <c r="AK22" i="11" s="1"/>
  <c r="AK23" i="11" s="1"/>
  <c r="AK24" i="11" s="1"/>
  <c r="AK25" i="11" s="1"/>
  <c r="AK26" i="11" s="1"/>
  <c r="AK27" i="11" s="1"/>
  <c r="AK28" i="11" s="1"/>
  <c r="AK29" i="11" s="1"/>
  <c r="AK30" i="11" s="1"/>
  <c r="AK31" i="11" s="1"/>
  <c r="AK32" i="11" s="1"/>
  <c r="AK33" i="11" s="1"/>
  <c r="AK34" i="11" s="1"/>
  <c r="AK35" i="11" s="1"/>
  <c r="AK36" i="11" s="1"/>
  <c r="AK37" i="11" s="1"/>
  <c r="AK38" i="11" s="1"/>
  <c r="AK39" i="11" s="1"/>
  <c r="AK40" i="11" s="1"/>
  <c r="AK41" i="11" s="1"/>
  <c r="AK42" i="11" s="1"/>
  <c r="AK43" i="11" s="1"/>
  <c r="AK44" i="11" s="1"/>
  <c r="AK45" i="11" s="1"/>
  <c r="AK46" i="11" s="1"/>
  <c r="AK47" i="11" s="1"/>
  <c r="AK48" i="11" s="1"/>
  <c r="AK49" i="11" s="1"/>
  <c r="AK50" i="11" s="1"/>
  <c r="AK51" i="11" s="1"/>
  <c r="AK52" i="11" s="1"/>
  <c r="AK53" i="11" s="1"/>
  <c r="AK54" i="11" s="1"/>
  <c r="AK55" i="11" s="1"/>
  <c r="AK56" i="11" s="1"/>
  <c r="AK57" i="11" s="1"/>
  <c r="AK58" i="11" s="1"/>
  <c r="AK59" i="11" s="1"/>
  <c r="AK60" i="11" s="1"/>
  <c r="AK61" i="11" s="1"/>
  <c r="AK62" i="11" s="1"/>
  <c r="AK63" i="11" s="1"/>
  <c r="AK64" i="11" s="1"/>
  <c r="AK65" i="11" s="1"/>
  <c r="AK66" i="11" s="1"/>
  <c r="AK67" i="11" s="1"/>
  <c r="AK68" i="11" s="1"/>
  <c r="AK69" i="11" s="1"/>
  <c r="AK70" i="11" s="1"/>
  <c r="AK71" i="11" s="1"/>
  <c r="AK72" i="11" s="1"/>
  <c r="AK73" i="11" s="1"/>
  <c r="AK74" i="11" s="1"/>
  <c r="AK75" i="11" s="1"/>
  <c r="AK76" i="11" s="1"/>
  <c r="AK77" i="11" s="1"/>
  <c r="AK78" i="11" s="1"/>
  <c r="AK79" i="11" s="1"/>
  <c r="AK80" i="11" s="1"/>
  <c r="AK81" i="11" s="1"/>
  <c r="AK82" i="11" s="1"/>
  <c r="AK83" i="11" s="1"/>
  <c r="AK84" i="11" s="1"/>
  <c r="AK85" i="11" s="1"/>
  <c r="AK86" i="11" s="1"/>
  <c r="AK87" i="11" s="1"/>
  <c r="AK88" i="11" s="1"/>
  <c r="AK89" i="11" s="1"/>
  <c r="AK90" i="11" s="1"/>
  <c r="AK91" i="11" s="1"/>
  <c r="AK92" i="11" s="1"/>
  <c r="AK93" i="11" s="1"/>
  <c r="AK94" i="11" s="1"/>
  <c r="AK95" i="11" s="1"/>
  <c r="AK96" i="11" s="1"/>
  <c r="AK97" i="11" s="1"/>
  <c r="AK98" i="11" s="1"/>
  <c r="AK99" i="11" s="1"/>
  <c r="AK100" i="11" s="1"/>
  <c r="AK101" i="11" s="1"/>
  <c r="AK102" i="11" s="1"/>
  <c r="AK103" i="11" s="1"/>
  <c r="AK104" i="11" s="1"/>
  <c r="AK105" i="11" s="1"/>
  <c r="AK106" i="11" s="1"/>
  <c r="AK107" i="11" s="1"/>
  <c r="AK108" i="11" s="1"/>
  <c r="AK109" i="11" s="1"/>
  <c r="AK110" i="11" s="1"/>
  <c r="AK111" i="11" s="1"/>
  <c r="AK112" i="11" s="1"/>
  <c r="AK113" i="11" s="1"/>
  <c r="AK114" i="11" s="1"/>
  <c r="AK115" i="11" s="1"/>
  <c r="AK116" i="11" s="1"/>
  <c r="AK117" i="11" s="1"/>
  <c r="AK118" i="11" s="1"/>
  <c r="AK119" i="11" s="1"/>
  <c r="AK120" i="11" s="1"/>
  <c r="AK121" i="11" s="1"/>
  <c r="AK122" i="11" s="1"/>
  <c r="AK123" i="11" s="1"/>
  <c r="AK124" i="11" s="1"/>
  <c r="AK125" i="11" s="1"/>
  <c r="AK126" i="11" s="1"/>
  <c r="AK127" i="11" s="1"/>
  <c r="AK128" i="11" s="1"/>
  <c r="AK129" i="11" s="1"/>
  <c r="AK130" i="11" s="1"/>
  <c r="AK131" i="11" s="1"/>
  <c r="AK132" i="11" s="1"/>
  <c r="AK133" i="11" s="1"/>
  <c r="AK134" i="11" s="1"/>
  <c r="AK135" i="11" s="1"/>
  <c r="AK136" i="11" s="1"/>
  <c r="AK137" i="11" s="1"/>
  <c r="AK138" i="11" s="1"/>
  <c r="AK139" i="11" s="1"/>
  <c r="AK140" i="11" s="1"/>
  <c r="AK141" i="11" s="1"/>
  <c r="AK142" i="11" s="1"/>
  <c r="AK143" i="11" s="1"/>
  <c r="AK144" i="11" s="1"/>
  <c r="AK145" i="11" s="1"/>
  <c r="AK146" i="11" s="1"/>
  <c r="AK147" i="11" s="1"/>
  <c r="AK148" i="11" s="1"/>
  <c r="AK149" i="11" s="1"/>
  <c r="AK150" i="11" s="1"/>
  <c r="AK151" i="11" s="1"/>
  <c r="AK152" i="11" s="1"/>
  <c r="AK153" i="11" s="1"/>
  <c r="AK154" i="11" s="1"/>
  <c r="AK155" i="11" s="1"/>
  <c r="AK156" i="11" s="1"/>
  <c r="AK157" i="11" s="1"/>
  <c r="AK158" i="11" s="1"/>
  <c r="AK159" i="11" s="1"/>
  <c r="AK160" i="11" s="1"/>
  <c r="AK161" i="11" s="1"/>
  <c r="AK162" i="11" s="1"/>
  <c r="AK163" i="11" s="1"/>
  <c r="AK164" i="11" s="1"/>
  <c r="AK165" i="11" s="1"/>
  <c r="AK166" i="11" s="1"/>
  <c r="AK167" i="11" s="1"/>
  <c r="AK168" i="11" s="1"/>
  <c r="AK169" i="11" s="1"/>
  <c r="AK170" i="11" s="1"/>
  <c r="AK171" i="11" s="1"/>
  <c r="AK172" i="11" s="1"/>
  <c r="AK173" i="11" s="1"/>
  <c r="AK174" i="11" s="1"/>
  <c r="AK175" i="11" s="1"/>
  <c r="AK176" i="11" s="1"/>
  <c r="AK177" i="11" s="1"/>
  <c r="AK178" i="11" s="1"/>
  <c r="AK179" i="11" s="1"/>
  <c r="AK180" i="11" s="1"/>
  <c r="AK181" i="11" s="1"/>
  <c r="AK182" i="11" s="1"/>
  <c r="AK183" i="11" s="1"/>
  <c r="AK184" i="11" s="1"/>
  <c r="AK185" i="11" s="1"/>
  <c r="AK186" i="11" s="1"/>
  <c r="AK187" i="11" s="1"/>
  <c r="AK188" i="11" s="1"/>
  <c r="AK189" i="11" s="1"/>
  <c r="AK190" i="11" s="1"/>
  <c r="AK191" i="11" s="1"/>
  <c r="AK192" i="11" s="1"/>
  <c r="AK193" i="11" s="1"/>
  <c r="AK194" i="11" s="1"/>
  <c r="AK195" i="11" s="1"/>
  <c r="AK196" i="11" s="1"/>
  <c r="AK197" i="11" s="1"/>
  <c r="AK198" i="11" s="1"/>
  <c r="AK199" i="11" s="1"/>
  <c r="AK200" i="11" s="1"/>
  <c r="AK201" i="11" s="1"/>
  <c r="AK202" i="11" s="1"/>
  <c r="AK203" i="11" s="1"/>
  <c r="AK204" i="11" s="1"/>
  <c r="AK205" i="11" s="1"/>
  <c r="AK206" i="11" s="1"/>
  <c r="AK207" i="11" s="1"/>
  <c r="AK208" i="11" s="1"/>
  <c r="AK209" i="11" s="1"/>
  <c r="AK210" i="11" s="1"/>
  <c r="AK211" i="11" s="1"/>
  <c r="AK212" i="11" s="1"/>
  <c r="AK213" i="11" s="1"/>
  <c r="AK214" i="11" s="1"/>
  <c r="AK215" i="11" s="1"/>
  <c r="AK216" i="11" s="1"/>
  <c r="AK217" i="11" s="1"/>
  <c r="AK218" i="11" s="1"/>
  <c r="K14" i="11"/>
  <c r="K15" i="11" s="1"/>
  <c r="N14" i="1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N87" i="11" s="1"/>
  <c r="N88" i="11" s="1"/>
  <c r="N89" i="11" s="1"/>
  <c r="N90" i="11" s="1"/>
  <c r="N91" i="11" s="1"/>
  <c r="N92" i="11" s="1"/>
  <c r="N93" i="11" s="1"/>
  <c r="N94" i="11" s="1"/>
  <c r="N95" i="11" s="1"/>
  <c r="N96" i="11" s="1"/>
  <c r="N97" i="11" s="1"/>
  <c r="N98" i="11" s="1"/>
  <c r="N99" i="11" s="1"/>
  <c r="N100" i="11" s="1"/>
  <c r="N101" i="11" s="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N132" i="11" s="1"/>
  <c r="N133" i="11" s="1"/>
  <c r="N134" i="11" s="1"/>
  <c r="N135" i="11" s="1"/>
  <c r="N136" i="11" s="1"/>
  <c r="N137" i="11" s="1"/>
  <c r="N138" i="11" s="1"/>
  <c r="N139" i="11" s="1"/>
  <c r="N140" i="11" s="1"/>
  <c r="N141" i="11" s="1"/>
  <c r="N142" i="11" s="1"/>
  <c r="N143" i="11" s="1"/>
  <c r="N144" i="11" s="1"/>
  <c r="N145" i="11" s="1"/>
  <c r="N146" i="11" s="1"/>
  <c r="N147" i="11" s="1"/>
  <c r="N148" i="11" s="1"/>
  <c r="N149" i="11" s="1"/>
  <c r="N150" i="11" s="1"/>
  <c r="N151" i="11" s="1"/>
  <c r="N152" i="11" s="1"/>
  <c r="N153" i="11" s="1"/>
  <c r="N154" i="11" s="1"/>
  <c r="N155" i="11" s="1"/>
  <c r="N156" i="11" s="1"/>
  <c r="N157" i="11" s="1"/>
  <c r="N158" i="11" s="1"/>
  <c r="N159" i="11" s="1"/>
  <c r="N160" i="11" s="1"/>
  <c r="N161" i="11" s="1"/>
  <c r="N162" i="11" s="1"/>
  <c r="N163" i="11" s="1"/>
  <c r="N164" i="11" s="1"/>
  <c r="N165" i="11" s="1"/>
  <c r="N166" i="11" s="1"/>
  <c r="N167" i="11" s="1"/>
  <c r="N168" i="11" s="1"/>
  <c r="N169" i="11" s="1"/>
  <c r="N170" i="11" s="1"/>
  <c r="N171" i="11" s="1"/>
  <c r="N172" i="11" s="1"/>
  <c r="N173" i="11" s="1"/>
  <c r="N174" i="11" s="1"/>
  <c r="N175" i="11" s="1"/>
  <c r="N176" i="11" s="1"/>
  <c r="N177" i="11" s="1"/>
  <c r="N178" i="11" s="1"/>
  <c r="N179" i="11" s="1"/>
  <c r="N180" i="11" s="1"/>
  <c r="N181" i="11" s="1"/>
  <c r="N182" i="11" s="1"/>
  <c r="N183" i="11" s="1"/>
  <c r="N184" i="11" s="1"/>
  <c r="N185" i="11" s="1"/>
  <c r="N186" i="11" s="1"/>
  <c r="N187" i="11" s="1"/>
  <c r="N188" i="11" s="1"/>
  <c r="N189" i="11" s="1"/>
  <c r="N190" i="11" s="1"/>
  <c r="N191" i="11" s="1"/>
  <c r="N192" i="11" s="1"/>
  <c r="N193" i="11" s="1"/>
  <c r="N194" i="11" s="1"/>
  <c r="N195" i="11" s="1"/>
  <c r="N196" i="11" s="1"/>
  <c r="N197" i="11" s="1"/>
  <c r="N198" i="11" s="1"/>
  <c r="N199" i="11" s="1"/>
  <c r="N200" i="11" s="1"/>
  <c r="N201" i="11" s="1"/>
  <c r="N202" i="11" s="1"/>
  <c r="N203" i="11" s="1"/>
  <c r="N204" i="11" s="1"/>
  <c r="N205" i="11" s="1"/>
  <c r="N206" i="11" s="1"/>
  <c r="N207" i="11" s="1"/>
  <c r="N208" i="11" s="1"/>
  <c r="N209" i="11" s="1"/>
  <c r="N210" i="11" s="1"/>
  <c r="N211" i="11" s="1"/>
  <c r="N212" i="11" s="1"/>
  <c r="N213" i="11" s="1"/>
  <c r="N214" i="11" s="1"/>
  <c r="N215" i="11" s="1"/>
  <c r="N216" i="11" s="1"/>
  <c r="N217" i="11" s="1"/>
  <c r="N218" i="11" s="1"/>
  <c r="P14" i="1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Q14" i="11"/>
  <c r="Q15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1" s="1"/>
  <c r="Q85" i="11" s="1"/>
  <c r="Q86" i="11" s="1"/>
  <c r="Q87" i="11" s="1"/>
  <c r="Q88" i="11" s="1"/>
  <c r="Q89" i="11" s="1"/>
  <c r="Q90" i="11" s="1"/>
  <c r="Q91" i="11" s="1"/>
  <c r="Q92" i="11" s="1"/>
  <c r="Q93" i="11" s="1"/>
  <c r="Q94" i="11" s="1"/>
  <c r="Q95" i="11" s="1"/>
  <c r="Q96" i="11" s="1"/>
  <c r="Q97" i="11" s="1"/>
  <c r="Q98" i="11" s="1"/>
  <c r="Q99" i="11" s="1"/>
  <c r="Q100" i="11" s="1"/>
  <c r="Q101" i="11" s="1"/>
  <c r="Q102" i="11" s="1"/>
  <c r="Q103" i="11" s="1"/>
  <c r="Q104" i="11" s="1"/>
  <c r="Q105" i="11" s="1"/>
  <c r="Q106" i="11" s="1"/>
  <c r="Q107" i="11" s="1"/>
  <c r="Q108" i="11" s="1"/>
  <c r="Q109" i="11" s="1"/>
  <c r="Q110" i="11" s="1"/>
  <c r="Q111" i="11" s="1"/>
  <c r="Q112" i="11" s="1"/>
  <c r="Q113" i="11" s="1"/>
  <c r="Q114" i="11" s="1"/>
  <c r="Q115" i="11" s="1"/>
  <c r="Q116" i="11" s="1"/>
  <c r="Q117" i="11" s="1"/>
  <c r="Q118" i="11" s="1"/>
  <c r="Q119" i="11" s="1"/>
  <c r="Q120" i="11" s="1"/>
  <c r="Q121" i="11" s="1"/>
  <c r="Q122" i="11" s="1"/>
  <c r="Q123" i="11" s="1"/>
  <c r="Q124" i="11" s="1"/>
  <c r="Q125" i="11" s="1"/>
  <c r="Q126" i="11" s="1"/>
  <c r="Q127" i="11" s="1"/>
  <c r="Q128" i="11" s="1"/>
  <c r="Q129" i="11" s="1"/>
  <c r="Q130" i="11" s="1"/>
  <c r="Q131" i="11" s="1"/>
  <c r="Q132" i="11" s="1"/>
  <c r="Q133" i="11" s="1"/>
  <c r="Q134" i="11" s="1"/>
  <c r="Q135" i="11" s="1"/>
  <c r="Q136" i="11" s="1"/>
  <c r="Q137" i="11" s="1"/>
  <c r="Q138" i="11" s="1"/>
  <c r="Q139" i="11" s="1"/>
  <c r="Q140" i="11" s="1"/>
  <c r="Q141" i="11" s="1"/>
  <c r="Q142" i="11" s="1"/>
  <c r="Q143" i="11" s="1"/>
  <c r="Q144" i="11" s="1"/>
  <c r="Q145" i="11" s="1"/>
  <c r="Q146" i="11" s="1"/>
  <c r="Q147" i="11" s="1"/>
  <c r="Q148" i="11" s="1"/>
  <c r="Q149" i="11" s="1"/>
  <c r="Q150" i="11" s="1"/>
  <c r="Q151" i="11" s="1"/>
  <c r="Q152" i="11" s="1"/>
  <c r="Q153" i="11" s="1"/>
  <c r="Q154" i="11" s="1"/>
  <c r="Q155" i="11" s="1"/>
  <c r="Q156" i="11" s="1"/>
  <c r="Q157" i="11" s="1"/>
  <c r="Q158" i="11" s="1"/>
  <c r="Q159" i="11" s="1"/>
  <c r="Q160" i="11" s="1"/>
  <c r="Q161" i="11" s="1"/>
  <c r="Q162" i="11" s="1"/>
  <c r="Q163" i="11" s="1"/>
  <c r="Q164" i="11" s="1"/>
  <c r="Q165" i="11" s="1"/>
  <c r="Q166" i="11" s="1"/>
  <c r="Q167" i="11" s="1"/>
  <c r="Q168" i="11" s="1"/>
  <c r="Q169" i="11" s="1"/>
  <c r="Q170" i="11" s="1"/>
  <c r="Q171" i="11" s="1"/>
  <c r="Q172" i="11" s="1"/>
  <c r="Q173" i="11" s="1"/>
  <c r="Q174" i="11" s="1"/>
  <c r="Q175" i="11" s="1"/>
  <c r="Q176" i="11" s="1"/>
  <c r="Q177" i="11" s="1"/>
  <c r="Q178" i="11" s="1"/>
  <c r="Q179" i="11" s="1"/>
  <c r="Q180" i="11" s="1"/>
  <c r="Q181" i="11" s="1"/>
  <c r="Q182" i="11" s="1"/>
  <c r="Q183" i="11" s="1"/>
  <c r="Q184" i="11" s="1"/>
  <c r="Q185" i="11" s="1"/>
  <c r="Q186" i="11" s="1"/>
  <c r="Q187" i="11" s="1"/>
  <c r="Q188" i="11" s="1"/>
  <c r="Q189" i="11" s="1"/>
  <c r="Q190" i="11" s="1"/>
  <c r="Q191" i="11" s="1"/>
  <c r="Q192" i="11" s="1"/>
  <c r="Q193" i="11" s="1"/>
  <c r="Q194" i="11" s="1"/>
  <c r="Q195" i="11" s="1"/>
  <c r="Q196" i="11" s="1"/>
  <c r="Q197" i="11" s="1"/>
  <c r="Q198" i="11" s="1"/>
  <c r="Q199" i="11" s="1"/>
  <c r="Q200" i="11" s="1"/>
  <c r="Q201" i="11" s="1"/>
  <c r="Q202" i="11" s="1"/>
  <c r="Q203" i="11" s="1"/>
  <c r="Q204" i="11" s="1"/>
  <c r="Q205" i="11" s="1"/>
  <c r="Q206" i="11" s="1"/>
  <c r="Q207" i="11" s="1"/>
  <c r="Q208" i="11" s="1"/>
  <c r="Q209" i="11" s="1"/>
  <c r="Q210" i="11" s="1"/>
  <c r="Q211" i="11" s="1"/>
  <c r="Q212" i="11" s="1"/>
  <c r="Q213" i="11" s="1"/>
  <c r="Q214" i="11" s="1"/>
  <c r="Q215" i="11" s="1"/>
  <c r="Q216" i="11" s="1"/>
  <c r="Q217" i="11" s="1"/>
  <c r="Q218" i="11" s="1"/>
  <c r="R14" i="1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 s="1"/>
  <c r="R102" i="11" s="1"/>
  <c r="R103" i="11" s="1"/>
  <c r="R104" i="11" s="1"/>
  <c r="R105" i="11" s="1"/>
  <c r="R106" i="11" s="1"/>
  <c r="R107" i="11" s="1"/>
  <c r="R108" i="11" s="1"/>
  <c r="R109" i="11" s="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R126" i="11" s="1"/>
  <c r="R127" i="11" s="1"/>
  <c r="R128" i="11" s="1"/>
  <c r="R129" i="11" s="1"/>
  <c r="R130" i="11" s="1"/>
  <c r="R131" i="11" s="1"/>
  <c r="R132" i="11" s="1"/>
  <c r="R133" i="11" s="1"/>
  <c r="R134" i="11" s="1"/>
  <c r="R135" i="11" s="1"/>
  <c r="R136" i="11" s="1"/>
  <c r="R137" i="11" s="1"/>
  <c r="R138" i="11" s="1"/>
  <c r="R139" i="11" s="1"/>
  <c r="R140" i="11" s="1"/>
  <c r="R141" i="11" s="1"/>
  <c r="R142" i="11" s="1"/>
  <c r="R143" i="11" s="1"/>
  <c r="R144" i="11" s="1"/>
  <c r="R145" i="11" s="1"/>
  <c r="R146" i="11" s="1"/>
  <c r="R147" i="11" s="1"/>
  <c r="R148" i="11" s="1"/>
  <c r="R149" i="11" s="1"/>
  <c r="R150" i="11" s="1"/>
  <c r="R151" i="11" s="1"/>
  <c r="R152" i="11" s="1"/>
  <c r="R153" i="11" s="1"/>
  <c r="R154" i="11" s="1"/>
  <c r="R155" i="11" s="1"/>
  <c r="R156" i="11" s="1"/>
  <c r="R157" i="11" s="1"/>
  <c r="R158" i="11" s="1"/>
  <c r="R159" i="11" s="1"/>
  <c r="R160" i="11" s="1"/>
  <c r="R161" i="11" s="1"/>
  <c r="R162" i="11" s="1"/>
  <c r="R163" i="11" s="1"/>
  <c r="R164" i="11" s="1"/>
  <c r="R165" i="11" s="1"/>
  <c r="R166" i="11" s="1"/>
  <c r="R167" i="11" s="1"/>
  <c r="R168" i="11" s="1"/>
  <c r="R169" i="11" s="1"/>
  <c r="R170" i="11" s="1"/>
  <c r="R171" i="11" s="1"/>
  <c r="R172" i="11" s="1"/>
  <c r="R173" i="11" s="1"/>
  <c r="R174" i="11" s="1"/>
  <c r="R175" i="11" s="1"/>
  <c r="R176" i="11" s="1"/>
  <c r="R177" i="11" s="1"/>
  <c r="R178" i="11" s="1"/>
  <c r="R179" i="11" s="1"/>
  <c r="R180" i="11" s="1"/>
  <c r="R181" i="11" s="1"/>
  <c r="R182" i="11" s="1"/>
  <c r="R183" i="11" s="1"/>
  <c r="R184" i="11" s="1"/>
  <c r="R185" i="11" s="1"/>
  <c r="R186" i="11" s="1"/>
  <c r="R187" i="11" s="1"/>
  <c r="R188" i="11" s="1"/>
  <c r="R189" i="11" s="1"/>
  <c r="R190" i="11" s="1"/>
  <c r="R191" i="11" s="1"/>
  <c r="R192" i="11" s="1"/>
  <c r="R193" i="11" s="1"/>
  <c r="R194" i="11" s="1"/>
  <c r="R195" i="11" s="1"/>
  <c r="R196" i="11" s="1"/>
  <c r="R197" i="11" s="1"/>
  <c r="R198" i="11" s="1"/>
  <c r="R199" i="11" s="1"/>
  <c r="R200" i="11" s="1"/>
  <c r="R201" i="11" s="1"/>
  <c r="R202" i="11" s="1"/>
  <c r="R203" i="11" s="1"/>
  <c r="R204" i="11" s="1"/>
  <c r="R205" i="11" s="1"/>
  <c r="R206" i="11" s="1"/>
  <c r="R207" i="11" s="1"/>
  <c r="R208" i="11" s="1"/>
  <c r="R209" i="11" s="1"/>
  <c r="R210" i="11" s="1"/>
  <c r="R211" i="11" s="1"/>
  <c r="R212" i="11" s="1"/>
  <c r="R213" i="11" s="1"/>
  <c r="R214" i="11" s="1"/>
  <c r="R215" i="11" s="1"/>
  <c r="R216" i="11" s="1"/>
  <c r="R217" i="11" s="1"/>
  <c r="R218" i="11" s="1"/>
  <c r="S14" i="1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S84" i="11" s="1"/>
  <c r="S85" i="11" s="1"/>
  <c r="S86" i="11" s="1"/>
  <c r="S87" i="11" s="1"/>
  <c r="S88" i="11" s="1"/>
  <c r="S89" i="11" s="1"/>
  <c r="S90" i="11" s="1"/>
  <c r="S91" i="11" s="1"/>
  <c r="S92" i="11" s="1"/>
  <c r="S93" i="11" s="1"/>
  <c r="S94" i="11" s="1"/>
  <c r="S95" i="11" s="1"/>
  <c r="S96" i="11" s="1"/>
  <c r="S97" i="11" s="1"/>
  <c r="S98" i="11" s="1"/>
  <c r="S99" i="11" s="1"/>
  <c r="S100" i="11" s="1"/>
  <c r="S101" i="11" s="1"/>
  <c r="S102" i="11" s="1"/>
  <c r="S103" i="11" s="1"/>
  <c r="S104" i="11" s="1"/>
  <c r="S105" i="11" s="1"/>
  <c r="S106" i="11" s="1"/>
  <c r="S107" i="11" s="1"/>
  <c r="S108" i="11" s="1"/>
  <c r="S109" i="11" s="1"/>
  <c r="S110" i="11" s="1"/>
  <c r="S111" i="11" s="1"/>
  <c r="S112" i="11" s="1"/>
  <c r="S113" i="11" s="1"/>
  <c r="S114" i="11" s="1"/>
  <c r="S115" i="11" s="1"/>
  <c r="S116" i="11" s="1"/>
  <c r="S117" i="11" s="1"/>
  <c r="S118" i="11" s="1"/>
  <c r="S119" i="11" s="1"/>
  <c r="S120" i="11" s="1"/>
  <c r="S121" i="11" s="1"/>
  <c r="S122" i="11" s="1"/>
  <c r="S123" i="11" s="1"/>
  <c r="S124" i="11" s="1"/>
  <c r="S125" i="11" s="1"/>
  <c r="S126" i="11" s="1"/>
  <c r="S127" i="11" s="1"/>
  <c r="S128" i="11" s="1"/>
  <c r="S129" i="11" s="1"/>
  <c r="S130" i="11" s="1"/>
  <c r="S131" i="11" s="1"/>
  <c r="S132" i="11" s="1"/>
  <c r="S133" i="11" s="1"/>
  <c r="S134" i="11" s="1"/>
  <c r="S135" i="11" s="1"/>
  <c r="S136" i="11" s="1"/>
  <c r="S137" i="11" s="1"/>
  <c r="S138" i="11" s="1"/>
  <c r="S139" i="11" s="1"/>
  <c r="S140" i="11" s="1"/>
  <c r="S141" i="11" s="1"/>
  <c r="S142" i="11" s="1"/>
  <c r="S143" i="11" s="1"/>
  <c r="S144" i="11" s="1"/>
  <c r="S145" i="11" s="1"/>
  <c r="S146" i="11" s="1"/>
  <c r="S147" i="11" s="1"/>
  <c r="S148" i="11" s="1"/>
  <c r="S149" i="11" s="1"/>
  <c r="S150" i="11" s="1"/>
  <c r="S151" i="11" s="1"/>
  <c r="S152" i="11" s="1"/>
  <c r="S153" i="11" s="1"/>
  <c r="S154" i="11" s="1"/>
  <c r="S155" i="11" s="1"/>
  <c r="S156" i="11" s="1"/>
  <c r="S157" i="11" s="1"/>
  <c r="S158" i="11" s="1"/>
  <c r="S159" i="11" s="1"/>
  <c r="S160" i="11" s="1"/>
  <c r="S161" i="11" s="1"/>
  <c r="S162" i="11" s="1"/>
  <c r="S163" i="11" s="1"/>
  <c r="S164" i="11" s="1"/>
  <c r="S165" i="11" s="1"/>
  <c r="S166" i="11" s="1"/>
  <c r="S167" i="11" s="1"/>
  <c r="S168" i="11" s="1"/>
  <c r="S169" i="11" s="1"/>
  <c r="S170" i="11" s="1"/>
  <c r="S171" i="11" s="1"/>
  <c r="S172" i="11" s="1"/>
  <c r="S173" i="11" s="1"/>
  <c r="S174" i="11" s="1"/>
  <c r="S175" i="11" s="1"/>
  <c r="S176" i="11" s="1"/>
  <c r="S177" i="11" s="1"/>
  <c r="S178" i="11" s="1"/>
  <c r="S179" i="11" s="1"/>
  <c r="S180" i="11" s="1"/>
  <c r="S181" i="11" s="1"/>
  <c r="S182" i="11" s="1"/>
  <c r="S183" i="11" s="1"/>
  <c r="S184" i="11" s="1"/>
  <c r="S185" i="11" s="1"/>
  <c r="S186" i="11" s="1"/>
  <c r="S187" i="11" s="1"/>
  <c r="S188" i="11" s="1"/>
  <c r="S189" i="11" s="1"/>
  <c r="S190" i="11" s="1"/>
  <c r="S191" i="11" s="1"/>
  <c r="S192" i="11" s="1"/>
  <c r="S193" i="11" s="1"/>
  <c r="S194" i="11" s="1"/>
  <c r="S195" i="11" s="1"/>
  <c r="S196" i="11" s="1"/>
  <c r="S197" i="11" s="1"/>
  <c r="S198" i="11" s="1"/>
  <c r="S199" i="11" s="1"/>
  <c r="S200" i="11" s="1"/>
  <c r="S201" i="11" s="1"/>
  <c r="S202" i="11" s="1"/>
  <c r="S203" i="11" s="1"/>
  <c r="S204" i="11" s="1"/>
  <c r="S205" i="11" s="1"/>
  <c r="S206" i="11" s="1"/>
  <c r="S207" i="11" s="1"/>
  <c r="S208" i="11" s="1"/>
  <c r="S209" i="11" s="1"/>
  <c r="S210" i="11" s="1"/>
  <c r="S211" i="11" s="1"/>
  <c r="S212" i="11" s="1"/>
  <c r="S213" i="11" s="1"/>
  <c r="S214" i="11" s="1"/>
  <c r="S215" i="11" s="1"/>
  <c r="S216" i="11" s="1"/>
  <c r="S217" i="11" s="1"/>
  <c r="S218" i="11" s="1"/>
  <c r="AE14" i="11"/>
  <c r="AE15" i="11" s="1"/>
  <c r="AH14" i="11"/>
  <c r="AH15" i="11" s="1"/>
  <c r="AH16" i="11" s="1"/>
  <c r="AH17" i="11" s="1"/>
  <c r="AH18" i="11" s="1"/>
  <c r="AH19" i="11" s="1"/>
  <c r="AH20" i="11" s="1"/>
  <c r="AH21" i="11" s="1"/>
  <c r="AH22" i="11" s="1"/>
  <c r="AH23" i="11" s="1"/>
  <c r="AH24" i="11" s="1"/>
  <c r="AH25" i="11" s="1"/>
  <c r="AH26" i="11" s="1"/>
  <c r="AH27" i="11" s="1"/>
  <c r="AH28" i="11" s="1"/>
  <c r="AH29" i="11" s="1"/>
  <c r="AH30" i="11" s="1"/>
  <c r="AH31" i="11" s="1"/>
  <c r="AH32" i="11" s="1"/>
  <c r="AH33" i="11" s="1"/>
  <c r="AH34" i="11" s="1"/>
  <c r="AH35" i="11" s="1"/>
  <c r="AH36" i="11" s="1"/>
  <c r="AH37" i="11" s="1"/>
  <c r="AH38" i="11" s="1"/>
  <c r="AH39" i="11" s="1"/>
  <c r="AH40" i="11" s="1"/>
  <c r="AH41" i="11" s="1"/>
  <c r="AH42" i="11" s="1"/>
  <c r="AH43" i="11" s="1"/>
  <c r="AH44" i="11" s="1"/>
  <c r="AH45" i="11" s="1"/>
  <c r="AH46" i="11" s="1"/>
  <c r="AH47" i="11" s="1"/>
  <c r="AH48" i="11" s="1"/>
  <c r="AH49" i="11" s="1"/>
  <c r="AH50" i="11" s="1"/>
  <c r="AH51" i="11" s="1"/>
  <c r="AH52" i="11" s="1"/>
  <c r="AH53" i="11" s="1"/>
  <c r="AH54" i="11" s="1"/>
  <c r="AH55" i="11" s="1"/>
  <c r="AH56" i="11" s="1"/>
  <c r="AH57" i="11" s="1"/>
  <c r="AH58" i="11" s="1"/>
  <c r="AH59" i="11" s="1"/>
  <c r="AH60" i="11" s="1"/>
  <c r="AH61" i="11" s="1"/>
  <c r="AH62" i="11" s="1"/>
  <c r="AH63" i="11" s="1"/>
  <c r="AH64" i="11" s="1"/>
  <c r="AH65" i="11" s="1"/>
  <c r="AH66" i="11" s="1"/>
  <c r="AH67" i="11" s="1"/>
  <c r="AH68" i="11" s="1"/>
  <c r="AH69" i="11" s="1"/>
  <c r="AH70" i="11" s="1"/>
  <c r="AH71" i="11" s="1"/>
  <c r="AH72" i="11" s="1"/>
  <c r="AH73" i="11" s="1"/>
  <c r="AH74" i="11" s="1"/>
  <c r="AH75" i="11" s="1"/>
  <c r="AH76" i="11" s="1"/>
  <c r="AH77" i="11" s="1"/>
  <c r="AH78" i="11" s="1"/>
  <c r="AH79" i="11" s="1"/>
  <c r="AH80" i="11" s="1"/>
  <c r="AH81" i="11" s="1"/>
  <c r="AH82" i="11" s="1"/>
  <c r="AH83" i="11" s="1"/>
  <c r="AH84" i="11" s="1"/>
  <c r="AH85" i="11" s="1"/>
  <c r="AH86" i="11" s="1"/>
  <c r="AH87" i="11" s="1"/>
  <c r="AH88" i="11" s="1"/>
  <c r="AH89" i="11" s="1"/>
  <c r="AH90" i="11" s="1"/>
  <c r="AH91" i="11" s="1"/>
  <c r="AH92" i="11" s="1"/>
  <c r="AH93" i="11" s="1"/>
  <c r="AH94" i="11" s="1"/>
  <c r="AH95" i="11" s="1"/>
  <c r="AH96" i="11" s="1"/>
  <c r="AH97" i="11" s="1"/>
  <c r="AH98" i="11" s="1"/>
  <c r="AH99" i="11" s="1"/>
  <c r="AH100" i="11" s="1"/>
  <c r="AH101" i="11" s="1"/>
  <c r="AH102" i="11" s="1"/>
  <c r="AH103" i="11" s="1"/>
  <c r="AH104" i="11" s="1"/>
  <c r="AH105" i="11" s="1"/>
  <c r="AH106" i="11" s="1"/>
  <c r="AH107" i="11" s="1"/>
  <c r="AH108" i="11" s="1"/>
  <c r="AH109" i="11" s="1"/>
  <c r="AH110" i="11" s="1"/>
  <c r="AH111" i="11" s="1"/>
  <c r="AH112" i="11" s="1"/>
  <c r="AH113" i="11" s="1"/>
  <c r="AH114" i="11" s="1"/>
  <c r="AH115" i="11" s="1"/>
  <c r="AH116" i="11" s="1"/>
  <c r="AH117" i="11" s="1"/>
  <c r="AH118" i="11" s="1"/>
  <c r="AH119" i="11" s="1"/>
  <c r="AH120" i="11" s="1"/>
  <c r="AH121" i="11" s="1"/>
  <c r="AH122" i="11" s="1"/>
  <c r="AH123" i="11" s="1"/>
  <c r="AH124" i="11" s="1"/>
  <c r="AH125" i="11" s="1"/>
  <c r="AH126" i="11" s="1"/>
  <c r="AH127" i="11" s="1"/>
  <c r="AH128" i="11" s="1"/>
  <c r="AH129" i="11" s="1"/>
  <c r="AH130" i="11" s="1"/>
  <c r="AH131" i="11" s="1"/>
  <c r="AH132" i="11" s="1"/>
  <c r="AH133" i="11" s="1"/>
  <c r="AH134" i="11" s="1"/>
  <c r="AH135" i="11" s="1"/>
  <c r="AH136" i="11" s="1"/>
  <c r="AH137" i="11" s="1"/>
  <c r="AH138" i="11" s="1"/>
  <c r="AH139" i="11" s="1"/>
  <c r="AH140" i="11" s="1"/>
  <c r="AH141" i="11" s="1"/>
  <c r="AH142" i="11" s="1"/>
  <c r="AH143" i="11" s="1"/>
  <c r="AH144" i="11" s="1"/>
  <c r="AH145" i="11" s="1"/>
  <c r="AH146" i="11" s="1"/>
  <c r="AH147" i="11" s="1"/>
  <c r="AH148" i="11" s="1"/>
  <c r="AH149" i="11" s="1"/>
  <c r="AH150" i="11" s="1"/>
  <c r="AH151" i="11" s="1"/>
  <c r="AH152" i="11" s="1"/>
  <c r="AH153" i="11" s="1"/>
  <c r="AH154" i="11" s="1"/>
  <c r="AH155" i="11" s="1"/>
  <c r="AH156" i="11" s="1"/>
  <c r="AH157" i="11" s="1"/>
  <c r="AH158" i="11" s="1"/>
  <c r="AH159" i="11" s="1"/>
  <c r="AH160" i="11" s="1"/>
  <c r="AH161" i="11" s="1"/>
  <c r="AH162" i="11" s="1"/>
  <c r="AH163" i="11" s="1"/>
  <c r="AH164" i="11" s="1"/>
  <c r="AH165" i="11" s="1"/>
  <c r="AH166" i="11" s="1"/>
  <c r="AH167" i="11" s="1"/>
  <c r="AH168" i="11" s="1"/>
  <c r="AH169" i="11" s="1"/>
  <c r="AH170" i="11" s="1"/>
  <c r="AH171" i="11" s="1"/>
  <c r="AH172" i="11" s="1"/>
  <c r="AH173" i="11" s="1"/>
  <c r="AH174" i="11" s="1"/>
  <c r="AH175" i="11" s="1"/>
  <c r="AH176" i="11" s="1"/>
  <c r="AH177" i="11" s="1"/>
  <c r="AH178" i="11" s="1"/>
  <c r="AH179" i="11" s="1"/>
  <c r="AH180" i="11" s="1"/>
  <c r="AH181" i="11" s="1"/>
  <c r="AH182" i="11" s="1"/>
  <c r="AH183" i="11" s="1"/>
  <c r="AH184" i="11" s="1"/>
  <c r="AH185" i="11" s="1"/>
  <c r="AH186" i="11" s="1"/>
  <c r="AH187" i="11" s="1"/>
  <c r="AH188" i="11" s="1"/>
  <c r="AH189" i="11" s="1"/>
  <c r="AH190" i="11" s="1"/>
  <c r="AH191" i="11" s="1"/>
  <c r="AH192" i="11" s="1"/>
  <c r="AH193" i="11" s="1"/>
  <c r="AH194" i="11" s="1"/>
  <c r="AH195" i="11" s="1"/>
  <c r="AH196" i="11" s="1"/>
  <c r="AH197" i="11" s="1"/>
  <c r="AH198" i="11" s="1"/>
  <c r="AH199" i="11" s="1"/>
  <c r="AH200" i="11" s="1"/>
  <c r="AH201" i="11" s="1"/>
  <c r="AH202" i="11" s="1"/>
  <c r="AH203" i="11" s="1"/>
  <c r="AH204" i="11" s="1"/>
  <c r="AH205" i="11" s="1"/>
  <c r="AH206" i="11" s="1"/>
  <c r="AH207" i="11" s="1"/>
  <c r="AH208" i="11" s="1"/>
  <c r="AH209" i="11" s="1"/>
  <c r="AH210" i="11" s="1"/>
  <c r="AH211" i="11" s="1"/>
  <c r="AH212" i="11" s="1"/>
  <c r="AH213" i="11" s="1"/>
  <c r="AH214" i="11" s="1"/>
  <c r="AH215" i="11" s="1"/>
  <c r="AH216" i="11" s="1"/>
  <c r="AH217" i="11" s="1"/>
  <c r="AH218" i="11" s="1"/>
  <c r="K16" i="1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63" i="11" s="1"/>
  <c r="K164" i="11" s="1"/>
  <c r="K165" i="11" s="1"/>
  <c r="K166" i="11" s="1"/>
  <c r="K167" i="11" s="1"/>
  <c r="K168" i="11" s="1"/>
  <c r="K169" i="11" s="1"/>
  <c r="K170" i="11" s="1"/>
  <c r="K171" i="11" s="1"/>
  <c r="K172" i="11" s="1"/>
  <c r="K173" i="11" s="1"/>
  <c r="K174" i="11" s="1"/>
  <c r="K175" i="11" s="1"/>
  <c r="K176" i="11" s="1"/>
  <c r="K177" i="11" s="1"/>
  <c r="K178" i="11" s="1"/>
  <c r="K179" i="11" s="1"/>
  <c r="K180" i="11" s="1"/>
  <c r="K181" i="11" s="1"/>
  <c r="K182" i="11" s="1"/>
  <c r="K183" i="11" s="1"/>
  <c r="K184" i="11" s="1"/>
  <c r="K185" i="11" s="1"/>
  <c r="K186" i="11" s="1"/>
  <c r="K187" i="11" s="1"/>
  <c r="K188" i="11" s="1"/>
  <c r="K189" i="11" s="1"/>
  <c r="K190" i="11" s="1"/>
  <c r="K191" i="11" s="1"/>
  <c r="K192" i="11" s="1"/>
  <c r="K193" i="11" s="1"/>
  <c r="K194" i="11" s="1"/>
  <c r="K195" i="11" s="1"/>
  <c r="K196" i="11" s="1"/>
  <c r="K197" i="11" s="1"/>
  <c r="K198" i="11" s="1"/>
  <c r="K199" i="11" s="1"/>
  <c r="K200" i="11" s="1"/>
  <c r="K201" i="11" s="1"/>
  <c r="K202" i="11" s="1"/>
  <c r="K203" i="11" s="1"/>
  <c r="K204" i="11" s="1"/>
  <c r="K205" i="11" s="1"/>
  <c r="K206" i="11" s="1"/>
  <c r="K207" i="11" s="1"/>
  <c r="K208" i="11" s="1"/>
  <c r="K209" i="11" s="1"/>
  <c r="K210" i="11" s="1"/>
  <c r="K211" i="11" s="1"/>
  <c r="K212" i="11" s="1"/>
  <c r="K213" i="11" s="1"/>
  <c r="K214" i="11" s="1"/>
  <c r="K215" i="11" s="1"/>
  <c r="K216" i="11" s="1"/>
  <c r="K217" i="11" s="1"/>
  <c r="K218" i="11" s="1"/>
  <c r="AE16" i="11"/>
  <c r="AE17" i="11"/>
  <c r="AE18" i="11" s="1"/>
  <c r="AE19" i="11" s="1"/>
  <c r="AE20" i="11" s="1"/>
  <c r="AE21" i="11" s="1"/>
  <c r="AE22" i="11" s="1"/>
  <c r="AE23" i="11" s="1"/>
  <c r="AE24" i="11" s="1"/>
  <c r="AE25" i="11" s="1"/>
  <c r="AE26" i="11" s="1"/>
  <c r="AE27" i="11" s="1"/>
  <c r="AE28" i="11" s="1"/>
  <c r="AE29" i="11" s="1"/>
  <c r="AE30" i="11" s="1"/>
  <c r="AE31" i="11" s="1"/>
  <c r="AE32" i="11" s="1"/>
  <c r="AE33" i="11" s="1"/>
  <c r="AE34" i="11" s="1"/>
  <c r="AE35" i="11" s="1"/>
  <c r="AE36" i="11" s="1"/>
  <c r="AE37" i="11" s="1"/>
  <c r="AE38" i="11" s="1"/>
  <c r="AE39" i="11" s="1"/>
  <c r="AE40" i="11" s="1"/>
  <c r="AE41" i="11" s="1"/>
  <c r="AE42" i="11" s="1"/>
  <c r="AE43" i="11" s="1"/>
  <c r="AE44" i="11" s="1"/>
  <c r="AE45" i="11" s="1"/>
  <c r="AE46" i="11" s="1"/>
  <c r="AE47" i="11" s="1"/>
  <c r="AE48" i="11" s="1"/>
  <c r="AE49" i="11" s="1"/>
  <c r="AE50" i="11" s="1"/>
  <c r="AE51" i="11" s="1"/>
  <c r="AE52" i="11" s="1"/>
  <c r="AE53" i="11" s="1"/>
  <c r="AE54" i="11" s="1"/>
  <c r="AE55" i="11" s="1"/>
  <c r="AE56" i="11" s="1"/>
  <c r="AE57" i="11" s="1"/>
  <c r="AE58" i="11" s="1"/>
  <c r="AE59" i="11" s="1"/>
  <c r="AE60" i="11" s="1"/>
  <c r="AE61" i="11" s="1"/>
  <c r="AE62" i="11" s="1"/>
  <c r="AE63" i="11" s="1"/>
  <c r="AE64" i="11" s="1"/>
  <c r="AE65" i="11" s="1"/>
  <c r="AE66" i="11" s="1"/>
  <c r="AE67" i="11" s="1"/>
  <c r="AE68" i="11" s="1"/>
  <c r="AE69" i="11" s="1"/>
  <c r="AE70" i="11" s="1"/>
  <c r="AE71" i="11" s="1"/>
  <c r="AE72" i="11" s="1"/>
  <c r="AE73" i="11" s="1"/>
  <c r="AE74" i="11" s="1"/>
  <c r="AE75" i="11" s="1"/>
  <c r="AE76" i="11" s="1"/>
  <c r="AE77" i="11" s="1"/>
  <c r="AE78" i="11" s="1"/>
  <c r="AE79" i="11" s="1"/>
  <c r="AE80" i="11" s="1"/>
  <c r="AE81" i="11" s="1"/>
  <c r="AE82" i="11" s="1"/>
  <c r="AE83" i="11" s="1"/>
  <c r="AE84" i="11" s="1"/>
  <c r="AE85" i="11" s="1"/>
  <c r="AE86" i="11" s="1"/>
  <c r="AE87" i="11" s="1"/>
  <c r="AE88" i="11" s="1"/>
  <c r="AE89" i="11" s="1"/>
  <c r="AE90" i="11" s="1"/>
  <c r="AE91" i="11" s="1"/>
  <c r="AE92" i="11" s="1"/>
  <c r="AE93" i="11" s="1"/>
  <c r="AE94" i="11" s="1"/>
  <c r="AE95" i="11" s="1"/>
  <c r="AE96" i="11" s="1"/>
  <c r="AE97" i="11" s="1"/>
  <c r="AE98" i="11" s="1"/>
  <c r="AE99" i="11" s="1"/>
  <c r="AE100" i="11" s="1"/>
  <c r="AE101" i="11" s="1"/>
  <c r="AE102" i="11" s="1"/>
  <c r="AE103" i="11" s="1"/>
  <c r="AE104" i="11" s="1"/>
  <c r="AE105" i="11" s="1"/>
  <c r="AE106" i="11" s="1"/>
  <c r="AE107" i="11" s="1"/>
  <c r="AE108" i="11" s="1"/>
  <c r="AE109" i="11" s="1"/>
  <c r="AE110" i="11" s="1"/>
  <c r="AE111" i="11" s="1"/>
  <c r="AE112" i="11" s="1"/>
  <c r="AE113" i="11" s="1"/>
  <c r="AE114" i="11" s="1"/>
  <c r="AE115" i="11" s="1"/>
  <c r="AE116" i="11" s="1"/>
  <c r="AE117" i="11" s="1"/>
  <c r="AE118" i="11" s="1"/>
  <c r="AE119" i="11" s="1"/>
  <c r="AE120" i="11" s="1"/>
  <c r="AE121" i="11" s="1"/>
  <c r="AE122" i="11" s="1"/>
  <c r="AE123" i="11" s="1"/>
  <c r="AE124" i="11" s="1"/>
  <c r="AE125" i="11" s="1"/>
  <c r="AE126" i="11" s="1"/>
  <c r="AE127" i="11" s="1"/>
  <c r="AE128" i="11" s="1"/>
  <c r="AE129" i="11" s="1"/>
  <c r="AE130" i="11" s="1"/>
  <c r="AE131" i="11" s="1"/>
  <c r="AE132" i="11" s="1"/>
  <c r="AE133" i="11" s="1"/>
  <c r="AE134" i="11" s="1"/>
  <c r="AE135" i="11" s="1"/>
  <c r="AE136" i="11" s="1"/>
  <c r="AE137" i="11" s="1"/>
  <c r="AE138" i="11" s="1"/>
  <c r="AE139" i="11" s="1"/>
  <c r="AE140" i="11" s="1"/>
  <c r="AE141" i="11" s="1"/>
  <c r="AE142" i="11" s="1"/>
  <c r="AE143" i="11" s="1"/>
  <c r="AE144" i="11" s="1"/>
  <c r="AE145" i="11" s="1"/>
  <c r="AE146" i="11" s="1"/>
  <c r="AE147" i="11" s="1"/>
  <c r="AE148" i="11" s="1"/>
  <c r="AE149" i="11" s="1"/>
  <c r="AE150" i="11" s="1"/>
  <c r="AE151" i="11" s="1"/>
  <c r="AE152" i="11" s="1"/>
  <c r="AE153" i="11" s="1"/>
  <c r="AE154" i="11" s="1"/>
  <c r="AE155" i="11" s="1"/>
  <c r="AE156" i="11" s="1"/>
  <c r="AE157" i="11" s="1"/>
  <c r="AE158" i="11" s="1"/>
  <c r="AE159" i="11" s="1"/>
  <c r="AE160" i="11" s="1"/>
  <c r="AE161" i="11" s="1"/>
  <c r="AE162" i="11" s="1"/>
  <c r="AE163" i="11" s="1"/>
  <c r="AE164" i="11" s="1"/>
  <c r="AE165" i="11" s="1"/>
  <c r="AE166" i="11" s="1"/>
  <c r="AE167" i="11" s="1"/>
  <c r="AE168" i="11" s="1"/>
  <c r="AE169" i="11" s="1"/>
  <c r="AE170" i="11" s="1"/>
  <c r="AE171" i="11" s="1"/>
  <c r="AE172" i="11" s="1"/>
  <c r="AE173" i="11" s="1"/>
  <c r="AE174" i="11" s="1"/>
  <c r="AE175" i="11" s="1"/>
  <c r="AE176" i="11" s="1"/>
  <c r="AE177" i="11" s="1"/>
  <c r="AE178" i="11" s="1"/>
  <c r="AE179" i="11" s="1"/>
  <c r="AE180" i="11" s="1"/>
  <c r="AE181" i="11" s="1"/>
  <c r="AE182" i="11" s="1"/>
  <c r="AE183" i="11" s="1"/>
  <c r="AE184" i="11" s="1"/>
  <c r="AE185" i="11" s="1"/>
  <c r="AE186" i="11" s="1"/>
  <c r="AE187" i="11" s="1"/>
  <c r="AE188" i="11" s="1"/>
  <c r="AE189" i="11" s="1"/>
  <c r="AE190" i="11" s="1"/>
  <c r="AE191" i="11" s="1"/>
  <c r="AE192" i="11" s="1"/>
  <c r="AE193" i="11" s="1"/>
  <c r="AE194" i="11" s="1"/>
  <c r="AE195" i="11" s="1"/>
  <c r="AE196" i="11" s="1"/>
  <c r="AE197" i="11" s="1"/>
  <c r="AE198" i="11" s="1"/>
  <c r="AE199" i="11" s="1"/>
  <c r="AE200" i="11" s="1"/>
  <c r="AE201" i="11" s="1"/>
  <c r="AE202" i="11" s="1"/>
  <c r="AE203" i="11" s="1"/>
  <c r="AE204" i="11" s="1"/>
  <c r="AE205" i="11" s="1"/>
  <c r="AE206" i="11" s="1"/>
  <c r="AE207" i="11" s="1"/>
  <c r="AE208" i="11" s="1"/>
  <c r="AE209" i="11" s="1"/>
  <c r="AE210" i="11" s="1"/>
  <c r="AE211" i="11" s="1"/>
  <c r="AE212" i="11" s="1"/>
  <c r="AE213" i="11" s="1"/>
  <c r="AE214" i="11" s="1"/>
  <c r="AE215" i="11" s="1"/>
  <c r="AE216" i="11" s="1"/>
  <c r="AE217" i="11" s="1"/>
  <c r="AE218" i="11" s="1"/>
  <c r="AJ40" i="11"/>
  <c r="AJ41" i="11" s="1"/>
  <c r="AJ42" i="11" s="1"/>
  <c r="AJ43" i="11" s="1"/>
  <c r="AJ44" i="11" s="1"/>
  <c r="AJ45" i="11" s="1"/>
  <c r="AJ46" i="11" s="1"/>
  <c r="AJ47" i="11" s="1"/>
  <c r="AJ48" i="11" s="1"/>
  <c r="AJ49" i="11" s="1"/>
  <c r="AJ50" i="11" s="1"/>
  <c r="AJ51" i="11" s="1"/>
  <c r="AJ52" i="11" s="1"/>
  <c r="AJ53" i="11" s="1"/>
  <c r="AJ54" i="11" s="1"/>
  <c r="AJ55" i="11" s="1"/>
  <c r="AJ56" i="11" s="1"/>
  <c r="AJ57" i="11" s="1"/>
  <c r="AJ58" i="11" s="1"/>
  <c r="AJ59" i="11" s="1"/>
  <c r="AJ60" i="11" s="1"/>
  <c r="AJ61" i="11" s="1"/>
  <c r="AJ62" i="11" s="1"/>
  <c r="AJ63" i="11" s="1"/>
  <c r="AJ64" i="11" s="1"/>
  <c r="AJ65" i="11" s="1"/>
  <c r="AJ66" i="11" s="1"/>
  <c r="AJ67" i="11" s="1"/>
  <c r="AJ68" i="11" s="1"/>
  <c r="AJ69" i="11" s="1"/>
  <c r="AJ70" i="11" s="1"/>
  <c r="AJ71" i="11" s="1"/>
  <c r="AJ72" i="11" s="1"/>
  <c r="AJ73" i="11" s="1"/>
  <c r="AJ74" i="11" s="1"/>
  <c r="AJ75" i="11" s="1"/>
  <c r="AJ76" i="11" s="1"/>
  <c r="AJ77" i="11" s="1"/>
  <c r="AJ78" i="11" s="1"/>
  <c r="AJ79" i="11" s="1"/>
  <c r="AJ80" i="11" s="1"/>
  <c r="AJ81" i="11" s="1"/>
  <c r="AJ82" i="11" s="1"/>
  <c r="AJ83" i="11" s="1"/>
  <c r="AJ84" i="11" s="1"/>
  <c r="AJ85" i="11" s="1"/>
  <c r="AJ86" i="11" s="1"/>
  <c r="AJ87" i="11" s="1"/>
  <c r="AJ88" i="11" s="1"/>
  <c r="AJ89" i="11" s="1"/>
  <c r="AJ90" i="11" s="1"/>
  <c r="AJ91" i="11" s="1"/>
  <c r="AJ92" i="11" s="1"/>
  <c r="AJ93" i="11" s="1"/>
  <c r="AJ94" i="11" s="1"/>
  <c r="AJ95" i="11" s="1"/>
  <c r="AJ96" i="11" s="1"/>
  <c r="AJ97" i="11" s="1"/>
  <c r="AJ98" i="11" s="1"/>
  <c r="AJ99" i="11" s="1"/>
  <c r="AJ100" i="11" s="1"/>
  <c r="AJ101" i="11" s="1"/>
  <c r="AJ102" i="11" s="1"/>
  <c r="AJ103" i="11" s="1"/>
  <c r="AJ104" i="11" s="1"/>
  <c r="AJ105" i="11" s="1"/>
  <c r="AJ106" i="11" s="1"/>
  <c r="AJ107" i="11" s="1"/>
  <c r="AJ108" i="11" s="1"/>
  <c r="AJ109" i="11" s="1"/>
  <c r="AJ110" i="11" s="1"/>
  <c r="AJ111" i="11" s="1"/>
  <c r="AJ112" i="11" s="1"/>
  <c r="AJ113" i="11" s="1"/>
  <c r="AJ114" i="11" s="1"/>
  <c r="AJ115" i="11" s="1"/>
  <c r="AJ116" i="11" s="1"/>
  <c r="AJ117" i="11" s="1"/>
  <c r="AJ118" i="11" s="1"/>
  <c r="AJ119" i="11" s="1"/>
  <c r="AJ120" i="11" s="1"/>
  <c r="AJ121" i="11" s="1"/>
  <c r="AJ122" i="11" s="1"/>
  <c r="AJ123" i="11" s="1"/>
  <c r="AJ124" i="11" s="1"/>
  <c r="AJ125" i="11" s="1"/>
  <c r="AJ126" i="11" s="1"/>
  <c r="AJ127" i="11" s="1"/>
  <c r="AJ128" i="11" s="1"/>
  <c r="AJ129" i="11" s="1"/>
  <c r="AJ130" i="11" s="1"/>
  <c r="AJ131" i="11" s="1"/>
  <c r="AJ132" i="11" s="1"/>
  <c r="AJ133" i="11" s="1"/>
  <c r="AJ134" i="11" s="1"/>
  <c r="AJ135" i="11" s="1"/>
  <c r="AJ136" i="11" s="1"/>
  <c r="AJ137" i="11" s="1"/>
  <c r="AJ138" i="11" s="1"/>
  <c r="AJ139" i="11" s="1"/>
  <c r="AJ140" i="11" s="1"/>
  <c r="AJ141" i="11" s="1"/>
  <c r="AJ142" i="11" s="1"/>
  <c r="AJ143" i="11" s="1"/>
  <c r="AJ144" i="11" s="1"/>
  <c r="AJ145" i="11" s="1"/>
  <c r="AJ146" i="11" s="1"/>
  <c r="AJ147" i="11" s="1"/>
  <c r="AJ148" i="11" s="1"/>
  <c r="AJ149" i="11" s="1"/>
  <c r="AJ150" i="11" s="1"/>
  <c r="AJ151" i="11" s="1"/>
  <c r="AJ152" i="11" s="1"/>
  <c r="AJ153" i="11" s="1"/>
  <c r="AJ154" i="11" s="1"/>
  <c r="AJ155" i="11" s="1"/>
  <c r="AJ156" i="11" s="1"/>
  <c r="AJ157" i="11" s="1"/>
  <c r="AJ158" i="11" s="1"/>
  <c r="AJ159" i="11" s="1"/>
  <c r="AJ160" i="11" s="1"/>
  <c r="AJ161" i="11" s="1"/>
  <c r="AJ162" i="11" s="1"/>
  <c r="AJ163" i="11" s="1"/>
  <c r="AJ164" i="11" s="1"/>
  <c r="AJ165" i="11" s="1"/>
  <c r="AJ166" i="11" s="1"/>
  <c r="AJ167" i="11" s="1"/>
  <c r="AJ168" i="11" s="1"/>
  <c r="AJ169" i="11" s="1"/>
  <c r="AJ170" i="11" s="1"/>
  <c r="AJ171" i="11" s="1"/>
  <c r="AJ172" i="11" s="1"/>
  <c r="AJ173" i="11" s="1"/>
  <c r="AJ174" i="11" s="1"/>
  <c r="AJ175" i="11" s="1"/>
  <c r="AJ176" i="11" s="1"/>
  <c r="AJ177" i="11" s="1"/>
  <c r="AJ178" i="11" s="1"/>
  <c r="AJ179" i="11" s="1"/>
  <c r="AJ180" i="11" s="1"/>
  <c r="AJ181" i="11" s="1"/>
  <c r="AJ182" i="11" s="1"/>
  <c r="AJ183" i="11" s="1"/>
  <c r="AJ184" i="11" s="1"/>
  <c r="AJ185" i="11" s="1"/>
  <c r="AJ186" i="11" s="1"/>
  <c r="AJ187" i="11" s="1"/>
  <c r="AJ188" i="11" s="1"/>
  <c r="AJ189" i="11" s="1"/>
  <c r="AJ190" i="11" s="1"/>
  <c r="AJ191" i="11" s="1"/>
  <c r="AJ192" i="11" s="1"/>
  <c r="AJ193" i="11" s="1"/>
  <c r="AJ194" i="11" s="1"/>
  <c r="AJ195" i="11" s="1"/>
  <c r="AJ196" i="11" s="1"/>
  <c r="AJ197" i="11" s="1"/>
  <c r="AJ198" i="11" s="1"/>
  <c r="AJ199" i="11" s="1"/>
  <c r="AJ200" i="11" s="1"/>
  <c r="AJ201" i="11" s="1"/>
  <c r="AJ202" i="11" s="1"/>
  <c r="AJ203" i="11" s="1"/>
  <c r="AJ204" i="11" s="1"/>
  <c r="AJ205" i="11" s="1"/>
  <c r="AJ206" i="11" s="1"/>
  <c r="AJ207" i="11" s="1"/>
  <c r="AJ208" i="11" s="1"/>
  <c r="AJ209" i="11" s="1"/>
  <c r="AJ210" i="11" s="1"/>
  <c r="AJ211" i="11" s="1"/>
  <c r="AJ212" i="11" s="1"/>
  <c r="AJ213" i="11" s="1"/>
  <c r="AJ214" i="11" s="1"/>
  <c r="AJ215" i="11" s="1"/>
  <c r="AJ216" i="11" s="1"/>
  <c r="AJ217" i="11" s="1"/>
  <c r="AJ218" i="11" s="1"/>
  <c r="J12" i="1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K12" i="11"/>
  <c r="L14" i="1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L142" i="11" s="1"/>
  <c r="L143" i="11" s="1"/>
  <c r="L144" i="11" s="1"/>
  <c r="L145" i="11" s="1"/>
  <c r="L146" i="11" s="1"/>
  <c r="L147" i="11" s="1"/>
  <c r="L148" i="11" s="1"/>
  <c r="L149" i="11" s="1"/>
  <c r="L150" i="11" s="1"/>
  <c r="L151" i="11" s="1"/>
  <c r="L152" i="11" s="1"/>
  <c r="L153" i="11" s="1"/>
  <c r="L154" i="11" s="1"/>
  <c r="L155" i="11" s="1"/>
  <c r="L156" i="11" s="1"/>
  <c r="L157" i="11" s="1"/>
  <c r="L158" i="11" s="1"/>
  <c r="L159" i="11" s="1"/>
  <c r="L160" i="11" s="1"/>
  <c r="L161" i="11" s="1"/>
  <c r="L162" i="11" s="1"/>
  <c r="L163" i="11" s="1"/>
  <c r="L164" i="11" s="1"/>
  <c r="L165" i="11" s="1"/>
  <c r="L166" i="11" s="1"/>
  <c r="L167" i="11" s="1"/>
  <c r="L168" i="11" s="1"/>
  <c r="L169" i="11" s="1"/>
  <c r="L170" i="11" s="1"/>
  <c r="L171" i="11" s="1"/>
  <c r="L172" i="11" s="1"/>
  <c r="L173" i="11" s="1"/>
  <c r="L174" i="11" s="1"/>
  <c r="L175" i="11" s="1"/>
  <c r="L176" i="11" s="1"/>
  <c r="L177" i="11" s="1"/>
  <c r="L178" i="11" s="1"/>
  <c r="L179" i="11" s="1"/>
  <c r="L180" i="11" s="1"/>
  <c r="L181" i="11" s="1"/>
  <c r="L182" i="11" s="1"/>
  <c r="L183" i="11" s="1"/>
  <c r="L184" i="11" s="1"/>
  <c r="L185" i="11" s="1"/>
  <c r="L186" i="11" s="1"/>
  <c r="L187" i="11" s="1"/>
  <c r="L188" i="11" s="1"/>
  <c r="L189" i="11" s="1"/>
  <c r="L190" i="11" s="1"/>
  <c r="L191" i="11" s="1"/>
  <c r="L192" i="11" s="1"/>
  <c r="L193" i="11" s="1"/>
  <c r="L194" i="11" s="1"/>
  <c r="L195" i="11" s="1"/>
  <c r="L196" i="11" s="1"/>
  <c r="L197" i="11" s="1"/>
  <c r="L198" i="11" s="1"/>
  <c r="L199" i="11" s="1"/>
  <c r="L200" i="11" s="1"/>
  <c r="L201" i="11" s="1"/>
  <c r="L202" i="11" s="1"/>
  <c r="L203" i="11" s="1"/>
  <c r="L204" i="11" s="1"/>
  <c r="L205" i="11" s="1"/>
  <c r="L206" i="11" s="1"/>
  <c r="L207" i="11" s="1"/>
  <c r="L208" i="11" s="1"/>
  <c r="L209" i="11" s="1"/>
  <c r="L210" i="11" s="1"/>
  <c r="L211" i="11" s="1"/>
  <c r="L212" i="11" s="1"/>
  <c r="L213" i="11" s="1"/>
  <c r="L214" i="11" s="1"/>
  <c r="L215" i="11" s="1"/>
  <c r="L216" i="11" s="1"/>
  <c r="L217" i="11" s="1"/>
  <c r="L218" i="11" s="1"/>
  <c r="M12" i="1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M84" i="11" s="1"/>
  <c r="M85" i="11" s="1"/>
  <c r="M86" i="11" s="1"/>
  <c r="M87" i="11" s="1"/>
  <c r="M88" i="11" s="1"/>
  <c r="M89" i="11" s="1"/>
  <c r="M90" i="11" s="1"/>
  <c r="M91" i="11" s="1"/>
  <c r="M92" i="11" s="1"/>
  <c r="M93" i="11" s="1"/>
  <c r="M94" i="11" s="1"/>
  <c r="M95" i="11" s="1"/>
  <c r="M96" i="11" s="1"/>
  <c r="M97" i="11" s="1"/>
  <c r="M98" i="11" s="1"/>
  <c r="M99" i="11" s="1"/>
  <c r="M100" i="11" s="1"/>
  <c r="M101" i="11" s="1"/>
  <c r="M102" i="11" s="1"/>
  <c r="M103" i="11" s="1"/>
  <c r="M104" i="11" s="1"/>
  <c r="M105" i="11" s="1"/>
  <c r="M106" i="11" s="1"/>
  <c r="M107" i="11" s="1"/>
  <c r="M108" i="11" s="1"/>
  <c r="M109" i="11" s="1"/>
  <c r="M110" i="11" s="1"/>
  <c r="M111" i="11" s="1"/>
  <c r="M112" i="11" s="1"/>
  <c r="M113" i="11" s="1"/>
  <c r="M114" i="11" s="1"/>
  <c r="M115" i="11" s="1"/>
  <c r="M116" i="11" s="1"/>
  <c r="M117" i="11" s="1"/>
  <c r="M118" i="11" s="1"/>
  <c r="M119" i="11" s="1"/>
  <c r="M120" i="11" s="1"/>
  <c r="M121" i="11" s="1"/>
  <c r="M122" i="11" s="1"/>
  <c r="M123" i="11" s="1"/>
  <c r="M124" i="11" s="1"/>
  <c r="M125" i="11" s="1"/>
  <c r="M126" i="11" s="1"/>
  <c r="M127" i="11" s="1"/>
  <c r="M128" i="11" s="1"/>
  <c r="M129" i="11" s="1"/>
  <c r="M130" i="11" s="1"/>
  <c r="M131" i="11" s="1"/>
  <c r="M132" i="11" s="1"/>
  <c r="M133" i="11" s="1"/>
  <c r="M134" i="11" s="1"/>
  <c r="M135" i="11" s="1"/>
  <c r="M136" i="11" s="1"/>
  <c r="M137" i="11" s="1"/>
  <c r="M138" i="11" s="1"/>
  <c r="M139" i="11" s="1"/>
  <c r="M140" i="11" s="1"/>
  <c r="M141" i="11" s="1"/>
  <c r="M142" i="11" s="1"/>
  <c r="M143" i="11" s="1"/>
  <c r="M144" i="11" s="1"/>
  <c r="M145" i="11" s="1"/>
  <c r="M146" i="11" s="1"/>
  <c r="M147" i="11" s="1"/>
  <c r="M148" i="11" s="1"/>
  <c r="M149" i="11" s="1"/>
  <c r="M150" i="11" s="1"/>
  <c r="M151" i="11" s="1"/>
  <c r="M152" i="11" s="1"/>
  <c r="M153" i="11" s="1"/>
  <c r="M154" i="11" s="1"/>
  <c r="M155" i="11" s="1"/>
  <c r="M156" i="11" s="1"/>
  <c r="M157" i="11" s="1"/>
  <c r="M158" i="11" s="1"/>
  <c r="M159" i="11" s="1"/>
  <c r="M160" i="11" s="1"/>
  <c r="M161" i="11" s="1"/>
  <c r="M162" i="11" s="1"/>
  <c r="M163" i="11" s="1"/>
  <c r="M164" i="11" s="1"/>
  <c r="M165" i="11" s="1"/>
  <c r="M166" i="11" s="1"/>
  <c r="M167" i="11" s="1"/>
  <c r="M168" i="11" s="1"/>
  <c r="M169" i="11" s="1"/>
  <c r="M170" i="11" s="1"/>
  <c r="M171" i="11" s="1"/>
  <c r="M172" i="11" s="1"/>
  <c r="M173" i="11" s="1"/>
  <c r="M174" i="11" s="1"/>
  <c r="M175" i="11" s="1"/>
  <c r="M176" i="11" s="1"/>
  <c r="M177" i="11" s="1"/>
  <c r="M178" i="11" s="1"/>
  <c r="M179" i="11" s="1"/>
  <c r="M180" i="11" s="1"/>
  <c r="M181" i="11" s="1"/>
  <c r="M182" i="11" s="1"/>
  <c r="M183" i="11" s="1"/>
  <c r="M184" i="11" s="1"/>
  <c r="M185" i="11" s="1"/>
  <c r="M186" i="11" s="1"/>
  <c r="M187" i="11" s="1"/>
  <c r="M188" i="11" s="1"/>
  <c r="M189" i="11" s="1"/>
  <c r="M190" i="11" s="1"/>
  <c r="M191" i="11" s="1"/>
  <c r="M192" i="11" s="1"/>
  <c r="M193" i="11" s="1"/>
  <c r="M194" i="11" s="1"/>
  <c r="M195" i="11" s="1"/>
  <c r="M196" i="11" s="1"/>
  <c r="M197" i="11" s="1"/>
  <c r="M198" i="11" s="1"/>
  <c r="M199" i="11" s="1"/>
  <c r="M200" i="11" s="1"/>
  <c r="M201" i="11" s="1"/>
  <c r="M202" i="11" s="1"/>
  <c r="M203" i="11" s="1"/>
  <c r="M204" i="11" s="1"/>
  <c r="M205" i="11" s="1"/>
  <c r="M206" i="11" s="1"/>
  <c r="M207" i="11" s="1"/>
  <c r="M208" i="11" s="1"/>
  <c r="M209" i="11" s="1"/>
  <c r="M210" i="11" s="1"/>
  <c r="M211" i="11" s="1"/>
  <c r="M212" i="11" s="1"/>
  <c r="M213" i="11" s="1"/>
  <c r="M214" i="11" s="1"/>
  <c r="M215" i="11" s="1"/>
  <c r="M216" i="11" s="1"/>
  <c r="M217" i="11" s="1"/>
  <c r="M218" i="11" s="1"/>
  <c r="N12" i="11"/>
  <c r="O12" i="1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O84" i="11" s="1"/>
  <c r="O85" i="11" s="1"/>
  <c r="O86" i="11" s="1"/>
  <c r="O87" i="11" s="1"/>
  <c r="O88" i="11" s="1"/>
  <c r="O89" i="11" s="1"/>
  <c r="O90" i="11" s="1"/>
  <c r="O91" i="11" s="1"/>
  <c r="O92" i="11" s="1"/>
  <c r="O93" i="11" s="1"/>
  <c r="O94" i="11" s="1"/>
  <c r="O95" i="11" s="1"/>
  <c r="O96" i="11" s="1"/>
  <c r="O97" i="11" s="1"/>
  <c r="O98" i="11" s="1"/>
  <c r="O99" i="11" s="1"/>
  <c r="O100" i="11" s="1"/>
  <c r="O101" i="11" s="1"/>
  <c r="O102" i="11" s="1"/>
  <c r="O103" i="11" s="1"/>
  <c r="O104" i="11" s="1"/>
  <c r="O105" i="11" s="1"/>
  <c r="O106" i="11" s="1"/>
  <c r="O107" i="11" s="1"/>
  <c r="O108" i="11" s="1"/>
  <c r="O109" i="11" s="1"/>
  <c r="O110" i="11" s="1"/>
  <c r="O111" i="11" s="1"/>
  <c r="O112" i="11" s="1"/>
  <c r="O113" i="11" s="1"/>
  <c r="O114" i="11" s="1"/>
  <c r="O115" i="11" s="1"/>
  <c r="O116" i="11" s="1"/>
  <c r="O117" i="11" s="1"/>
  <c r="O118" i="11" s="1"/>
  <c r="O119" i="11" s="1"/>
  <c r="O120" i="11" s="1"/>
  <c r="O121" i="11" s="1"/>
  <c r="O122" i="11" s="1"/>
  <c r="O123" i="11" s="1"/>
  <c r="O124" i="11" s="1"/>
  <c r="O125" i="11" s="1"/>
  <c r="O126" i="11" s="1"/>
  <c r="O127" i="11" s="1"/>
  <c r="O128" i="11" s="1"/>
  <c r="O129" i="11" s="1"/>
  <c r="O130" i="11" s="1"/>
  <c r="O131" i="11" s="1"/>
  <c r="O132" i="11" s="1"/>
  <c r="O133" i="11" s="1"/>
  <c r="O134" i="11" s="1"/>
  <c r="O135" i="11" s="1"/>
  <c r="O136" i="11" s="1"/>
  <c r="O137" i="11" s="1"/>
  <c r="O138" i="11" s="1"/>
  <c r="O139" i="11" s="1"/>
  <c r="O140" i="11" s="1"/>
  <c r="O141" i="11" s="1"/>
  <c r="O142" i="11" s="1"/>
  <c r="O143" i="11" s="1"/>
  <c r="O144" i="11" s="1"/>
  <c r="O145" i="11" s="1"/>
  <c r="O146" i="11" s="1"/>
  <c r="O147" i="11" s="1"/>
  <c r="O148" i="11" s="1"/>
  <c r="O149" i="11" s="1"/>
  <c r="O150" i="11" s="1"/>
  <c r="O151" i="11" s="1"/>
  <c r="O152" i="11" s="1"/>
  <c r="O153" i="11" s="1"/>
  <c r="O154" i="11" s="1"/>
  <c r="O155" i="11" s="1"/>
  <c r="O156" i="11" s="1"/>
  <c r="O157" i="11" s="1"/>
  <c r="O158" i="11" s="1"/>
  <c r="O159" i="11" s="1"/>
  <c r="O160" i="11" s="1"/>
  <c r="O161" i="11" s="1"/>
  <c r="O162" i="11" s="1"/>
  <c r="O163" i="11" s="1"/>
  <c r="O164" i="11" s="1"/>
  <c r="O165" i="11" s="1"/>
  <c r="O166" i="11" s="1"/>
  <c r="O167" i="11" s="1"/>
  <c r="O168" i="11" s="1"/>
  <c r="O169" i="11" s="1"/>
  <c r="O170" i="11" s="1"/>
  <c r="O171" i="11" s="1"/>
  <c r="O172" i="11" s="1"/>
  <c r="O173" i="11" s="1"/>
  <c r="O174" i="11" s="1"/>
  <c r="O175" i="11" s="1"/>
  <c r="O176" i="11" s="1"/>
  <c r="O177" i="11" s="1"/>
  <c r="O178" i="11" s="1"/>
  <c r="O179" i="11" s="1"/>
  <c r="O180" i="11" s="1"/>
  <c r="O181" i="11" s="1"/>
  <c r="O182" i="11" s="1"/>
  <c r="O183" i="11" s="1"/>
  <c r="O184" i="11" s="1"/>
  <c r="O185" i="11" s="1"/>
  <c r="O186" i="11" s="1"/>
  <c r="O187" i="11" s="1"/>
  <c r="O188" i="11" s="1"/>
  <c r="O189" i="11" s="1"/>
  <c r="O190" i="11" s="1"/>
  <c r="O191" i="11" s="1"/>
  <c r="O192" i="11" s="1"/>
  <c r="O193" i="11" s="1"/>
  <c r="O194" i="11" s="1"/>
  <c r="O195" i="11" s="1"/>
  <c r="O196" i="11" s="1"/>
  <c r="O197" i="11" s="1"/>
  <c r="O198" i="11" s="1"/>
  <c r="O199" i="11" s="1"/>
  <c r="O200" i="11" s="1"/>
  <c r="O201" i="11" s="1"/>
  <c r="O202" i="11" s="1"/>
  <c r="O203" i="11" s="1"/>
  <c r="O204" i="11" s="1"/>
  <c r="O205" i="11" s="1"/>
  <c r="O206" i="11" s="1"/>
  <c r="O207" i="11" s="1"/>
  <c r="O208" i="11" s="1"/>
  <c r="O209" i="11" s="1"/>
  <c r="O210" i="11" s="1"/>
  <c r="O211" i="11" s="1"/>
  <c r="O212" i="11" s="1"/>
  <c r="O213" i="11" s="1"/>
  <c r="O214" i="11" s="1"/>
  <c r="O215" i="11" s="1"/>
  <c r="O216" i="11" s="1"/>
  <c r="O217" i="11" s="1"/>
  <c r="O218" i="11" s="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C38" i="11" s="1"/>
  <c r="AC39" i="11" s="1"/>
  <c r="AC40" i="11" s="1"/>
  <c r="AC41" i="11" s="1"/>
  <c r="AC42" i="11" s="1"/>
  <c r="AC43" i="11" s="1"/>
  <c r="AC44" i="11" s="1"/>
  <c r="AC45" i="11" s="1"/>
  <c r="AC46" i="11" s="1"/>
  <c r="AC47" i="11" s="1"/>
  <c r="AC48" i="11" s="1"/>
  <c r="AC49" i="11" s="1"/>
  <c r="AC50" i="11" s="1"/>
  <c r="AC51" i="11" s="1"/>
  <c r="AC52" i="11" s="1"/>
  <c r="AC53" i="11" s="1"/>
  <c r="AC54" i="11" s="1"/>
  <c r="AC55" i="11" s="1"/>
  <c r="AC56" i="11" s="1"/>
  <c r="AC57" i="11" s="1"/>
  <c r="AC58" i="11" s="1"/>
  <c r="AC59" i="11" s="1"/>
  <c r="AC60" i="11" s="1"/>
  <c r="AC61" i="11" s="1"/>
  <c r="AC62" i="11" s="1"/>
  <c r="AC63" i="11" s="1"/>
  <c r="AC64" i="11" s="1"/>
  <c r="AC65" i="11" s="1"/>
  <c r="AC66" i="11" s="1"/>
  <c r="AC67" i="11" s="1"/>
  <c r="AC68" i="11" s="1"/>
  <c r="AC69" i="11" s="1"/>
  <c r="AC70" i="11" s="1"/>
  <c r="AC71" i="11" s="1"/>
  <c r="AC72" i="11" s="1"/>
  <c r="AC73" i="11" s="1"/>
  <c r="AC74" i="11" s="1"/>
  <c r="AC75" i="11" s="1"/>
  <c r="AC76" i="11" s="1"/>
  <c r="AC77" i="11" s="1"/>
  <c r="AC78" i="11" s="1"/>
  <c r="AC79" i="11" s="1"/>
  <c r="AC80" i="11" s="1"/>
  <c r="AC81" i="11" s="1"/>
  <c r="AC82" i="11" s="1"/>
  <c r="AC83" i="11" s="1"/>
  <c r="AC84" i="11" s="1"/>
  <c r="AC85" i="11" s="1"/>
  <c r="AC86" i="11" s="1"/>
  <c r="AC87" i="11" s="1"/>
  <c r="AC88" i="11" s="1"/>
  <c r="AC89" i="11" s="1"/>
  <c r="AC90" i="11" s="1"/>
  <c r="AC91" i="11" s="1"/>
  <c r="AC92" i="11" s="1"/>
  <c r="AC93" i="11" s="1"/>
  <c r="AC94" i="11" s="1"/>
  <c r="AC95" i="11" s="1"/>
  <c r="AC96" i="11" s="1"/>
  <c r="AC97" i="11" s="1"/>
  <c r="AC98" i="11" s="1"/>
  <c r="AC99" i="11" s="1"/>
  <c r="AC100" i="11" s="1"/>
  <c r="AC101" i="11" s="1"/>
  <c r="AC102" i="11" s="1"/>
  <c r="AC103" i="11" s="1"/>
  <c r="AC104" i="11" s="1"/>
  <c r="AC105" i="11" s="1"/>
  <c r="AC106" i="11" s="1"/>
  <c r="AC107" i="11" s="1"/>
  <c r="AC108" i="11" s="1"/>
  <c r="AC109" i="11" s="1"/>
  <c r="AC110" i="11" s="1"/>
  <c r="AC111" i="11" s="1"/>
  <c r="AC112" i="11" s="1"/>
  <c r="AC113" i="11" s="1"/>
  <c r="AC114" i="11" s="1"/>
  <c r="AC115" i="11" s="1"/>
  <c r="AC116" i="11" s="1"/>
  <c r="AC117" i="11" s="1"/>
  <c r="AC118" i="11" s="1"/>
  <c r="AC119" i="11" s="1"/>
  <c r="AC120" i="11" s="1"/>
  <c r="AC121" i="11" s="1"/>
  <c r="AC122" i="11" s="1"/>
  <c r="AC123" i="11" s="1"/>
  <c r="AC124" i="11" s="1"/>
  <c r="AC125" i="11" s="1"/>
  <c r="AC126" i="11" s="1"/>
  <c r="AC127" i="11" s="1"/>
  <c r="AC128" i="11" s="1"/>
  <c r="AC129" i="11" s="1"/>
  <c r="AC130" i="11" s="1"/>
  <c r="AC131" i="11" s="1"/>
  <c r="AC132" i="11" s="1"/>
  <c r="AC133" i="11" s="1"/>
  <c r="AC134" i="11" s="1"/>
  <c r="AC135" i="11" s="1"/>
  <c r="AC136" i="11" s="1"/>
  <c r="AC137" i="11" s="1"/>
  <c r="AC138" i="11" s="1"/>
  <c r="AC139" i="11" s="1"/>
  <c r="AC140" i="11" s="1"/>
  <c r="AC141" i="11" s="1"/>
  <c r="AC142" i="11" s="1"/>
  <c r="AC143" i="11" s="1"/>
  <c r="AC144" i="11" s="1"/>
  <c r="AC145" i="11" s="1"/>
  <c r="AC146" i="11" s="1"/>
  <c r="AC147" i="11" s="1"/>
  <c r="AC148" i="11" s="1"/>
  <c r="AC149" i="11" s="1"/>
  <c r="AC150" i="11" s="1"/>
  <c r="AC151" i="11" s="1"/>
  <c r="AC152" i="11" s="1"/>
  <c r="AC153" i="11" s="1"/>
  <c r="AC154" i="11" s="1"/>
  <c r="AC155" i="11" s="1"/>
  <c r="AC156" i="11" s="1"/>
  <c r="AC157" i="11" s="1"/>
  <c r="AC158" i="11" s="1"/>
  <c r="AC159" i="11" s="1"/>
  <c r="AC160" i="11" s="1"/>
  <c r="AC161" i="11" s="1"/>
  <c r="AC162" i="11" s="1"/>
  <c r="AC163" i="11" s="1"/>
  <c r="AC164" i="11" s="1"/>
  <c r="AC165" i="11" s="1"/>
  <c r="AC166" i="11" s="1"/>
  <c r="AC167" i="11" s="1"/>
  <c r="AC168" i="11" s="1"/>
  <c r="AC169" i="11" s="1"/>
  <c r="AC170" i="11" s="1"/>
  <c r="AC171" i="11" s="1"/>
  <c r="AC172" i="11" s="1"/>
  <c r="AC173" i="11" s="1"/>
  <c r="AC174" i="11" s="1"/>
  <c r="AC175" i="11" s="1"/>
  <c r="AC176" i="11" s="1"/>
  <c r="AC177" i="11" s="1"/>
  <c r="AC178" i="11" s="1"/>
  <c r="AC179" i="11" s="1"/>
  <c r="AC180" i="11" s="1"/>
  <c r="AC181" i="11" s="1"/>
  <c r="AC182" i="11" s="1"/>
  <c r="AC183" i="11" s="1"/>
  <c r="AC184" i="11" s="1"/>
  <c r="AC185" i="11" s="1"/>
  <c r="AC186" i="11" s="1"/>
  <c r="AC187" i="11" s="1"/>
  <c r="AC188" i="11" s="1"/>
  <c r="AC189" i="11" s="1"/>
  <c r="AC190" i="11" s="1"/>
  <c r="AC191" i="11" s="1"/>
  <c r="AC192" i="11" s="1"/>
  <c r="AC193" i="11" s="1"/>
  <c r="AC194" i="11" s="1"/>
  <c r="AC195" i="11" s="1"/>
  <c r="AC196" i="11" s="1"/>
  <c r="AC197" i="11" s="1"/>
  <c r="AC198" i="11" s="1"/>
  <c r="AC199" i="11" s="1"/>
  <c r="AC200" i="11" s="1"/>
  <c r="AC201" i="11" s="1"/>
  <c r="AC202" i="11" s="1"/>
  <c r="AC203" i="11" s="1"/>
  <c r="AC204" i="11" s="1"/>
  <c r="AC205" i="11" s="1"/>
  <c r="AC206" i="11" s="1"/>
  <c r="AC207" i="11" s="1"/>
  <c r="AC208" i="11" s="1"/>
  <c r="AC209" i="11" s="1"/>
  <c r="AC210" i="11" s="1"/>
  <c r="AC211" i="11" s="1"/>
  <c r="AC212" i="11" s="1"/>
  <c r="AC213" i="11" s="1"/>
  <c r="AC214" i="11" s="1"/>
  <c r="AC215" i="11" s="1"/>
  <c r="AC216" i="11" s="1"/>
  <c r="AC217" i="11" s="1"/>
  <c r="AC218" i="11" s="1"/>
  <c r="AD12" i="1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D30" i="11" s="1"/>
  <c r="AD31" i="11" s="1"/>
  <c r="AD32" i="11" s="1"/>
  <c r="AD33" i="11" s="1"/>
  <c r="AD34" i="11" s="1"/>
  <c r="AD35" i="11" s="1"/>
  <c r="AD36" i="11" s="1"/>
  <c r="AD37" i="11" s="1"/>
  <c r="AD38" i="11" s="1"/>
  <c r="AD39" i="11" s="1"/>
  <c r="AD40" i="11" s="1"/>
  <c r="AD41" i="11" s="1"/>
  <c r="AD42" i="11" s="1"/>
  <c r="AD43" i="11" s="1"/>
  <c r="AD44" i="11" s="1"/>
  <c r="AD45" i="11" s="1"/>
  <c r="AD46" i="11" s="1"/>
  <c r="AD47" i="11" s="1"/>
  <c r="AD48" i="11" s="1"/>
  <c r="AD49" i="11" s="1"/>
  <c r="AD50" i="11" s="1"/>
  <c r="AD51" i="11" s="1"/>
  <c r="AD52" i="11" s="1"/>
  <c r="AD53" i="11" s="1"/>
  <c r="AD54" i="11" s="1"/>
  <c r="AD55" i="11" s="1"/>
  <c r="AD56" i="11" s="1"/>
  <c r="AD57" i="11" s="1"/>
  <c r="AD58" i="11" s="1"/>
  <c r="AD59" i="11" s="1"/>
  <c r="AD60" i="11" s="1"/>
  <c r="AD61" i="11" s="1"/>
  <c r="AD62" i="11" s="1"/>
  <c r="AD63" i="11" s="1"/>
  <c r="AD64" i="11" s="1"/>
  <c r="AD65" i="11" s="1"/>
  <c r="AD66" i="11" s="1"/>
  <c r="AD67" i="11" s="1"/>
  <c r="AD68" i="11" s="1"/>
  <c r="AD69" i="11" s="1"/>
  <c r="AD70" i="11" s="1"/>
  <c r="AD71" i="11" s="1"/>
  <c r="AD72" i="11" s="1"/>
  <c r="AD73" i="11" s="1"/>
  <c r="AD74" i="11" s="1"/>
  <c r="AD75" i="11" s="1"/>
  <c r="AD76" i="11" s="1"/>
  <c r="AD77" i="11" s="1"/>
  <c r="AD78" i="11" s="1"/>
  <c r="AD79" i="11" s="1"/>
  <c r="AD80" i="11" s="1"/>
  <c r="AD81" i="11" s="1"/>
  <c r="AD82" i="11" s="1"/>
  <c r="AD83" i="11" s="1"/>
  <c r="AD84" i="11" s="1"/>
  <c r="AD85" i="11" s="1"/>
  <c r="AD86" i="11" s="1"/>
  <c r="AD87" i="11" s="1"/>
  <c r="AD88" i="11" s="1"/>
  <c r="AD89" i="11" s="1"/>
  <c r="AD90" i="11" s="1"/>
  <c r="AD91" i="11" s="1"/>
  <c r="AD92" i="11" s="1"/>
  <c r="AD93" i="11" s="1"/>
  <c r="AD94" i="11" s="1"/>
  <c r="AD95" i="11" s="1"/>
  <c r="AD96" i="11" s="1"/>
  <c r="AD97" i="11" s="1"/>
  <c r="AD98" i="11" s="1"/>
  <c r="AD99" i="11" s="1"/>
  <c r="AD100" i="11" s="1"/>
  <c r="AD101" i="11" s="1"/>
  <c r="AD102" i="11" s="1"/>
  <c r="AD103" i="11" s="1"/>
  <c r="AD104" i="11" s="1"/>
  <c r="AD105" i="11" s="1"/>
  <c r="AD106" i="11" s="1"/>
  <c r="AD107" i="11" s="1"/>
  <c r="AD108" i="11" s="1"/>
  <c r="AD109" i="11" s="1"/>
  <c r="AD110" i="11" s="1"/>
  <c r="AD111" i="11" s="1"/>
  <c r="AD112" i="11" s="1"/>
  <c r="AD113" i="11" s="1"/>
  <c r="AD114" i="11" s="1"/>
  <c r="AD115" i="11" s="1"/>
  <c r="AD116" i="11" s="1"/>
  <c r="AD117" i="11" s="1"/>
  <c r="AD118" i="11" s="1"/>
  <c r="AD119" i="11" s="1"/>
  <c r="AD120" i="11" s="1"/>
  <c r="AD121" i="11" s="1"/>
  <c r="AD122" i="11" s="1"/>
  <c r="AD123" i="11" s="1"/>
  <c r="AD124" i="11" s="1"/>
  <c r="AD125" i="11" s="1"/>
  <c r="AD126" i="11" s="1"/>
  <c r="AD127" i="11" s="1"/>
  <c r="AD128" i="11" s="1"/>
  <c r="AD129" i="11" s="1"/>
  <c r="AD130" i="11" s="1"/>
  <c r="AD131" i="11" s="1"/>
  <c r="AD132" i="11" s="1"/>
  <c r="AD133" i="11" s="1"/>
  <c r="AD134" i="11" s="1"/>
  <c r="AD135" i="11" s="1"/>
  <c r="AD136" i="11" s="1"/>
  <c r="AD137" i="11" s="1"/>
  <c r="AD138" i="11" s="1"/>
  <c r="AD139" i="11" s="1"/>
  <c r="AD140" i="11" s="1"/>
  <c r="AD141" i="11" s="1"/>
  <c r="AD142" i="11" s="1"/>
  <c r="AD143" i="11" s="1"/>
  <c r="AD144" i="11" s="1"/>
  <c r="AD145" i="11" s="1"/>
  <c r="AD146" i="11" s="1"/>
  <c r="AD147" i="11" s="1"/>
  <c r="AD148" i="11" s="1"/>
  <c r="AD149" i="11" s="1"/>
  <c r="AD150" i="11" s="1"/>
  <c r="AD151" i="11" s="1"/>
  <c r="AD152" i="11" s="1"/>
  <c r="AD153" i="11" s="1"/>
  <c r="AD154" i="11" s="1"/>
  <c r="AD155" i="11" s="1"/>
  <c r="AD156" i="11" s="1"/>
  <c r="AD157" i="11" s="1"/>
  <c r="AD158" i="11" s="1"/>
  <c r="AD159" i="11" s="1"/>
  <c r="AD160" i="11" s="1"/>
  <c r="AD161" i="11" s="1"/>
  <c r="AD162" i="11" s="1"/>
  <c r="AD163" i="11" s="1"/>
  <c r="AD164" i="11" s="1"/>
  <c r="AD165" i="11" s="1"/>
  <c r="AD166" i="11" s="1"/>
  <c r="AD167" i="11" s="1"/>
  <c r="AD168" i="11" s="1"/>
  <c r="AD169" i="11" s="1"/>
  <c r="AD170" i="11" s="1"/>
  <c r="AD171" i="11" s="1"/>
  <c r="AD172" i="11" s="1"/>
  <c r="AD173" i="11" s="1"/>
  <c r="AD174" i="11" s="1"/>
  <c r="AD175" i="11" s="1"/>
  <c r="AD176" i="11" s="1"/>
  <c r="AD177" i="11" s="1"/>
  <c r="AD178" i="11" s="1"/>
  <c r="AD179" i="11" s="1"/>
  <c r="AD180" i="11" s="1"/>
  <c r="AD181" i="11" s="1"/>
  <c r="AD182" i="11" s="1"/>
  <c r="AD183" i="11" s="1"/>
  <c r="AD184" i="11" s="1"/>
  <c r="AD185" i="11" s="1"/>
  <c r="AD186" i="11" s="1"/>
  <c r="AD187" i="11" s="1"/>
  <c r="AD188" i="11" s="1"/>
  <c r="AD189" i="11" s="1"/>
  <c r="AD190" i="11" s="1"/>
  <c r="AD191" i="11" s="1"/>
  <c r="AD192" i="11" s="1"/>
  <c r="AD193" i="11" s="1"/>
  <c r="AD194" i="11" s="1"/>
  <c r="AD195" i="11" s="1"/>
  <c r="AD196" i="11" s="1"/>
  <c r="AD197" i="11" s="1"/>
  <c r="AD198" i="11" s="1"/>
  <c r="AD199" i="11" s="1"/>
  <c r="AD200" i="11" s="1"/>
  <c r="AD201" i="11" s="1"/>
  <c r="AD202" i="11" s="1"/>
  <c r="AD203" i="11" s="1"/>
  <c r="AD204" i="11" s="1"/>
  <c r="AD205" i="11" s="1"/>
  <c r="AD206" i="11" s="1"/>
  <c r="AD207" i="11" s="1"/>
  <c r="AD208" i="11" s="1"/>
  <c r="AD209" i="11" s="1"/>
  <c r="AD210" i="11" s="1"/>
  <c r="AD211" i="11" s="1"/>
  <c r="AD212" i="11" s="1"/>
  <c r="AD213" i="11" s="1"/>
  <c r="AD214" i="11" s="1"/>
  <c r="AD215" i="11" s="1"/>
  <c r="AD216" i="11" s="1"/>
  <c r="AD217" i="11" s="1"/>
  <c r="AD218" i="11" s="1"/>
  <c r="AE12" i="11"/>
  <c r="AF12" i="11"/>
  <c r="AF13" i="11" s="1"/>
  <c r="AF14" i="11" s="1"/>
  <c r="AF15" i="11" s="1"/>
  <c r="AF16" i="11" s="1"/>
  <c r="AF17" i="11" s="1"/>
  <c r="AF18" i="11" s="1"/>
  <c r="AF19" i="11" s="1"/>
  <c r="AF20" i="11" s="1"/>
  <c r="AF21" i="11" s="1"/>
  <c r="AF22" i="11" s="1"/>
  <c r="AF23" i="11" s="1"/>
  <c r="AF24" i="11" s="1"/>
  <c r="AF25" i="11" s="1"/>
  <c r="AF26" i="11" s="1"/>
  <c r="AF27" i="11" s="1"/>
  <c r="AF28" i="11" s="1"/>
  <c r="AF29" i="11" s="1"/>
  <c r="AF30" i="11" s="1"/>
  <c r="AF31" i="11" s="1"/>
  <c r="AF32" i="11" s="1"/>
  <c r="AF33" i="11" s="1"/>
  <c r="AF34" i="11" s="1"/>
  <c r="AF35" i="11" s="1"/>
  <c r="AF36" i="11" s="1"/>
  <c r="AF37" i="11" s="1"/>
  <c r="AF38" i="11" s="1"/>
  <c r="AF39" i="11" s="1"/>
  <c r="AF40" i="11" s="1"/>
  <c r="AF41" i="11" s="1"/>
  <c r="AF42" i="11" s="1"/>
  <c r="AF43" i="11" s="1"/>
  <c r="AF44" i="11" s="1"/>
  <c r="AF45" i="11" s="1"/>
  <c r="AF46" i="11" s="1"/>
  <c r="AF47" i="11" s="1"/>
  <c r="AF48" i="11" s="1"/>
  <c r="AF49" i="11" s="1"/>
  <c r="AF50" i="11" s="1"/>
  <c r="AF51" i="11" s="1"/>
  <c r="AF52" i="11" s="1"/>
  <c r="AF53" i="11" s="1"/>
  <c r="AF54" i="11" s="1"/>
  <c r="AF55" i="11" s="1"/>
  <c r="AF56" i="11" s="1"/>
  <c r="AF57" i="11" s="1"/>
  <c r="AF58" i="11" s="1"/>
  <c r="AF59" i="11" s="1"/>
  <c r="AF60" i="11" s="1"/>
  <c r="AF61" i="11" s="1"/>
  <c r="AF62" i="11" s="1"/>
  <c r="AF63" i="11" s="1"/>
  <c r="AF64" i="11" s="1"/>
  <c r="AF65" i="11" s="1"/>
  <c r="AF66" i="11" s="1"/>
  <c r="AF67" i="11" s="1"/>
  <c r="AF68" i="11" s="1"/>
  <c r="AF69" i="11" s="1"/>
  <c r="AF70" i="11" s="1"/>
  <c r="AF71" i="11" s="1"/>
  <c r="AF72" i="11" s="1"/>
  <c r="AF73" i="11" s="1"/>
  <c r="AF74" i="11" s="1"/>
  <c r="AF75" i="11" s="1"/>
  <c r="AF76" i="11" s="1"/>
  <c r="AF77" i="11" s="1"/>
  <c r="AF78" i="11" s="1"/>
  <c r="AF79" i="11" s="1"/>
  <c r="AF80" i="11" s="1"/>
  <c r="AF81" i="11" s="1"/>
  <c r="AF82" i="11" s="1"/>
  <c r="AF83" i="11" s="1"/>
  <c r="AF84" i="11" s="1"/>
  <c r="AF85" i="11" s="1"/>
  <c r="AF86" i="11" s="1"/>
  <c r="AF87" i="11" s="1"/>
  <c r="AF88" i="11" s="1"/>
  <c r="AF89" i="11" s="1"/>
  <c r="AF90" i="11" s="1"/>
  <c r="AF91" i="11" s="1"/>
  <c r="AF92" i="11" s="1"/>
  <c r="AF93" i="11" s="1"/>
  <c r="AF94" i="11" s="1"/>
  <c r="AF95" i="11" s="1"/>
  <c r="AF96" i="11" s="1"/>
  <c r="AF97" i="11" s="1"/>
  <c r="AF98" i="11" s="1"/>
  <c r="AF99" i="11" s="1"/>
  <c r="AF100" i="11" s="1"/>
  <c r="AF101" i="11" s="1"/>
  <c r="AF102" i="11" s="1"/>
  <c r="AF103" i="11" s="1"/>
  <c r="AF104" i="11" s="1"/>
  <c r="AF105" i="11" s="1"/>
  <c r="AF106" i="11" s="1"/>
  <c r="AF107" i="11" s="1"/>
  <c r="AF108" i="11" s="1"/>
  <c r="AF109" i="11" s="1"/>
  <c r="AF110" i="11" s="1"/>
  <c r="AF111" i="11" s="1"/>
  <c r="AF112" i="11" s="1"/>
  <c r="AF113" i="11" s="1"/>
  <c r="AF114" i="11" s="1"/>
  <c r="AF115" i="11" s="1"/>
  <c r="AF116" i="11" s="1"/>
  <c r="AF117" i="11" s="1"/>
  <c r="AF118" i="11" s="1"/>
  <c r="AF119" i="11" s="1"/>
  <c r="AF120" i="11" s="1"/>
  <c r="AF121" i="11" s="1"/>
  <c r="AF122" i="11" s="1"/>
  <c r="AF123" i="11" s="1"/>
  <c r="AF124" i="11" s="1"/>
  <c r="AF125" i="11" s="1"/>
  <c r="AF126" i="11" s="1"/>
  <c r="AF127" i="11" s="1"/>
  <c r="AF128" i="11" s="1"/>
  <c r="AF129" i="11" s="1"/>
  <c r="AF130" i="11" s="1"/>
  <c r="AF131" i="11" s="1"/>
  <c r="AF132" i="11" s="1"/>
  <c r="AF133" i="11" s="1"/>
  <c r="AF134" i="11" s="1"/>
  <c r="AF135" i="11" s="1"/>
  <c r="AF136" i="11" s="1"/>
  <c r="AF137" i="11" s="1"/>
  <c r="AF138" i="11" s="1"/>
  <c r="AF139" i="11" s="1"/>
  <c r="AF140" i="11" s="1"/>
  <c r="AF141" i="11" s="1"/>
  <c r="AF142" i="11" s="1"/>
  <c r="AF143" i="11" s="1"/>
  <c r="AF144" i="11" s="1"/>
  <c r="AF145" i="11" s="1"/>
  <c r="AF146" i="11" s="1"/>
  <c r="AF147" i="11" s="1"/>
  <c r="AF148" i="11" s="1"/>
  <c r="AF149" i="11" s="1"/>
  <c r="AF150" i="11" s="1"/>
  <c r="AF151" i="11" s="1"/>
  <c r="AF152" i="11" s="1"/>
  <c r="AF153" i="11" s="1"/>
  <c r="AF154" i="11" s="1"/>
  <c r="AF155" i="11" s="1"/>
  <c r="AF156" i="11" s="1"/>
  <c r="AF157" i="11" s="1"/>
  <c r="AF158" i="11" s="1"/>
  <c r="AF159" i="11" s="1"/>
  <c r="AF160" i="11" s="1"/>
  <c r="AF161" i="11" s="1"/>
  <c r="AF162" i="11" s="1"/>
  <c r="AF163" i="11" s="1"/>
  <c r="AF164" i="11" s="1"/>
  <c r="AF165" i="11" s="1"/>
  <c r="AF166" i="11" s="1"/>
  <c r="AF167" i="11" s="1"/>
  <c r="AF168" i="11" s="1"/>
  <c r="AF169" i="11" s="1"/>
  <c r="AF170" i="11" s="1"/>
  <c r="AF171" i="11" s="1"/>
  <c r="AF172" i="11" s="1"/>
  <c r="AF173" i="11" s="1"/>
  <c r="AF174" i="11" s="1"/>
  <c r="AF175" i="11" s="1"/>
  <c r="AF176" i="11" s="1"/>
  <c r="AF177" i="11" s="1"/>
  <c r="AF178" i="11" s="1"/>
  <c r="AF179" i="11" s="1"/>
  <c r="AF180" i="11" s="1"/>
  <c r="AF181" i="11" s="1"/>
  <c r="AF182" i="11" s="1"/>
  <c r="AF183" i="11" s="1"/>
  <c r="AF184" i="11" s="1"/>
  <c r="AF185" i="11" s="1"/>
  <c r="AF186" i="11" s="1"/>
  <c r="AF187" i="11" s="1"/>
  <c r="AF188" i="11" s="1"/>
  <c r="AF189" i="11" s="1"/>
  <c r="AF190" i="11" s="1"/>
  <c r="AF191" i="11" s="1"/>
  <c r="AF192" i="11" s="1"/>
  <c r="AF193" i="11" s="1"/>
  <c r="AF194" i="11" s="1"/>
  <c r="AF195" i="11" s="1"/>
  <c r="AF196" i="11" s="1"/>
  <c r="AF197" i="11" s="1"/>
  <c r="AF198" i="11" s="1"/>
  <c r="AF199" i="11" s="1"/>
  <c r="AF200" i="11" s="1"/>
  <c r="AF201" i="11" s="1"/>
  <c r="AF202" i="11" s="1"/>
  <c r="AF203" i="11" s="1"/>
  <c r="AF204" i="11" s="1"/>
  <c r="AF205" i="11" s="1"/>
  <c r="AF206" i="11" s="1"/>
  <c r="AF207" i="11" s="1"/>
  <c r="AF208" i="11" s="1"/>
  <c r="AF209" i="11" s="1"/>
  <c r="AF210" i="11" s="1"/>
  <c r="AF211" i="11" s="1"/>
  <c r="AF212" i="11" s="1"/>
  <c r="AF213" i="11" s="1"/>
  <c r="AF214" i="11" s="1"/>
  <c r="AF215" i="11" s="1"/>
  <c r="AF216" i="11" s="1"/>
  <c r="AF217" i="11" s="1"/>
  <c r="AF218" i="11" s="1"/>
  <c r="AG12" i="11"/>
  <c r="AG13" i="11" s="1"/>
  <c r="AG14" i="11" s="1"/>
  <c r="AG15" i="11" s="1"/>
  <c r="AG16" i="11" s="1"/>
  <c r="AG17" i="11" s="1"/>
  <c r="AG18" i="11" s="1"/>
  <c r="AG19" i="11" s="1"/>
  <c r="AG20" i="11" s="1"/>
  <c r="AG21" i="11" s="1"/>
  <c r="AG22" i="11" s="1"/>
  <c r="AG23" i="11" s="1"/>
  <c r="AG24" i="11" s="1"/>
  <c r="AG25" i="11" s="1"/>
  <c r="AG26" i="11" s="1"/>
  <c r="AG27" i="11" s="1"/>
  <c r="AG28" i="11" s="1"/>
  <c r="AG29" i="11" s="1"/>
  <c r="AG30" i="11" s="1"/>
  <c r="AG31" i="11" s="1"/>
  <c r="AG32" i="11" s="1"/>
  <c r="AG33" i="11" s="1"/>
  <c r="AG34" i="11" s="1"/>
  <c r="AG35" i="11" s="1"/>
  <c r="AG36" i="11" s="1"/>
  <c r="AG37" i="11" s="1"/>
  <c r="AG38" i="11" s="1"/>
  <c r="AG39" i="11" s="1"/>
  <c r="AG40" i="11" s="1"/>
  <c r="AG41" i="11" s="1"/>
  <c r="AG42" i="11" s="1"/>
  <c r="AG43" i="11" s="1"/>
  <c r="AG44" i="11" s="1"/>
  <c r="AG45" i="11" s="1"/>
  <c r="AG46" i="11" s="1"/>
  <c r="AG47" i="11" s="1"/>
  <c r="AG48" i="11" s="1"/>
  <c r="AG49" i="11" s="1"/>
  <c r="AG50" i="11" s="1"/>
  <c r="AG51" i="11" s="1"/>
  <c r="AG52" i="11" s="1"/>
  <c r="AG53" i="11" s="1"/>
  <c r="AG54" i="11" s="1"/>
  <c r="AG55" i="11" s="1"/>
  <c r="AG56" i="11" s="1"/>
  <c r="AG57" i="11" s="1"/>
  <c r="AG58" i="11" s="1"/>
  <c r="AG59" i="11" s="1"/>
  <c r="AG60" i="11" s="1"/>
  <c r="AG61" i="11" s="1"/>
  <c r="AG62" i="11" s="1"/>
  <c r="AG63" i="11" s="1"/>
  <c r="AG64" i="11" s="1"/>
  <c r="AG65" i="11" s="1"/>
  <c r="AG66" i="11" s="1"/>
  <c r="AG67" i="11" s="1"/>
  <c r="AG68" i="11" s="1"/>
  <c r="AG69" i="11" s="1"/>
  <c r="AG70" i="11" s="1"/>
  <c r="AG71" i="11" s="1"/>
  <c r="AG72" i="11" s="1"/>
  <c r="AG73" i="11" s="1"/>
  <c r="AG74" i="11" s="1"/>
  <c r="AG75" i="11" s="1"/>
  <c r="AG76" i="11" s="1"/>
  <c r="AG77" i="11" s="1"/>
  <c r="AG78" i="11" s="1"/>
  <c r="AG79" i="11" s="1"/>
  <c r="AG80" i="11" s="1"/>
  <c r="AG81" i="11" s="1"/>
  <c r="AG82" i="11" s="1"/>
  <c r="AG83" i="11" s="1"/>
  <c r="AG84" i="11" s="1"/>
  <c r="AG85" i="11" s="1"/>
  <c r="AG86" i="11" s="1"/>
  <c r="AG87" i="11" s="1"/>
  <c r="AG88" i="11" s="1"/>
  <c r="AG89" i="11" s="1"/>
  <c r="AG90" i="11" s="1"/>
  <c r="AG91" i="11" s="1"/>
  <c r="AG92" i="11" s="1"/>
  <c r="AG93" i="11" s="1"/>
  <c r="AG94" i="11" s="1"/>
  <c r="AG95" i="11" s="1"/>
  <c r="AG96" i="11" s="1"/>
  <c r="AG97" i="11" s="1"/>
  <c r="AG98" i="11" s="1"/>
  <c r="AG99" i="11" s="1"/>
  <c r="AG100" i="11" s="1"/>
  <c r="AG101" i="11" s="1"/>
  <c r="AG102" i="11" s="1"/>
  <c r="AG103" i="11" s="1"/>
  <c r="AG104" i="11" s="1"/>
  <c r="AG105" i="11" s="1"/>
  <c r="AG106" i="11" s="1"/>
  <c r="AG107" i="11" s="1"/>
  <c r="AG108" i="11" s="1"/>
  <c r="AG109" i="11" s="1"/>
  <c r="AG110" i="11" s="1"/>
  <c r="AG111" i="11" s="1"/>
  <c r="AG112" i="11" s="1"/>
  <c r="AG113" i="11" s="1"/>
  <c r="AG114" i="11" s="1"/>
  <c r="AG115" i="11" s="1"/>
  <c r="AG116" i="11" s="1"/>
  <c r="AG117" i="11" s="1"/>
  <c r="AG118" i="11" s="1"/>
  <c r="AG119" i="11" s="1"/>
  <c r="AG120" i="11" s="1"/>
  <c r="AG121" i="11" s="1"/>
  <c r="AG122" i="11" s="1"/>
  <c r="AG123" i="11" s="1"/>
  <c r="AG124" i="11" s="1"/>
  <c r="AG125" i="11" s="1"/>
  <c r="AG126" i="11" s="1"/>
  <c r="AG127" i="11" s="1"/>
  <c r="AG128" i="11" s="1"/>
  <c r="AG129" i="11" s="1"/>
  <c r="AG130" i="11" s="1"/>
  <c r="AG131" i="11" s="1"/>
  <c r="AG132" i="11" s="1"/>
  <c r="AG133" i="11" s="1"/>
  <c r="AG134" i="11" s="1"/>
  <c r="AG135" i="11" s="1"/>
  <c r="AG136" i="11" s="1"/>
  <c r="AG137" i="11" s="1"/>
  <c r="AG138" i="11" s="1"/>
  <c r="AG139" i="11" s="1"/>
  <c r="AG140" i="11" s="1"/>
  <c r="AG141" i="11" s="1"/>
  <c r="AG142" i="11" s="1"/>
  <c r="AG143" i="11" s="1"/>
  <c r="AG144" i="11" s="1"/>
  <c r="AG145" i="11" s="1"/>
  <c r="AG146" i="11" s="1"/>
  <c r="AG147" i="11" s="1"/>
  <c r="AG148" i="11" s="1"/>
  <c r="AG149" i="11" s="1"/>
  <c r="AG150" i="11" s="1"/>
  <c r="AG151" i="11" s="1"/>
  <c r="AG152" i="11" s="1"/>
  <c r="AG153" i="11" s="1"/>
  <c r="AG154" i="11" s="1"/>
  <c r="AG155" i="11" s="1"/>
  <c r="AG156" i="11" s="1"/>
  <c r="AG157" i="11" s="1"/>
  <c r="AG158" i="11" s="1"/>
  <c r="AG159" i="11" s="1"/>
  <c r="AG160" i="11" s="1"/>
  <c r="AG161" i="11" s="1"/>
  <c r="AG162" i="11" s="1"/>
  <c r="AG163" i="11" s="1"/>
  <c r="AG164" i="11" s="1"/>
  <c r="AG165" i="11" s="1"/>
  <c r="AG166" i="11" s="1"/>
  <c r="AG167" i="11" s="1"/>
  <c r="AG168" i="11" s="1"/>
  <c r="AG169" i="11" s="1"/>
  <c r="AG170" i="11" s="1"/>
  <c r="AG171" i="11" s="1"/>
  <c r="AG172" i="11" s="1"/>
  <c r="AG173" i="11" s="1"/>
  <c r="AG174" i="11" s="1"/>
  <c r="AG175" i="11" s="1"/>
  <c r="AG176" i="11" s="1"/>
  <c r="AG177" i="11" s="1"/>
  <c r="AG178" i="11" s="1"/>
  <c r="AG179" i="11" s="1"/>
  <c r="AG180" i="11" s="1"/>
  <c r="AG181" i="11" s="1"/>
  <c r="AG182" i="11" s="1"/>
  <c r="AG183" i="11" s="1"/>
  <c r="AG184" i="11" s="1"/>
  <c r="AG185" i="11" s="1"/>
  <c r="AG186" i="11" s="1"/>
  <c r="AG187" i="11" s="1"/>
  <c r="AG188" i="11" s="1"/>
  <c r="AG189" i="11" s="1"/>
  <c r="AG190" i="11" s="1"/>
  <c r="AG191" i="11" s="1"/>
  <c r="AG192" i="11" s="1"/>
  <c r="AG193" i="11" s="1"/>
  <c r="AG194" i="11" s="1"/>
  <c r="AG195" i="11" s="1"/>
  <c r="AG196" i="11" s="1"/>
  <c r="AG197" i="11" s="1"/>
  <c r="AG198" i="11" s="1"/>
  <c r="AG199" i="11" s="1"/>
  <c r="AG200" i="11" s="1"/>
  <c r="AG201" i="11" s="1"/>
  <c r="AG202" i="11" s="1"/>
  <c r="AG203" i="11" s="1"/>
  <c r="AG204" i="11" s="1"/>
  <c r="AG205" i="11" s="1"/>
  <c r="AG206" i="11" s="1"/>
  <c r="AG207" i="11" s="1"/>
  <c r="AG208" i="11" s="1"/>
  <c r="AG209" i="11" s="1"/>
  <c r="AG210" i="11" s="1"/>
  <c r="AG211" i="11" s="1"/>
  <c r="AG212" i="11" s="1"/>
  <c r="AG213" i="11" s="1"/>
  <c r="AG214" i="11" s="1"/>
  <c r="AG215" i="11" s="1"/>
  <c r="AG216" i="11" s="1"/>
  <c r="AG217" i="11" s="1"/>
  <c r="AG218" i="11" s="1"/>
  <c r="AH12" i="11"/>
  <c r="AI12" i="11"/>
  <c r="AI13" i="11" s="1"/>
  <c r="AI14" i="11" s="1"/>
  <c r="AI15" i="11" s="1"/>
  <c r="AI16" i="11" s="1"/>
  <c r="AI17" i="11" s="1"/>
  <c r="AI18" i="11" s="1"/>
  <c r="AI19" i="11" s="1"/>
  <c r="AI20" i="11" s="1"/>
  <c r="AI21" i="11" s="1"/>
  <c r="AI22" i="11" s="1"/>
  <c r="AI23" i="11" s="1"/>
  <c r="AI24" i="11" s="1"/>
  <c r="AI25" i="11" s="1"/>
  <c r="AI26" i="11" s="1"/>
  <c r="AI27" i="11" s="1"/>
  <c r="AI28" i="11" s="1"/>
  <c r="AI29" i="11" s="1"/>
  <c r="AI30" i="11" s="1"/>
  <c r="AI31" i="11" s="1"/>
  <c r="AI32" i="11" s="1"/>
  <c r="AI33" i="11" s="1"/>
  <c r="AI34" i="11" s="1"/>
  <c r="AI35" i="11" s="1"/>
  <c r="AI36" i="11" s="1"/>
  <c r="AI37" i="11" s="1"/>
  <c r="AI38" i="11" s="1"/>
  <c r="AI39" i="11" s="1"/>
  <c r="AI40" i="11" s="1"/>
  <c r="AI41" i="11" s="1"/>
  <c r="AI42" i="11" s="1"/>
  <c r="AI43" i="11" s="1"/>
  <c r="AI44" i="11" s="1"/>
  <c r="AI45" i="11" s="1"/>
  <c r="AI46" i="11" s="1"/>
  <c r="AI47" i="11" s="1"/>
  <c r="AI48" i="11" s="1"/>
  <c r="AI49" i="11" s="1"/>
  <c r="AI50" i="11" s="1"/>
  <c r="AI51" i="11" s="1"/>
  <c r="AI52" i="11" s="1"/>
  <c r="AI53" i="11" s="1"/>
  <c r="AI54" i="11" s="1"/>
  <c r="AI55" i="11" s="1"/>
  <c r="AI56" i="11" s="1"/>
  <c r="AI57" i="11" s="1"/>
  <c r="AI58" i="11" s="1"/>
  <c r="AI59" i="11" s="1"/>
  <c r="AI60" i="11" s="1"/>
  <c r="AI61" i="11" s="1"/>
  <c r="AI62" i="11" s="1"/>
  <c r="AI63" i="11" s="1"/>
  <c r="AI64" i="11" s="1"/>
  <c r="AI65" i="11" s="1"/>
  <c r="AI66" i="11" s="1"/>
  <c r="AI67" i="11" s="1"/>
  <c r="AI68" i="11" s="1"/>
  <c r="AI69" i="11" s="1"/>
  <c r="AI70" i="11" s="1"/>
  <c r="AI71" i="11" s="1"/>
  <c r="AI72" i="11" s="1"/>
  <c r="AI73" i="11" s="1"/>
  <c r="AI74" i="11" s="1"/>
  <c r="AI75" i="11" s="1"/>
  <c r="AI76" i="11" s="1"/>
  <c r="AI77" i="11" s="1"/>
  <c r="AI78" i="11" s="1"/>
  <c r="AI79" i="11" s="1"/>
  <c r="AI80" i="11" s="1"/>
  <c r="AI81" i="11" s="1"/>
  <c r="AI82" i="11" s="1"/>
  <c r="AI83" i="11" s="1"/>
  <c r="AI84" i="11" s="1"/>
  <c r="AI85" i="11" s="1"/>
  <c r="AI86" i="11" s="1"/>
  <c r="AI87" i="11" s="1"/>
  <c r="AI88" i="11" s="1"/>
  <c r="AI89" i="11" s="1"/>
  <c r="AI90" i="11" s="1"/>
  <c r="AI91" i="11" s="1"/>
  <c r="AI92" i="11" s="1"/>
  <c r="AI93" i="11" s="1"/>
  <c r="AI94" i="11" s="1"/>
  <c r="AI95" i="11" s="1"/>
  <c r="AI96" i="11" s="1"/>
  <c r="AI97" i="11" s="1"/>
  <c r="AI98" i="11" s="1"/>
  <c r="AI99" i="11" s="1"/>
  <c r="AI100" i="11" s="1"/>
  <c r="AI101" i="11" s="1"/>
  <c r="AI102" i="11" s="1"/>
  <c r="AI103" i="11" s="1"/>
  <c r="AI104" i="11" s="1"/>
  <c r="AI105" i="11" s="1"/>
  <c r="AI106" i="11" s="1"/>
  <c r="AI107" i="11" s="1"/>
  <c r="AI108" i="11" s="1"/>
  <c r="AI109" i="11" s="1"/>
  <c r="AI110" i="11" s="1"/>
  <c r="AI111" i="11" s="1"/>
  <c r="AI112" i="11" s="1"/>
  <c r="AI113" i="11" s="1"/>
  <c r="AI114" i="11" s="1"/>
  <c r="AI115" i="11" s="1"/>
  <c r="AI116" i="11" s="1"/>
  <c r="AI117" i="11" s="1"/>
  <c r="AI118" i="11" s="1"/>
  <c r="AI119" i="11" s="1"/>
  <c r="AI120" i="11" s="1"/>
  <c r="AI121" i="11" s="1"/>
  <c r="AI122" i="11" s="1"/>
  <c r="AI123" i="11" s="1"/>
  <c r="AI124" i="11" s="1"/>
  <c r="AI125" i="11" s="1"/>
  <c r="AI126" i="11" s="1"/>
  <c r="AI127" i="11" s="1"/>
  <c r="AI128" i="11" s="1"/>
  <c r="AI129" i="11" s="1"/>
  <c r="AI130" i="11" s="1"/>
  <c r="AI131" i="11" s="1"/>
  <c r="AI132" i="11" s="1"/>
  <c r="AI133" i="11" s="1"/>
  <c r="AI134" i="11" s="1"/>
  <c r="AI135" i="11" s="1"/>
  <c r="AI136" i="11" s="1"/>
  <c r="AI137" i="11" s="1"/>
  <c r="AI138" i="11" s="1"/>
  <c r="AI139" i="11" s="1"/>
  <c r="AI140" i="11" s="1"/>
  <c r="AI141" i="11" s="1"/>
  <c r="AI142" i="11" s="1"/>
  <c r="AI143" i="11" s="1"/>
  <c r="AI144" i="11" s="1"/>
  <c r="AI145" i="11" s="1"/>
  <c r="AI146" i="11" s="1"/>
  <c r="AI147" i="11" s="1"/>
  <c r="AI148" i="11" s="1"/>
  <c r="AI149" i="11" s="1"/>
  <c r="AI150" i="11" s="1"/>
  <c r="AI151" i="11" s="1"/>
  <c r="AI152" i="11" s="1"/>
  <c r="AI153" i="11" s="1"/>
  <c r="AI154" i="11" s="1"/>
  <c r="AI155" i="11" s="1"/>
  <c r="AI156" i="11" s="1"/>
  <c r="AI157" i="11" s="1"/>
  <c r="AI158" i="11" s="1"/>
  <c r="AI159" i="11" s="1"/>
  <c r="AI160" i="11" s="1"/>
  <c r="AI161" i="11" s="1"/>
  <c r="AI162" i="11" s="1"/>
  <c r="AI163" i="11" s="1"/>
  <c r="AI164" i="11" s="1"/>
  <c r="AI165" i="11" s="1"/>
  <c r="AI166" i="11" s="1"/>
  <c r="AI167" i="11" s="1"/>
  <c r="AI168" i="11" s="1"/>
  <c r="AI169" i="11" s="1"/>
  <c r="AI170" i="11" s="1"/>
  <c r="AI171" i="11" s="1"/>
  <c r="AI172" i="11" s="1"/>
  <c r="AI173" i="11" s="1"/>
  <c r="AI174" i="11" s="1"/>
  <c r="AI175" i="11" s="1"/>
  <c r="AI176" i="11" s="1"/>
  <c r="AI177" i="11" s="1"/>
  <c r="AI178" i="11" s="1"/>
  <c r="AI179" i="11" s="1"/>
  <c r="AI180" i="11" s="1"/>
  <c r="AI181" i="11" s="1"/>
  <c r="AI182" i="11" s="1"/>
  <c r="AI183" i="11" s="1"/>
  <c r="AI184" i="11" s="1"/>
  <c r="AI185" i="11" s="1"/>
  <c r="AI186" i="11" s="1"/>
  <c r="AI187" i="11" s="1"/>
  <c r="AI188" i="11" s="1"/>
  <c r="AI189" i="11" s="1"/>
  <c r="AI190" i="11" s="1"/>
  <c r="AI191" i="11" s="1"/>
  <c r="AI192" i="11" s="1"/>
  <c r="AI193" i="11" s="1"/>
  <c r="AI194" i="11" s="1"/>
  <c r="AI195" i="11" s="1"/>
  <c r="AI196" i="11" s="1"/>
  <c r="AI197" i="11" s="1"/>
  <c r="AI198" i="11" s="1"/>
  <c r="AI199" i="11" s="1"/>
  <c r="AI200" i="11" s="1"/>
  <c r="AI201" i="11" s="1"/>
  <c r="AI202" i="11" s="1"/>
  <c r="AI203" i="11" s="1"/>
  <c r="AI204" i="11" s="1"/>
  <c r="AI205" i="11" s="1"/>
  <c r="AI206" i="11" s="1"/>
  <c r="AI207" i="11" s="1"/>
  <c r="AI208" i="11" s="1"/>
  <c r="AI209" i="11" s="1"/>
  <c r="AI210" i="11" s="1"/>
  <c r="AI211" i="11" s="1"/>
  <c r="AI212" i="11" s="1"/>
  <c r="AI213" i="11" s="1"/>
  <c r="AI214" i="11" s="1"/>
  <c r="AI215" i="11" s="1"/>
  <c r="AI216" i="11" s="1"/>
  <c r="AI217" i="11" s="1"/>
  <c r="AI218" i="11" s="1"/>
  <c r="AJ12" i="11"/>
  <c r="AK12" i="11"/>
  <c r="I12" i="1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1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A19" i="1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/>
  <c r="A34" i="1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C64" i="11"/>
  <c r="C65" i="11" s="1"/>
  <c r="C66" i="11" s="1"/>
  <c r="C67" i="11" s="1"/>
  <c r="C68" i="11" s="1"/>
  <c r="C62" i="11"/>
  <c r="C55" i="11"/>
  <c r="C56" i="11" s="1"/>
  <c r="C57" i="11" s="1"/>
  <c r="C58" i="11" s="1"/>
  <c r="C59" i="11" s="1"/>
  <c r="C60" i="11" s="1"/>
  <c r="C49" i="11"/>
  <c r="C50" i="11" s="1"/>
  <c r="C51" i="11" s="1"/>
  <c r="C52" i="11" s="1"/>
  <c r="C53" i="11" s="1"/>
  <c r="C41" i="11"/>
  <c r="C42" i="11" s="1"/>
  <c r="C43" i="11" s="1"/>
  <c r="C44" i="11" s="1"/>
  <c r="C45" i="11" s="1"/>
  <c r="C46" i="11" s="1"/>
  <c r="C47" i="11" s="1"/>
  <c r="C36" i="11"/>
  <c r="C37" i="11" s="1"/>
  <c r="C38" i="11" s="1"/>
  <c r="C39" i="11" s="1"/>
  <c r="C30" i="11"/>
  <c r="C31" i="11" s="1"/>
  <c r="C32" i="11" s="1"/>
  <c r="A11" i="11"/>
  <c r="A12" i="11" s="1"/>
  <c r="A13" i="11" s="1"/>
  <c r="A14" i="11" s="1"/>
  <c r="A15" i="11" s="1"/>
  <c r="A16" i="11" s="1"/>
  <c r="A17" i="11" s="1"/>
  <c r="A18" i="11" s="1"/>
  <c r="H6" i="11"/>
  <c r="H7" i="11" s="1"/>
  <c r="H8" i="11" s="1"/>
  <c r="H9" i="11" s="1"/>
  <c r="H10" i="11" s="1"/>
  <c r="G6" i="11"/>
  <c r="G7" i="11" s="1"/>
  <c r="G8" i="11" s="1"/>
  <c r="G9" i="11" s="1"/>
  <c r="G10" i="11" s="1"/>
  <c r="F6" i="11"/>
  <c r="F7" i="11" s="1"/>
  <c r="F8" i="11" s="1"/>
  <c r="F9" i="11" s="1"/>
  <c r="F10" i="11" s="1"/>
  <c r="A3" i="11"/>
  <c r="A4" i="11" s="1"/>
  <c r="A5" i="11" s="1"/>
  <c r="A6" i="11" s="1"/>
  <c r="A7" i="11" s="1"/>
  <c r="A8" i="11" s="1"/>
  <c r="A9" i="11" s="1"/>
  <c r="A10" i="11" s="1"/>
  <c r="J1" i="1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1" i="11" s="1"/>
  <c r="AJ1" i="11" s="1"/>
  <c r="AK1" i="11" s="1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20" i="4" s="1"/>
  <c r="H21" i="4" s="1"/>
  <c r="H22" i="4" s="1"/>
  <c r="H23" i="4" s="1"/>
  <c r="H24" i="4" s="1"/>
  <c r="H25" i="4" s="1"/>
  <c r="H26" i="4" s="1"/>
  <c r="H27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20" i="4" s="1"/>
  <c r="G21" i="4" s="1"/>
  <c r="G22" i="4" s="1"/>
  <c r="G23" i="4" s="1"/>
  <c r="G24" i="4" s="1"/>
  <c r="G25" i="4" s="1"/>
  <c r="G26" i="4" s="1"/>
  <c r="G27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20" i="4" s="1"/>
  <c r="F21" i="4" s="1"/>
  <c r="F22" i="4" s="1"/>
  <c r="F23" i="4" s="1"/>
  <c r="F24" i="4" s="1"/>
  <c r="F25" i="4" s="1"/>
  <c r="F26" i="4" s="1"/>
  <c r="F27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C30" i="4"/>
  <c r="C31" i="4" s="1"/>
  <c r="C32" i="4" s="1"/>
  <c r="C35" i="4"/>
  <c r="C36" i="4" s="1"/>
  <c r="C37" i="4" s="1"/>
  <c r="C38" i="4" s="1"/>
  <c r="C40" i="4"/>
  <c r="C41" i="4" s="1"/>
  <c r="C42" i="4" s="1"/>
  <c r="C43" i="4" s="1"/>
  <c r="C44" i="4" s="1"/>
  <c r="C45" i="4" s="1"/>
  <c r="C46" i="4" s="1"/>
  <c r="C48" i="4"/>
  <c r="C49" i="4" s="1"/>
  <c r="C50" i="4" s="1"/>
  <c r="C51" i="4" s="1"/>
  <c r="C52" i="4" s="1"/>
  <c r="C54" i="4"/>
  <c r="C55" i="4" s="1"/>
  <c r="C56" i="4" s="1"/>
  <c r="C57" i="4" s="1"/>
  <c r="C58" i="4" s="1"/>
  <c r="C59" i="4" s="1"/>
  <c r="C61" i="4"/>
  <c r="C63" i="4"/>
  <c r="C64" i="4" s="1"/>
  <c r="C65" i="4" s="1"/>
  <c r="C66" i="4" s="1"/>
  <c r="C67" i="4" s="1"/>
  <c r="A79" i="2"/>
  <c r="U189" i="2"/>
  <c r="T189" i="2"/>
  <c r="U142" i="2"/>
  <c r="T142" i="2"/>
  <c r="U95" i="2"/>
  <c r="T95" i="2"/>
  <c r="U48" i="2"/>
  <c r="T48" i="2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F147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66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01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75" i="9"/>
  <c r="K104" i="3"/>
  <c r="K102" i="3"/>
  <c r="K100" i="3"/>
  <c r="K98" i="3"/>
  <c r="K97" i="3"/>
  <c r="K96" i="3"/>
  <c r="K95" i="3"/>
  <c r="K90" i="3"/>
  <c r="K89" i="3"/>
  <c r="K88" i="3"/>
  <c r="K87" i="3"/>
  <c r="K83" i="3"/>
  <c r="K76" i="3"/>
  <c r="K73" i="3"/>
  <c r="K72" i="3"/>
  <c r="K68" i="3"/>
  <c r="K67" i="3"/>
  <c r="K66" i="3"/>
  <c r="K65" i="3"/>
  <c r="K60" i="3"/>
  <c r="K57" i="3"/>
  <c r="K50" i="3"/>
  <c r="K49" i="3"/>
  <c r="K47" i="3"/>
  <c r="K43" i="3"/>
  <c r="K42" i="3"/>
  <c r="K40" i="3"/>
  <c r="K22" i="3"/>
  <c r="K18" i="3"/>
  <c r="K15" i="3"/>
  <c r="K9" i="3"/>
  <c r="K6" i="3"/>
  <c r="K4" i="3"/>
  <c r="K3" i="3"/>
  <c r="N67" i="9"/>
  <c r="N68" i="9"/>
  <c r="N69" i="9"/>
  <c r="N70" i="9"/>
  <c r="N71" i="9"/>
  <c r="N72" i="9"/>
  <c r="N73" i="9"/>
  <c r="N74" i="9"/>
  <c r="N66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3" i="9"/>
  <c r="G35" i="9"/>
  <c r="G2" i="9"/>
  <c r="G20" i="9"/>
  <c r="G60" i="9"/>
  <c r="G36" i="9"/>
  <c r="G21" i="9"/>
  <c r="G47" i="9"/>
  <c r="G3" i="9"/>
  <c r="G37" i="9"/>
  <c r="G61" i="9"/>
  <c r="G38" i="9"/>
  <c r="G4" i="9"/>
  <c r="G48" i="9"/>
  <c r="G39" i="9"/>
  <c r="G40" i="9"/>
  <c r="G30" i="9"/>
  <c r="G62" i="9"/>
  <c r="G49" i="9"/>
  <c r="G5" i="9"/>
  <c r="G41" i="9"/>
  <c r="G50" i="9"/>
  <c r="G51" i="9"/>
  <c r="G52" i="9"/>
  <c r="G53" i="9"/>
  <c r="G6" i="9"/>
  <c r="G22" i="9"/>
  <c r="G7" i="9"/>
  <c r="G8" i="9"/>
  <c r="G54" i="9"/>
  <c r="G55" i="9"/>
  <c r="G56" i="9"/>
  <c r="G42" i="9"/>
  <c r="G9" i="9"/>
  <c r="G63" i="9"/>
  <c r="G57" i="9"/>
  <c r="G10" i="9"/>
  <c r="G11" i="9"/>
  <c r="G23" i="9"/>
  <c r="G43" i="9"/>
  <c r="G31" i="9"/>
  <c r="G12" i="9"/>
  <c r="G13" i="9"/>
  <c r="G32" i="9"/>
  <c r="G64" i="9"/>
  <c r="G24" i="9"/>
  <c r="G33" i="9"/>
  <c r="G14" i="9"/>
  <c r="G58" i="9"/>
  <c r="G44" i="9"/>
  <c r="G25" i="9"/>
  <c r="G15" i="9"/>
  <c r="G16" i="9"/>
  <c r="G26" i="9"/>
  <c r="G59" i="9"/>
  <c r="G17" i="9"/>
  <c r="G34" i="9"/>
  <c r="G18" i="9"/>
  <c r="G27" i="9"/>
  <c r="G65" i="9"/>
  <c r="G28" i="9"/>
  <c r="G45" i="9"/>
  <c r="G19" i="9"/>
  <c r="G46" i="9"/>
  <c r="G29" i="9"/>
  <c r="N64" i="9"/>
  <c r="N58" i="9"/>
  <c r="N59" i="9"/>
  <c r="N65" i="9"/>
  <c r="N57" i="9"/>
  <c r="N63" i="9"/>
  <c r="N56" i="9"/>
  <c r="N55" i="9"/>
  <c r="N54" i="9"/>
  <c r="N53" i="9"/>
  <c r="N52" i="9"/>
  <c r="N51" i="9"/>
  <c r="N50" i="9"/>
  <c r="N49" i="9"/>
  <c r="N62" i="9"/>
  <c r="N48" i="9"/>
  <c r="N61" i="9"/>
  <c r="N47" i="9"/>
  <c r="N60" i="9"/>
  <c r="N46" i="9"/>
  <c r="N19" i="9"/>
  <c r="N45" i="9"/>
  <c r="N28" i="9"/>
  <c r="N27" i="9"/>
  <c r="N18" i="9"/>
  <c r="N34" i="9"/>
  <c r="N17" i="9"/>
  <c r="N26" i="9"/>
  <c r="N16" i="9"/>
  <c r="N15" i="9"/>
  <c r="N25" i="9"/>
  <c r="N44" i="9"/>
  <c r="N14" i="9"/>
  <c r="N33" i="9"/>
  <c r="N24" i="9"/>
  <c r="N32" i="9"/>
  <c r="N13" i="9"/>
  <c r="N12" i="9"/>
  <c r="N31" i="9"/>
  <c r="N43" i="9"/>
  <c r="N23" i="9"/>
  <c r="N11" i="9"/>
  <c r="N10" i="9"/>
  <c r="N9" i="9"/>
  <c r="N42" i="9"/>
  <c r="N8" i="9"/>
  <c r="N7" i="9"/>
  <c r="N22" i="9"/>
  <c r="N6" i="9"/>
  <c r="N41" i="9"/>
  <c r="N5" i="9"/>
  <c r="N30" i="9"/>
  <c r="N40" i="9"/>
  <c r="N39" i="9"/>
  <c r="N4" i="9"/>
  <c r="N38" i="9"/>
  <c r="N37" i="9"/>
  <c r="N3" i="9"/>
  <c r="N21" i="9"/>
  <c r="N36" i="9"/>
  <c r="N20" i="9"/>
  <c r="N2" i="9"/>
  <c r="N35" i="9"/>
  <c r="N29" i="9"/>
  <c r="F19" i="4" l="1"/>
  <c r="G28" i="4"/>
  <c r="G19" i="4"/>
  <c r="H19" i="4"/>
  <c r="F28" i="4"/>
  <c r="H28" i="4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Y219" i="3"/>
  <c r="X219" i="3"/>
  <c r="H215" i="3"/>
  <c r="L120" i="3"/>
  <c r="L122" i="3" s="1"/>
  <c r="L123" i="3" s="1"/>
  <c r="L125" i="3" s="1"/>
  <c r="L128" i="3" s="1"/>
  <c r="L130" i="3" s="1"/>
  <c r="L131" i="3" s="1"/>
  <c r="L133" i="3" s="1"/>
  <c r="L134" i="3" s="1"/>
  <c r="L136" i="3" s="1"/>
  <c r="L137" i="3" s="1"/>
  <c r="L138" i="3" s="1"/>
  <c r="L139" i="3" s="1"/>
  <c r="L140" i="3" s="1"/>
  <c r="L141" i="3" s="1"/>
  <c r="L142" i="3" s="1"/>
  <c r="L144" i="3" s="1"/>
  <c r="A4" i="8" l="1"/>
  <c r="A5" i="8" s="1"/>
  <c r="A3" i="8"/>
  <c r="F114" i="7"/>
  <c r="G114" i="7" s="1"/>
  <c r="H114" i="7" s="1"/>
  <c r="I114" i="7" s="1"/>
  <c r="J114" i="7" s="1"/>
  <c r="K114" i="7" s="1"/>
  <c r="D113" i="7"/>
  <c r="D108" i="7"/>
  <c r="D107" i="7"/>
  <c r="D106" i="7"/>
  <c r="D103" i="7"/>
  <c r="D102" i="7"/>
  <c r="D101" i="7"/>
  <c r="D100" i="7"/>
  <c r="D97" i="7"/>
  <c r="D96" i="7"/>
  <c r="D95" i="7"/>
  <c r="D94" i="7"/>
  <c r="D92" i="7"/>
  <c r="D90" i="7"/>
  <c r="D89" i="7"/>
  <c r="D87" i="7"/>
  <c r="D86" i="7"/>
  <c r="J62" i="7"/>
  <c r="K62" i="7" s="1"/>
  <c r="F62" i="7"/>
  <c r="G62" i="7" s="1"/>
  <c r="H62" i="7" s="1"/>
  <c r="I62" i="7" s="1"/>
  <c r="F61" i="7"/>
  <c r="G61" i="7" s="1"/>
  <c r="H61" i="7" s="1"/>
  <c r="I61" i="7" s="1"/>
  <c r="J61" i="7" s="1"/>
  <c r="K61" i="7" s="1"/>
  <c r="F60" i="7"/>
  <c r="G60" i="7" s="1"/>
  <c r="H60" i="7" s="1"/>
  <c r="I60" i="7" s="1"/>
  <c r="J60" i="7" s="1"/>
  <c r="K60" i="7" s="1"/>
  <c r="F59" i="7"/>
  <c r="G59" i="7" s="1"/>
  <c r="H59" i="7" s="1"/>
  <c r="I59" i="7" s="1"/>
  <c r="J59" i="7" s="1"/>
  <c r="K59" i="7" s="1"/>
  <c r="H55" i="7"/>
  <c r="I55" i="7" s="1"/>
  <c r="J55" i="7" s="1"/>
  <c r="F55" i="7"/>
  <c r="G55" i="7" s="1"/>
  <c r="G54" i="7"/>
  <c r="H54" i="7" s="1"/>
  <c r="I54" i="7" s="1"/>
  <c r="J54" i="7" s="1"/>
  <c r="F54" i="7"/>
  <c r="H53" i="7"/>
  <c r="I53" i="7" s="1"/>
  <c r="J53" i="7" s="1"/>
  <c r="G53" i="7"/>
  <c r="F53" i="7"/>
  <c r="H49" i="7"/>
  <c r="I49" i="7" s="1"/>
  <c r="J49" i="7" s="1"/>
  <c r="K49" i="7" s="1"/>
  <c r="G49" i="7"/>
  <c r="F49" i="7"/>
  <c r="L48" i="7"/>
  <c r="E48" i="7"/>
  <c r="D48" i="7"/>
  <c r="C48" i="7"/>
  <c r="F47" i="7"/>
  <c r="G47" i="7" s="1"/>
  <c r="G46" i="7"/>
  <c r="H46" i="7" s="1"/>
  <c r="I46" i="7" s="1"/>
  <c r="J46" i="7" s="1"/>
  <c r="K46" i="7" s="1"/>
  <c r="F46" i="7"/>
  <c r="L38" i="7"/>
  <c r="K38" i="7"/>
  <c r="J38" i="7"/>
  <c r="I38" i="7"/>
  <c r="H38" i="7"/>
  <c r="G38" i="7"/>
  <c r="F38" i="7"/>
  <c r="E38" i="7"/>
  <c r="D38" i="7"/>
  <c r="C38" i="7"/>
  <c r="G37" i="7"/>
  <c r="H37" i="7" s="1"/>
  <c r="I37" i="7" s="1"/>
  <c r="J37" i="7" s="1"/>
  <c r="K37" i="7" s="1"/>
  <c r="K35" i="7"/>
  <c r="H35" i="7"/>
  <c r="I35" i="7" s="1"/>
  <c r="J35" i="7" s="1"/>
  <c r="G35" i="7"/>
  <c r="F35" i="7"/>
  <c r="E31" i="7"/>
  <c r="D31" i="7"/>
  <c r="E30" i="7"/>
  <c r="D30" i="7"/>
  <c r="E29" i="7"/>
  <c r="D29" i="7"/>
  <c r="K27" i="7"/>
  <c r="J27" i="7"/>
  <c r="H27" i="7"/>
  <c r="F27" i="7"/>
  <c r="E27" i="7"/>
  <c r="C27" i="7"/>
  <c r="K26" i="7"/>
  <c r="J26" i="7"/>
  <c r="I26" i="7"/>
  <c r="I27" i="7" s="1"/>
  <c r="H26" i="7"/>
  <c r="G26" i="7"/>
  <c r="G27" i="7" s="1"/>
  <c r="F26" i="7"/>
  <c r="E26" i="7"/>
  <c r="D26" i="7"/>
  <c r="D27" i="7" s="1"/>
  <c r="F25" i="7"/>
  <c r="E25" i="7"/>
  <c r="D25" i="7"/>
  <c r="K24" i="7"/>
  <c r="J24" i="7"/>
  <c r="I24" i="7"/>
  <c r="H24" i="7"/>
  <c r="G24" i="7"/>
  <c r="F24" i="7"/>
  <c r="E24" i="7"/>
  <c r="D24" i="7"/>
  <c r="K22" i="7"/>
  <c r="J22" i="7"/>
  <c r="I22" i="7"/>
  <c r="H22" i="7"/>
  <c r="G22" i="7"/>
  <c r="F22" i="7"/>
  <c r="E22" i="7"/>
  <c r="D22" i="7"/>
  <c r="L21" i="7"/>
  <c r="K21" i="7"/>
  <c r="H21" i="7"/>
  <c r="G21" i="7"/>
  <c r="C21" i="7"/>
  <c r="K20" i="7"/>
  <c r="J20" i="7"/>
  <c r="J21" i="7" s="1"/>
  <c r="I20" i="7"/>
  <c r="I21" i="7" s="1"/>
  <c r="H20" i="7"/>
  <c r="G20" i="7"/>
  <c r="F20" i="7"/>
  <c r="F21" i="7" s="1"/>
  <c r="E20" i="7"/>
  <c r="E21" i="7" s="1"/>
  <c r="D20" i="7"/>
  <c r="D21" i="7" s="1"/>
  <c r="K19" i="7"/>
  <c r="J19" i="7"/>
  <c r="I19" i="7"/>
  <c r="H19" i="7"/>
  <c r="G19" i="7"/>
  <c r="F19" i="7"/>
  <c r="E19" i="7"/>
  <c r="D19" i="7"/>
  <c r="E18" i="7"/>
  <c r="D18" i="7"/>
  <c r="G15" i="7"/>
  <c r="E15" i="7"/>
  <c r="F15" i="7" s="1"/>
  <c r="E4" i="7"/>
  <c r="D4" i="7"/>
  <c r="E3" i="7"/>
  <c r="D3" i="7"/>
  <c r="A3" i="7"/>
  <c r="A4" i="7" s="1"/>
  <c r="A5" i="7" s="1"/>
  <c r="A6" i="7" s="1"/>
  <c r="A7" i="7" s="1"/>
  <c r="A8" i="7" s="1"/>
  <c r="A9" i="7" s="1"/>
  <c r="A10" i="7" s="1"/>
  <c r="A11" i="7" s="1"/>
  <c r="J25" i="6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I25" i="6"/>
  <c r="H25" i="6"/>
  <c r="G25" i="6"/>
  <c r="F25" i="6"/>
  <c r="E25" i="6"/>
  <c r="D25" i="6"/>
  <c r="AB23" i="6"/>
  <c r="AC23" i="6" s="1"/>
  <c r="AD23" i="6" s="1"/>
  <c r="AE23" i="6" s="1"/>
  <c r="AF23" i="6" s="1"/>
  <c r="AG23" i="6" s="1"/>
  <c r="AH23" i="6" s="1"/>
  <c r="AI23" i="6" s="1"/>
  <c r="AJ23" i="6" s="1"/>
  <c r="AK23" i="6" s="1"/>
  <c r="J1" i="6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H77" i="5"/>
  <c r="I77" i="5" s="1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E77" i="5"/>
  <c r="F77" i="5" s="1"/>
  <c r="I76" i="5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W76" i="5" s="1"/>
  <c r="X76" i="5" s="1"/>
  <c r="Y76" i="5" s="1"/>
  <c r="Z76" i="5" s="1"/>
  <c r="AA76" i="5" s="1"/>
  <c r="AB76" i="5" s="1"/>
  <c r="AC76" i="5" s="1"/>
  <c r="AD76" i="5" s="1"/>
  <c r="AE76" i="5" s="1"/>
  <c r="AF76" i="5" s="1"/>
  <c r="AG76" i="5" s="1"/>
  <c r="AH76" i="5" s="1"/>
  <c r="AI76" i="5" s="1"/>
  <c r="H76" i="5"/>
  <c r="F76" i="5"/>
  <c r="E76" i="5"/>
  <c r="H74" i="5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AD74" i="5" s="1"/>
  <c r="AE74" i="5" s="1"/>
  <c r="AF74" i="5" s="1"/>
  <c r="AG74" i="5" s="1"/>
  <c r="AH74" i="5" s="1"/>
  <c r="AI74" i="5" s="1"/>
  <c r="F74" i="5"/>
  <c r="E74" i="5"/>
  <c r="P73" i="5"/>
  <c r="Q73" i="5" s="1"/>
  <c r="R73" i="5" s="1"/>
  <c r="S73" i="5" s="1"/>
  <c r="T73" i="5" s="1"/>
  <c r="U73" i="5" s="1"/>
  <c r="V73" i="5" s="1"/>
  <c r="W73" i="5" s="1"/>
  <c r="X73" i="5" s="1"/>
  <c r="Y73" i="5" s="1"/>
  <c r="Z73" i="5" s="1"/>
  <c r="AA73" i="5" s="1"/>
  <c r="AB73" i="5" s="1"/>
  <c r="AC73" i="5" s="1"/>
  <c r="AD73" i="5" s="1"/>
  <c r="AE73" i="5" s="1"/>
  <c r="AF73" i="5" s="1"/>
  <c r="AG73" i="5" s="1"/>
  <c r="AH73" i="5" s="1"/>
  <c r="AI73" i="5" s="1"/>
  <c r="J73" i="5"/>
  <c r="K73" i="5" s="1"/>
  <c r="L73" i="5" s="1"/>
  <c r="M73" i="5" s="1"/>
  <c r="N73" i="5" s="1"/>
  <c r="O73" i="5" s="1"/>
  <c r="I73" i="5"/>
  <c r="H73" i="5"/>
  <c r="E73" i="5"/>
  <c r="F73" i="5" s="1"/>
  <c r="A73" i="5"/>
  <c r="A74" i="5" s="1"/>
  <c r="A75" i="5" s="1"/>
  <c r="J72" i="5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W72" i="5" s="1"/>
  <c r="X72" i="5" s="1"/>
  <c r="Y72" i="5" s="1"/>
  <c r="Z72" i="5" s="1"/>
  <c r="AA72" i="5" s="1"/>
  <c r="AB72" i="5" s="1"/>
  <c r="AC72" i="5" s="1"/>
  <c r="AD72" i="5" s="1"/>
  <c r="AE72" i="5" s="1"/>
  <c r="AF72" i="5" s="1"/>
  <c r="AG72" i="5" s="1"/>
  <c r="AH72" i="5" s="1"/>
  <c r="AI72" i="5" s="1"/>
  <c r="I72" i="5"/>
  <c r="H72" i="5"/>
  <c r="F72" i="5"/>
  <c r="E72" i="5"/>
  <c r="W71" i="5"/>
  <c r="X71" i="5" s="1"/>
  <c r="Y71" i="5" s="1"/>
  <c r="Z71" i="5" s="1"/>
  <c r="AA71" i="5" s="1"/>
  <c r="AB71" i="5" s="1"/>
  <c r="AC71" i="5" s="1"/>
  <c r="AD71" i="5" s="1"/>
  <c r="AE71" i="5" s="1"/>
  <c r="AF71" i="5" s="1"/>
  <c r="AG71" i="5" s="1"/>
  <c r="AH71" i="5" s="1"/>
  <c r="AI71" i="5" s="1"/>
  <c r="H71" i="5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E71" i="5"/>
  <c r="F71" i="5" s="1"/>
  <c r="H70" i="5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F70" i="5"/>
  <c r="E70" i="5"/>
  <c r="A70" i="5"/>
  <c r="A71" i="5" s="1"/>
  <c r="A72" i="5" s="1"/>
  <c r="A69" i="5"/>
  <c r="L66" i="5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K66" i="5"/>
  <c r="J66" i="5"/>
  <c r="I66" i="5"/>
  <c r="H66" i="5"/>
  <c r="F66" i="5"/>
  <c r="E66" i="5"/>
  <c r="A61" i="5"/>
  <c r="A62" i="5" s="1"/>
  <c r="A63" i="5" s="1"/>
  <c r="A64" i="5" s="1"/>
  <c r="A65" i="5" s="1"/>
  <c r="A60" i="5"/>
  <c r="AB58" i="5"/>
  <c r="AC58" i="5" s="1"/>
  <c r="AD58" i="5" s="1"/>
  <c r="AE58" i="5" s="1"/>
  <c r="AF58" i="5" s="1"/>
  <c r="AG58" i="5" s="1"/>
  <c r="AH58" i="5" s="1"/>
  <c r="AI58" i="5" s="1"/>
  <c r="I58" i="5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H58" i="5"/>
  <c r="E58" i="5"/>
  <c r="F58" i="5" s="1"/>
  <c r="I57" i="5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AB57" i="5" s="1"/>
  <c r="AC57" i="5" s="1"/>
  <c r="AD57" i="5" s="1"/>
  <c r="AE57" i="5" s="1"/>
  <c r="AF57" i="5" s="1"/>
  <c r="AG57" i="5" s="1"/>
  <c r="AH57" i="5" s="1"/>
  <c r="AI57" i="5" s="1"/>
  <c r="H57" i="5"/>
  <c r="F57" i="5"/>
  <c r="E57" i="5"/>
  <c r="I56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AI56" i="5" s="1"/>
  <c r="H56" i="5"/>
  <c r="E56" i="5"/>
  <c r="F56" i="5" s="1"/>
  <c r="M55" i="5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H55" i="5"/>
  <c r="I55" i="5" s="1"/>
  <c r="J55" i="5" s="1"/>
  <c r="K55" i="5" s="1"/>
  <c r="L55" i="5" s="1"/>
  <c r="E55" i="5"/>
  <c r="F55" i="5" s="1"/>
  <c r="H54" i="5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AB54" i="5" s="1"/>
  <c r="AC54" i="5" s="1"/>
  <c r="AD54" i="5" s="1"/>
  <c r="AE54" i="5" s="1"/>
  <c r="AF54" i="5" s="1"/>
  <c r="AG54" i="5" s="1"/>
  <c r="AH54" i="5" s="1"/>
  <c r="AI54" i="5" s="1"/>
  <c r="F54" i="5"/>
  <c r="E54" i="5"/>
  <c r="H53" i="5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E53" i="5"/>
  <c r="F53" i="5" s="1"/>
  <c r="A53" i="5"/>
  <c r="A54" i="5" s="1"/>
  <c r="A55" i="5" s="1"/>
  <c r="U52" i="5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K52" i="5"/>
  <c r="L52" i="5" s="1"/>
  <c r="M52" i="5" s="1"/>
  <c r="N52" i="5" s="1"/>
  <c r="O52" i="5" s="1"/>
  <c r="P52" i="5" s="1"/>
  <c r="Q52" i="5" s="1"/>
  <c r="R52" i="5" s="1"/>
  <c r="S52" i="5" s="1"/>
  <c r="T52" i="5" s="1"/>
  <c r="J52" i="5"/>
  <c r="I52" i="5"/>
  <c r="H52" i="5"/>
  <c r="E52" i="5"/>
  <c r="F52" i="5" s="1"/>
  <c r="E51" i="5"/>
  <c r="F51" i="5" s="1"/>
  <c r="A51" i="5"/>
  <c r="A52" i="5" s="1"/>
  <c r="A49" i="5"/>
  <c r="W48" i="5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U48" i="5"/>
  <c r="V48" i="5" s="1"/>
  <c r="Q48" i="5"/>
  <c r="R48" i="5" s="1"/>
  <c r="S48" i="5" s="1"/>
  <c r="J48" i="5"/>
  <c r="K48" i="5" s="1"/>
  <c r="L48" i="5" s="1"/>
  <c r="M48" i="5" s="1"/>
  <c r="N48" i="5" s="1"/>
  <c r="O48" i="5" s="1"/>
  <c r="R47" i="5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AF47" i="5" s="1"/>
  <c r="AG47" i="5" s="1"/>
  <c r="AH47" i="5" s="1"/>
  <c r="AI47" i="5" s="1"/>
  <c r="P47" i="5"/>
  <c r="Q47" i="5" s="1"/>
  <c r="O47" i="5"/>
  <c r="L47" i="5"/>
  <c r="M47" i="5" s="1"/>
  <c r="H47" i="5"/>
  <c r="I47" i="5" s="1"/>
  <c r="J47" i="5" s="1"/>
  <c r="K47" i="5" s="1"/>
  <c r="E47" i="5"/>
  <c r="A46" i="5"/>
  <c r="A45" i="5"/>
  <c r="A41" i="5"/>
  <c r="A42" i="5" s="1"/>
  <c r="A43" i="5" s="1"/>
  <c r="A44" i="5" s="1"/>
  <c r="J39" i="5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AF39" i="5" s="1"/>
  <c r="AG39" i="5" s="1"/>
  <c r="AH39" i="5" s="1"/>
  <c r="AI39" i="5" s="1"/>
  <c r="H39" i="5"/>
  <c r="I39" i="5" s="1"/>
  <c r="E39" i="5"/>
  <c r="F39" i="5" s="1"/>
  <c r="I38" i="5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H38" i="5"/>
  <c r="E38" i="5"/>
  <c r="F38" i="5" s="1"/>
  <c r="U37" i="5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K37" i="5"/>
  <c r="L37" i="5" s="1"/>
  <c r="M37" i="5" s="1"/>
  <c r="N37" i="5" s="1"/>
  <c r="O37" i="5" s="1"/>
  <c r="P37" i="5" s="1"/>
  <c r="Q37" i="5" s="1"/>
  <c r="R37" i="5" s="1"/>
  <c r="S37" i="5" s="1"/>
  <c r="T37" i="5" s="1"/>
  <c r="I37" i="5"/>
  <c r="J37" i="5" s="1"/>
  <c r="H37" i="5"/>
  <c r="F37" i="5"/>
  <c r="E37" i="5"/>
  <c r="R36" i="5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AH36" i="5" s="1"/>
  <c r="AI36" i="5" s="1"/>
  <c r="H36" i="5"/>
  <c r="I36" i="5" s="1"/>
  <c r="J36" i="5" s="1"/>
  <c r="K36" i="5" s="1"/>
  <c r="L36" i="5" s="1"/>
  <c r="M36" i="5" s="1"/>
  <c r="N36" i="5" s="1"/>
  <c r="O36" i="5" s="1"/>
  <c r="P36" i="5" s="1"/>
  <c r="Q36" i="5" s="1"/>
  <c r="F36" i="5"/>
  <c r="E36" i="5"/>
  <c r="H35" i="5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AF35" i="5" s="1"/>
  <c r="AG35" i="5" s="1"/>
  <c r="AH35" i="5" s="1"/>
  <c r="AI35" i="5" s="1"/>
  <c r="F35" i="5"/>
  <c r="E35" i="5"/>
  <c r="I34" i="5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H34" i="5"/>
  <c r="F34" i="5"/>
  <c r="E34" i="5"/>
  <c r="Q33" i="5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I33" i="5"/>
  <c r="J33" i="5" s="1"/>
  <c r="K33" i="5" s="1"/>
  <c r="L33" i="5" s="1"/>
  <c r="M33" i="5" s="1"/>
  <c r="N33" i="5" s="1"/>
  <c r="O33" i="5" s="1"/>
  <c r="P33" i="5" s="1"/>
  <c r="H33" i="5"/>
  <c r="E33" i="5"/>
  <c r="F33" i="5" s="1"/>
  <c r="A33" i="5"/>
  <c r="A34" i="5" s="1"/>
  <c r="A35" i="5" s="1"/>
  <c r="A36" i="5" s="1"/>
  <c r="A32" i="5"/>
  <c r="A30" i="5"/>
  <c r="X29" i="5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V29" i="5"/>
  <c r="W29" i="5" s="1"/>
  <c r="U29" i="5"/>
  <c r="S29" i="5"/>
  <c r="R29" i="5"/>
  <c r="Q29" i="5"/>
  <c r="J29" i="5"/>
  <c r="K29" i="5" s="1"/>
  <c r="L29" i="5" s="1"/>
  <c r="M29" i="5" s="1"/>
  <c r="N29" i="5" s="1"/>
  <c r="O29" i="5" s="1"/>
  <c r="Y28" i="5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T28" i="5"/>
  <c r="U28" i="5" s="1"/>
  <c r="V28" i="5" s="1"/>
  <c r="W28" i="5" s="1"/>
  <c r="X28" i="5" s="1"/>
  <c r="Q28" i="5"/>
  <c r="R28" i="5" s="1"/>
  <c r="S28" i="5" s="1"/>
  <c r="A26" i="5"/>
  <c r="A27" i="5" s="1"/>
  <c r="A22" i="5"/>
  <c r="A23" i="5" s="1"/>
  <c r="A24" i="5" s="1"/>
  <c r="A25" i="5" s="1"/>
  <c r="K20" i="5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J20" i="5"/>
  <c r="I20" i="5"/>
  <c r="H20" i="5"/>
  <c r="E20" i="5"/>
  <c r="F20" i="5" s="1"/>
  <c r="J19" i="5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H19" i="5"/>
  <c r="I19" i="5" s="1"/>
  <c r="E19" i="5"/>
  <c r="F19" i="5" s="1"/>
  <c r="T17" i="5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J17" i="5"/>
  <c r="K17" i="5" s="1"/>
  <c r="L17" i="5" s="1"/>
  <c r="M17" i="5" s="1"/>
  <c r="N17" i="5" s="1"/>
  <c r="O17" i="5" s="1"/>
  <c r="P17" i="5" s="1"/>
  <c r="Q17" i="5" s="1"/>
  <c r="R17" i="5" s="1"/>
  <c r="S17" i="5" s="1"/>
  <c r="H17" i="5"/>
  <c r="I17" i="5" s="1"/>
  <c r="E17" i="5"/>
  <c r="F17" i="5" s="1"/>
  <c r="Q16" i="5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H16" i="5"/>
  <c r="I16" i="5" s="1"/>
  <c r="J16" i="5" s="1"/>
  <c r="K16" i="5" s="1"/>
  <c r="L16" i="5" s="1"/>
  <c r="M16" i="5" s="1"/>
  <c r="N16" i="5" s="1"/>
  <c r="O16" i="5" s="1"/>
  <c r="P16" i="5" s="1"/>
  <c r="F16" i="5"/>
  <c r="E16" i="5"/>
  <c r="N15" i="5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L15" i="5"/>
  <c r="M15" i="5" s="1"/>
  <c r="I15" i="5"/>
  <c r="J15" i="5" s="1"/>
  <c r="K15" i="5" s="1"/>
  <c r="H15" i="5"/>
  <c r="F15" i="5"/>
  <c r="E15" i="5"/>
  <c r="A15" i="5"/>
  <c r="A16" i="5" s="1"/>
  <c r="A17" i="5" s="1"/>
  <c r="A18" i="5" s="1"/>
  <c r="I14" i="5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H14" i="5"/>
  <c r="E14" i="5"/>
  <c r="F14" i="5" s="1"/>
  <c r="H13" i="5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E13" i="5"/>
  <c r="F13" i="5" s="1"/>
  <c r="A13" i="5"/>
  <c r="A14" i="5" s="1"/>
  <c r="A12" i="5"/>
  <c r="H9" i="5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E9" i="5"/>
  <c r="F9" i="5" s="1"/>
  <c r="A3" i="5"/>
  <c r="A4" i="5" s="1"/>
  <c r="A5" i="5" s="1"/>
  <c r="A6" i="5" s="1"/>
  <c r="A7" i="5" s="1"/>
  <c r="A8" i="5" s="1"/>
  <c r="M1" i="5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I1" i="5"/>
  <c r="J1" i="5" s="1"/>
  <c r="K1" i="5" s="1"/>
  <c r="L1" i="5" s="1"/>
  <c r="H1" i="5"/>
  <c r="L58" i="4"/>
  <c r="M58" i="4" s="1"/>
  <c r="N58" i="4" s="1"/>
  <c r="O58" i="4" s="1"/>
  <c r="P58" i="4" s="1"/>
  <c r="J52" i="4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AH52" i="4" s="1"/>
  <c r="AI52" i="4" s="1"/>
  <c r="AJ52" i="4" s="1"/>
  <c r="AK52" i="4" s="1"/>
  <c r="J51" i="4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AH51" i="4" s="1"/>
  <c r="AI51" i="4" s="1"/>
  <c r="AJ51" i="4" s="1"/>
  <c r="AK51" i="4" s="1"/>
  <c r="J50" i="4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AG50" i="4" s="1"/>
  <c r="AH50" i="4" s="1"/>
  <c r="AI50" i="4" s="1"/>
  <c r="AJ50" i="4" s="1"/>
  <c r="AK50" i="4" s="1"/>
  <c r="J49" i="4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AH49" i="4" s="1"/>
  <c r="AI49" i="4" s="1"/>
  <c r="AJ49" i="4" s="1"/>
  <c r="AK49" i="4" s="1"/>
  <c r="J48" i="4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AH48" i="4" s="1"/>
  <c r="AI48" i="4" s="1"/>
  <c r="AJ48" i="4" s="1"/>
  <c r="AK48" i="4" s="1"/>
  <c r="J38" i="4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AH38" i="4" s="1"/>
  <c r="AI38" i="4" s="1"/>
  <c r="AJ38" i="4" s="1"/>
  <c r="AK38" i="4" s="1"/>
  <c r="J37" i="4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AI37" i="4" s="1"/>
  <c r="AJ37" i="4" s="1"/>
  <c r="AK37" i="4" s="1"/>
  <c r="J36" i="4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AH36" i="4" s="1"/>
  <c r="AI36" i="4" s="1"/>
  <c r="AJ36" i="4" s="1"/>
  <c r="AK36" i="4" s="1"/>
  <c r="J35" i="4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AJ35" i="4" s="1"/>
  <c r="AK35" i="4" s="1"/>
  <c r="L15" i="4"/>
  <c r="M15" i="4" s="1"/>
  <c r="N15" i="4" s="1"/>
  <c r="O15" i="4" s="1"/>
  <c r="P1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J1" i="4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Y116" i="3"/>
  <c r="X116" i="3"/>
  <c r="H112" i="3"/>
  <c r="L17" i="3"/>
  <c r="L31" i="3" s="1"/>
  <c r="L37" i="3" s="1"/>
  <c r="L39" i="3" s="1"/>
  <c r="L44" i="3" s="1"/>
  <c r="L46" i="3" s="1"/>
  <c r="L48" i="3" s="1"/>
  <c r="L55" i="3" s="1"/>
  <c r="L58" i="3" s="1"/>
  <c r="L71" i="3" s="1"/>
  <c r="L74" i="3" s="1"/>
  <c r="L23" i="3" s="1"/>
  <c r="L80" i="3" s="1"/>
  <c r="L81" i="3" s="1"/>
  <c r="L85" i="3" s="1"/>
  <c r="L91" i="3" s="1"/>
  <c r="L103" i="3" s="1"/>
  <c r="G182" i="2"/>
  <c r="G181" i="2"/>
  <c r="G180" i="2"/>
  <c r="G179" i="2"/>
  <c r="G178" i="2"/>
  <c r="G177" i="2"/>
  <c r="U176" i="2"/>
  <c r="T176" i="2"/>
  <c r="U175" i="2"/>
  <c r="T175" i="2"/>
  <c r="G175" i="2"/>
  <c r="U174" i="2"/>
  <c r="T174" i="2"/>
  <c r="Z172" i="2"/>
  <c r="Y172" i="2"/>
  <c r="X172" i="2"/>
  <c r="W172" i="2"/>
  <c r="V172" i="2"/>
  <c r="U172" i="2"/>
  <c r="T172" i="2"/>
  <c r="S172" i="2"/>
  <c r="R172" i="2"/>
  <c r="Q172" i="2"/>
  <c r="O172" i="2"/>
  <c r="N172" i="2"/>
  <c r="M172" i="2"/>
  <c r="G172" i="2"/>
  <c r="G171" i="2"/>
  <c r="Z170" i="2"/>
  <c r="Y170" i="2"/>
  <c r="X170" i="2"/>
  <c r="W170" i="2"/>
  <c r="V170" i="2"/>
  <c r="U170" i="2"/>
  <c r="T170" i="2"/>
  <c r="S170" i="2"/>
  <c r="R170" i="2"/>
  <c r="Q170" i="2"/>
  <c r="O170" i="2"/>
  <c r="N170" i="2"/>
  <c r="M170" i="2"/>
  <c r="G170" i="2"/>
  <c r="G169" i="2"/>
  <c r="Z168" i="2"/>
  <c r="Y168" i="2"/>
  <c r="X168" i="2"/>
  <c r="W168" i="2"/>
  <c r="V168" i="2"/>
  <c r="U168" i="2"/>
  <c r="T168" i="2"/>
  <c r="S168" i="2"/>
  <c r="R168" i="2"/>
  <c r="O168" i="2"/>
  <c r="N168" i="2"/>
  <c r="M168" i="2"/>
  <c r="G168" i="2"/>
  <c r="G167" i="2"/>
  <c r="Z166" i="2"/>
  <c r="Y166" i="2"/>
  <c r="X166" i="2"/>
  <c r="W166" i="2"/>
  <c r="V166" i="2"/>
  <c r="U166" i="2"/>
  <c r="T166" i="2"/>
  <c r="S166" i="2"/>
  <c r="R166" i="2"/>
  <c r="O166" i="2"/>
  <c r="N166" i="2"/>
  <c r="M166" i="2"/>
  <c r="G166" i="2"/>
  <c r="G165" i="2"/>
  <c r="G164" i="2"/>
  <c r="G163" i="2"/>
  <c r="Z162" i="2"/>
  <c r="Y162" i="2"/>
  <c r="X162" i="2"/>
  <c r="W162" i="2"/>
  <c r="V162" i="2"/>
  <c r="U162" i="2"/>
  <c r="T162" i="2"/>
  <c r="S162" i="2"/>
  <c r="R162" i="2"/>
  <c r="Q162" i="2"/>
  <c r="O162" i="2"/>
  <c r="N162" i="2"/>
  <c r="M162" i="2"/>
  <c r="G162" i="2"/>
  <c r="G161" i="2"/>
  <c r="G160" i="2"/>
  <c r="Z159" i="2"/>
  <c r="Z160" i="2" s="1"/>
  <c r="Y159" i="2"/>
  <c r="Y160" i="2" s="1"/>
  <c r="X159" i="2"/>
  <c r="X160" i="2" s="1"/>
  <c r="W159" i="2"/>
  <c r="W160" i="2" s="1"/>
  <c r="V159" i="2"/>
  <c r="V160" i="2" s="1"/>
  <c r="U159" i="2"/>
  <c r="U160" i="2" s="1"/>
  <c r="T159" i="2"/>
  <c r="T160" i="2" s="1"/>
  <c r="S159" i="2"/>
  <c r="S160" i="2" s="1"/>
  <c r="R159" i="2"/>
  <c r="R160" i="2" s="1"/>
  <c r="Q159" i="2"/>
  <c r="Q160" i="2" s="1"/>
  <c r="O159" i="2"/>
  <c r="O160" i="2" s="1"/>
  <c r="N159" i="2"/>
  <c r="N160" i="2" s="1"/>
  <c r="M159" i="2"/>
  <c r="M160" i="2" s="1"/>
  <c r="G159" i="2"/>
  <c r="G158" i="2"/>
  <c r="Z157" i="2"/>
  <c r="Y157" i="2"/>
  <c r="X157" i="2"/>
  <c r="W157" i="2"/>
  <c r="V157" i="2"/>
  <c r="U157" i="2"/>
  <c r="T157" i="2"/>
  <c r="S157" i="2"/>
  <c r="R157" i="2"/>
  <c r="O157" i="2"/>
  <c r="N157" i="2"/>
  <c r="M157" i="2"/>
  <c r="G157" i="2"/>
  <c r="G156" i="2"/>
  <c r="G155" i="2"/>
  <c r="Z154" i="2"/>
  <c r="Y154" i="2"/>
  <c r="X154" i="2"/>
  <c r="W154" i="2"/>
  <c r="V154" i="2"/>
  <c r="U154" i="2"/>
  <c r="T154" i="2"/>
  <c r="S154" i="2"/>
  <c r="R154" i="2"/>
  <c r="Q154" i="2"/>
  <c r="O154" i="2"/>
  <c r="N154" i="2"/>
  <c r="M154" i="2"/>
  <c r="G154" i="2"/>
  <c r="G153" i="2"/>
  <c r="Z152" i="2"/>
  <c r="Y152" i="2"/>
  <c r="X152" i="2"/>
  <c r="W152" i="2"/>
  <c r="V152" i="2"/>
  <c r="U152" i="2"/>
  <c r="T152" i="2"/>
  <c r="S152" i="2"/>
  <c r="Q152" i="2"/>
  <c r="O152" i="2"/>
  <c r="N152" i="2"/>
  <c r="M152" i="2"/>
  <c r="G152" i="2"/>
  <c r="G151" i="2"/>
  <c r="Z150" i="2"/>
  <c r="Y150" i="2"/>
  <c r="X150" i="2"/>
  <c r="W150" i="2"/>
  <c r="V150" i="2"/>
  <c r="U150" i="2"/>
  <c r="T150" i="2"/>
  <c r="S150" i="2"/>
  <c r="Q150" i="2"/>
  <c r="O150" i="2"/>
  <c r="N150" i="2"/>
  <c r="M150" i="2"/>
  <c r="G150" i="2"/>
  <c r="G149" i="2"/>
  <c r="Z148" i="2"/>
  <c r="Y148" i="2"/>
  <c r="X148" i="2"/>
  <c r="W148" i="2"/>
  <c r="V148" i="2"/>
  <c r="U148" i="2"/>
  <c r="T148" i="2"/>
  <c r="S148" i="2"/>
  <c r="R148" i="2"/>
  <c r="Q148" i="2"/>
  <c r="O148" i="2"/>
  <c r="N148" i="2"/>
  <c r="M148" i="2"/>
  <c r="G148" i="2"/>
  <c r="G147" i="2"/>
  <c r="G146" i="2"/>
  <c r="G145" i="2"/>
  <c r="Z144" i="2"/>
  <c r="Y144" i="2"/>
  <c r="X144" i="2"/>
  <c r="W144" i="2"/>
  <c r="V144" i="2"/>
  <c r="U144" i="2"/>
  <c r="T144" i="2"/>
  <c r="S144" i="2"/>
  <c r="Q144" i="2"/>
  <c r="O144" i="2"/>
  <c r="N144" i="2"/>
  <c r="M144" i="2"/>
  <c r="I144" i="2"/>
  <c r="G144" i="2" s="1"/>
  <c r="F144" i="2"/>
  <c r="A144" i="2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G143" i="2"/>
  <c r="G135" i="2"/>
  <c r="G134" i="2"/>
  <c r="G133" i="2"/>
  <c r="G132" i="2"/>
  <c r="G131" i="2"/>
  <c r="G130" i="2"/>
  <c r="U129" i="2"/>
  <c r="T129" i="2"/>
  <c r="U128" i="2"/>
  <c r="T128" i="2"/>
  <c r="G128" i="2"/>
  <c r="U127" i="2"/>
  <c r="T127" i="2"/>
  <c r="Z125" i="2"/>
  <c r="Y125" i="2"/>
  <c r="X125" i="2"/>
  <c r="W125" i="2"/>
  <c r="V125" i="2"/>
  <c r="U125" i="2"/>
  <c r="T125" i="2"/>
  <c r="S125" i="2"/>
  <c r="R125" i="2"/>
  <c r="Q125" i="2"/>
  <c r="O125" i="2"/>
  <c r="N125" i="2"/>
  <c r="M125" i="2"/>
  <c r="G125" i="2"/>
  <c r="G124" i="2"/>
  <c r="Z123" i="2"/>
  <c r="Y123" i="2"/>
  <c r="X123" i="2"/>
  <c r="W123" i="2"/>
  <c r="V123" i="2"/>
  <c r="U123" i="2"/>
  <c r="T123" i="2"/>
  <c r="S123" i="2"/>
  <c r="R123" i="2"/>
  <c r="Q123" i="2"/>
  <c r="O123" i="2"/>
  <c r="N123" i="2"/>
  <c r="M123" i="2"/>
  <c r="G123" i="2"/>
  <c r="G122" i="2"/>
  <c r="Z121" i="2"/>
  <c r="Y121" i="2"/>
  <c r="X121" i="2"/>
  <c r="W121" i="2"/>
  <c r="V121" i="2"/>
  <c r="U121" i="2"/>
  <c r="T121" i="2"/>
  <c r="S121" i="2"/>
  <c r="R121" i="2"/>
  <c r="O121" i="2"/>
  <c r="N121" i="2"/>
  <c r="M121" i="2"/>
  <c r="G121" i="2"/>
  <c r="G120" i="2"/>
  <c r="Z119" i="2"/>
  <c r="Y119" i="2"/>
  <c r="X119" i="2"/>
  <c r="W119" i="2"/>
  <c r="V119" i="2"/>
  <c r="U119" i="2"/>
  <c r="T119" i="2"/>
  <c r="S119" i="2"/>
  <c r="R119" i="2"/>
  <c r="O119" i="2"/>
  <c r="N119" i="2"/>
  <c r="M119" i="2"/>
  <c r="G119" i="2"/>
  <c r="G118" i="2"/>
  <c r="G117" i="2"/>
  <c r="G116" i="2"/>
  <c r="Z115" i="2"/>
  <c r="Y115" i="2"/>
  <c r="X115" i="2"/>
  <c r="W115" i="2"/>
  <c r="V115" i="2"/>
  <c r="U115" i="2"/>
  <c r="T115" i="2"/>
  <c r="S115" i="2"/>
  <c r="R115" i="2"/>
  <c r="Q115" i="2"/>
  <c r="O115" i="2"/>
  <c r="N115" i="2"/>
  <c r="M115" i="2"/>
  <c r="G115" i="2"/>
  <c r="G114" i="2"/>
  <c r="G113" i="2"/>
  <c r="Z112" i="2"/>
  <c r="Z113" i="2" s="1"/>
  <c r="Y112" i="2"/>
  <c r="Y113" i="2" s="1"/>
  <c r="X112" i="2"/>
  <c r="X113" i="2" s="1"/>
  <c r="W112" i="2"/>
  <c r="W113" i="2" s="1"/>
  <c r="V112" i="2"/>
  <c r="V113" i="2" s="1"/>
  <c r="U112" i="2"/>
  <c r="U113" i="2" s="1"/>
  <c r="T112" i="2"/>
  <c r="T113" i="2" s="1"/>
  <c r="S112" i="2"/>
  <c r="S113" i="2" s="1"/>
  <c r="R112" i="2"/>
  <c r="R113" i="2" s="1"/>
  <c r="Q112" i="2"/>
  <c r="Q113" i="2" s="1"/>
  <c r="O112" i="2"/>
  <c r="O113" i="2" s="1"/>
  <c r="N112" i="2"/>
  <c r="N113" i="2" s="1"/>
  <c r="M112" i="2"/>
  <c r="M113" i="2" s="1"/>
  <c r="G112" i="2"/>
  <c r="G111" i="2"/>
  <c r="Z110" i="2"/>
  <c r="Y110" i="2"/>
  <c r="X110" i="2"/>
  <c r="W110" i="2"/>
  <c r="V110" i="2"/>
  <c r="U110" i="2"/>
  <c r="T110" i="2"/>
  <c r="S110" i="2"/>
  <c r="R110" i="2"/>
  <c r="O110" i="2"/>
  <c r="N110" i="2"/>
  <c r="M110" i="2"/>
  <c r="G110" i="2"/>
  <c r="G109" i="2"/>
  <c r="G108" i="2"/>
  <c r="Z107" i="2"/>
  <c r="Y107" i="2"/>
  <c r="X107" i="2"/>
  <c r="W107" i="2"/>
  <c r="V107" i="2"/>
  <c r="U107" i="2"/>
  <c r="T107" i="2"/>
  <c r="S107" i="2"/>
  <c r="R107" i="2"/>
  <c r="Q107" i="2"/>
  <c r="O107" i="2"/>
  <c r="N107" i="2"/>
  <c r="M107" i="2"/>
  <c r="G107" i="2"/>
  <c r="G106" i="2"/>
  <c r="Z105" i="2"/>
  <c r="Y105" i="2"/>
  <c r="X105" i="2"/>
  <c r="W105" i="2"/>
  <c r="V105" i="2"/>
  <c r="U105" i="2"/>
  <c r="T105" i="2"/>
  <c r="S105" i="2"/>
  <c r="Q105" i="2"/>
  <c r="O105" i="2"/>
  <c r="N105" i="2"/>
  <c r="M105" i="2"/>
  <c r="G105" i="2"/>
  <c r="G104" i="2"/>
  <c r="Z103" i="2"/>
  <c r="Y103" i="2"/>
  <c r="X103" i="2"/>
  <c r="W103" i="2"/>
  <c r="V103" i="2"/>
  <c r="U103" i="2"/>
  <c r="T103" i="2"/>
  <c r="S103" i="2"/>
  <c r="Q103" i="2"/>
  <c r="O103" i="2"/>
  <c r="N103" i="2"/>
  <c r="M103" i="2"/>
  <c r="G103" i="2"/>
  <c r="G102" i="2"/>
  <c r="Z101" i="2"/>
  <c r="Y101" i="2"/>
  <c r="X101" i="2"/>
  <c r="W101" i="2"/>
  <c r="V101" i="2"/>
  <c r="U101" i="2"/>
  <c r="T101" i="2"/>
  <c r="S101" i="2"/>
  <c r="R101" i="2"/>
  <c r="Q101" i="2"/>
  <c r="O101" i="2"/>
  <c r="N101" i="2"/>
  <c r="M101" i="2"/>
  <c r="G101" i="2"/>
  <c r="G100" i="2"/>
  <c r="G99" i="2"/>
  <c r="G98" i="2"/>
  <c r="Z97" i="2"/>
  <c r="Y97" i="2"/>
  <c r="X97" i="2"/>
  <c r="W97" i="2"/>
  <c r="V97" i="2"/>
  <c r="U97" i="2"/>
  <c r="T97" i="2"/>
  <c r="S97" i="2"/>
  <c r="Q97" i="2"/>
  <c r="O97" i="2"/>
  <c r="N97" i="2"/>
  <c r="M97" i="2"/>
  <c r="I97" i="2"/>
  <c r="G97" i="2" s="1"/>
  <c r="F97" i="2"/>
  <c r="D97" i="2"/>
  <c r="A97" i="2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G96" i="2"/>
  <c r="G88" i="2"/>
  <c r="G87" i="2"/>
  <c r="G86" i="2"/>
  <c r="G85" i="2"/>
  <c r="G84" i="2"/>
  <c r="G83" i="2"/>
  <c r="U82" i="2"/>
  <c r="T82" i="2"/>
  <c r="U81" i="2"/>
  <c r="T81" i="2"/>
  <c r="G81" i="2"/>
  <c r="U80" i="2"/>
  <c r="T80" i="2"/>
  <c r="Z78" i="2"/>
  <c r="Y78" i="2"/>
  <c r="X78" i="2"/>
  <c r="W78" i="2"/>
  <c r="V78" i="2"/>
  <c r="U78" i="2"/>
  <c r="T78" i="2"/>
  <c r="S78" i="2"/>
  <c r="R78" i="2"/>
  <c r="Q78" i="2"/>
  <c r="O78" i="2"/>
  <c r="N78" i="2"/>
  <c r="M78" i="2"/>
  <c r="G78" i="2"/>
  <c r="G77" i="2"/>
  <c r="Z76" i="2"/>
  <c r="Y76" i="2"/>
  <c r="X76" i="2"/>
  <c r="W76" i="2"/>
  <c r="V76" i="2"/>
  <c r="U76" i="2"/>
  <c r="T76" i="2"/>
  <c r="S76" i="2"/>
  <c r="R76" i="2"/>
  <c r="Q76" i="2"/>
  <c r="O76" i="2"/>
  <c r="N76" i="2"/>
  <c r="M76" i="2"/>
  <c r="G76" i="2"/>
  <c r="G75" i="2"/>
  <c r="Z74" i="2"/>
  <c r="Y74" i="2"/>
  <c r="X74" i="2"/>
  <c r="W74" i="2"/>
  <c r="V74" i="2"/>
  <c r="U74" i="2"/>
  <c r="T74" i="2"/>
  <c r="S74" i="2"/>
  <c r="R74" i="2"/>
  <c r="O74" i="2"/>
  <c r="N74" i="2"/>
  <c r="M74" i="2"/>
  <c r="G74" i="2"/>
  <c r="G73" i="2"/>
  <c r="Z72" i="2"/>
  <c r="Y72" i="2"/>
  <c r="X72" i="2"/>
  <c r="W72" i="2"/>
  <c r="V72" i="2"/>
  <c r="U72" i="2"/>
  <c r="T72" i="2"/>
  <c r="S72" i="2"/>
  <c r="R72" i="2"/>
  <c r="O72" i="2"/>
  <c r="N72" i="2"/>
  <c r="M72" i="2"/>
  <c r="G72" i="2"/>
  <c r="G71" i="2"/>
  <c r="G70" i="2"/>
  <c r="G69" i="2"/>
  <c r="Z68" i="2"/>
  <c r="Y68" i="2"/>
  <c r="X68" i="2"/>
  <c r="W68" i="2"/>
  <c r="V68" i="2"/>
  <c r="U68" i="2"/>
  <c r="T68" i="2"/>
  <c r="S68" i="2"/>
  <c r="R68" i="2"/>
  <c r="Q68" i="2"/>
  <c r="O68" i="2"/>
  <c r="N68" i="2"/>
  <c r="M68" i="2"/>
  <c r="G68" i="2"/>
  <c r="G67" i="2"/>
  <c r="G66" i="2"/>
  <c r="Z65" i="2"/>
  <c r="Z66" i="2" s="1"/>
  <c r="Y65" i="2"/>
  <c r="Y66" i="2" s="1"/>
  <c r="X65" i="2"/>
  <c r="X66" i="2" s="1"/>
  <c r="W65" i="2"/>
  <c r="W66" i="2" s="1"/>
  <c r="V65" i="2"/>
  <c r="V66" i="2" s="1"/>
  <c r="U65" i="2"/>
  <c r="U66" i="2" s="1"/>
  <c r="T65" i="2"/>
  <c r="T66" i="2" s="1"/>
  <c r="S65" i="2"/>
  <c r="S66" i="2" s="1"/>
  <c r="R65" i="2"/>
  <c r="R66" i="2" s="1"/>
  <c r="Q65" i="2"/>
  <c r="Q66" i="2" s="1"/>
  <c r="O65" i="2"/>
  <c r="O66" i="2" s="1"/>
  <c r="N65" i="2"/>
  <c r="N66" i="2" s="1"/>
  <c r="M65" i="2"/>
  <c r="M66" i="2" s="1"/>
  <c r="G65" i="2"/>
  <c r="G64" i="2"/>
  <c r="Z63" i="2"/>
  <c r="Y63" i="2"/>
  <c r="X63" i="2"/>
  <c r="W63" i="2"/>
  <c r="V63" i="2"/>
  <c r="U63" i="2"/>
  <c r="T63" i="2"/>
  <c r="S63" i="2"/>
  <c r="R63" i="2"/>
  <c r="O63" i="2"/>
  <c r="N63" i="2"/>
  <c r="M63" i="2"/>
  <c r="G63" i="2"/>
  <c r="G62" i="2"/>
  <c r="G61" i="2"/>
  <c r="Z60" i="2"/>
  <c r="Y60" i="2"/>
  <c r="X60" i="2"/>
  <c r="W60" i="2"/>
  <c r="V60" i="2"/>
  <c r="U60" i="2"/>
  <c r="T60" i="2"/>
  <c r="S60" i="2"/>
  <c r="R60" i="2"/>
  <c r="Q60" i="2"/>
  <c r="O60" i="2"/>
  <c r="N60" i="2"/>
  <c r="M60" i="2"/>
  <c r="G60" i="2"/>
  <c r="G59" i="2"/>
  <c r="Z58" i="2"/>
  <c r="Y58" i="2"/>
  <c r="X58" i="2"/>
  <c r="W58" i="2"/>
  <c r="V58" i="2"/>
  <c r="U58" i="2"/>
  <c r="T58" i="2"/>
  <c r="S58" i="2"/>
  <c r="Q58" i="2"/>
  <c r="O58" i="2"/>
  <c r="N58" i="2"/>
  <c r="M58" i="2"/>
  <c r="G58" i="2"/>
  <c r="G57" i="2"/>
  <c r="Z56" i="2"/>
  <c r="Y56" i="2"/>
  <c r="X56" i="2"/>
  <c r="W56" i="2"/>
  <c r="V56" i="2"/>
  <c r="U56" i="2"/>
  <c r="T56" i="2"/>
  <c r="S56" i="2"/>
  <c r="Q56" i="2"/>
  <c r="O56" i="2"/>
  <c r="N56" i="2"/>
  <c r="M56" i="2"/>
  <c r="G56" i="2"/>
  <c r="G55" i="2"/>
  <c r="Z54" i="2"/>
  <c r="Y54" i="2"/>
  <c r="X54" i="2"/>
  <c r="W54" i="2"/>
  <c r="V54" i="2"/>
  <c r="U54" i="2"/>
  <c r="T54" i="2"/>
  <c r="S54" i="2"/>
  <c r="R54" i="2"/>
  <c r="Q54" i="2"/>
  <c r="O54" i="2"/>
  <c r="N54" i="2"/>
  <c r="M54" i="2"/>
  <c r="G54" i="2"/>
  <c r="G53" i="2"/>
  <c r="G52" i="2"/>
  <c r="G51" i="2"/>
  <c r="Z50" i="2"/>
  <c r="Y50" i="2"/>
  <c r="X50" i="2"/>
  <c r="W50" i="2"/>
  <c r="V50" i="2"/>
  <c r="U50" i="2"/>
  <c r="T50" i="2"/>
  <c r="S50" i="2"/>
  <c r="Q50" i="2"/>
  <c r="O50" i="2"/>
  <c r="N50" i="2"/>
  <c r="M50" i="2"/>
  <c r="I50" i="2"/>
  <c r="G50" i="2" s="1"/>
  <c r="F50" i="2"/>
  <c r="D50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80" i="2" s="1"/>
  <c r="A81" i="2" s="1"/>
  <c r="A82" i="2" s="1"/>
  <c r="A83" i="2" s="1"/>
  <c r="A84" i="2" s="1"/>
  <c r="A85" i="2" s="1"/>
  <c r="A86" i="2" s="1"/>
  <c r="A87" i="2" s="1"/>
  <c r="A88" i="2" s="1"/>
  <c r="G49" i="2"/>
  <c r="G41" i="2"/>
  <c r="G40" i="2"/>
  <c r="G39" i="2"/>
  <c r="G38" i="2"/>
  <c r="G37" i="2"/>
  <c r="G36" i="2"/>
  <c r="U35" i="2"/>
  <c r="T35" i="2"/>
  <c r="U34" i="2"/>
  <c r="T34" i="2"/>
  <c r="G34" i="2"/>
  <c r="U33" i="2"/>
  <c r="T33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G31" i="2"/>
  <c r="G30" i="2"/>
  <c r="Z29" i="2"/>
  <c r="Y29" i="2"/>
  <c r="X29" i="2"/>
  <c r="W29" i="2"/>
  <c r="V29" i="2"/>
  <c r="U29" i="2"/>
  <c r="T29" i="2"/>
  <c r="S29" i="2"/>
  <c r="R29" i="2"/>
  <c r="Q29" i="2"/>
  <c r="O29" i="2"/>
  <c r="N29" i="2"/>
  <c r="M29" i="2"/>
  <c r="L29" i="2"/>
  <c r="G29" i="2"/>
  <c r="G28" i="2"/>
  <c r="Z27" i="2"/>
  <c r="Y27" i="2"/>
  <c r="X27" i="2"/>
  <c r="W27" i="2"/>
  <c r="V27" i="2"/>
  <c r="U27" i="2"/>
  <c r="T27" i="2"/>
  <c r="S27" i="2"/>
  <c r="R27" i="2"/>
  <c r="O27" i="2"/>
  <c r="N27" i="2"/>
  <c r="M27" i="2"/>
  <c r="L27" i="2"/>
  <c r="G27" i="2"/>
  <c r="G26" i="2"/>
  <c r="Z25" i="2"/>
  <c r="Y25" i="2"/>
  <c r="X25" i="2"/>
  <c r="W25" i="2"/>
  <c r="V25" i="2"/>
  <c r="U25" i="2"/>
  <c r="T25" i="2"/>
  <c r="S25" i="2"/>
  <c r="R25" i="2"/>
  <c r="O25" i="2"/>
  <c r="N25" i="2"/>
  <c r="M25" i="2"/>
  <c r="L25" i="2"/>
  <c r="G25" i="2"/>
  <c r="G24" i="2"/>
  <c r="G23" i="2"/>
  <c r="G22" i="2"/>
  <c r="Z21" i="2"/>
  <c r="Y21" i="2"/>
  <c r="X21" i="2"/>
  <c r="W21" i="2"/>
  <c r="V21" i="2"/>
  <c r="U21" i="2"/>
  <c r="T21" i="2"/>
  <c r="S21" i="2"/>
  <c r="R21" i="2"/>
  <c r="Q21" i="2"/>
  <c r="O21" i="2"/>
  <c r="N21" i="2"/>
  <c r="M21" i="2"/>
  <c r="L21" i="2"/>
  <c r="G21" i="2"/>
  <c r="G20" i="2"/>
  <c r="G19" i="2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O18" i="2"/>
  <c r="O19" i="2" s="1"/>
  <c r="N18" i="2"/>
  <c r="N19" i="2" s="1"/>
  <c r="M18" i="2"/>
  <c r="M19" i="2" s="1"/>
  <c r="G18" i="2"/>
  <c r="G17" i="2"/>
  <c r="Z16" i="2"/>
  <c r="Y16" i="2"/>
  <c r="X16" i="2"/>
  <c r="W16" i="2"/>
  <c r="V16" i="2"/>
  <c r="U16" i="2"/>
  <c r="T16" i="2"/>
  <c r="S16" i="2"/>
  <c r="R16" i="2"/>
  <c r="O16" i="2"/>
  <c r="N16" i="2"/>
  <c r="M16" i="2"/>
  <c r="L16" i="2"/>
  <c r="G16" i="2"/>
  <c r="G15" i="2"/>
  <c r="G14" i="2"/>
  <c r="Z13" i="2"/>
  <c r="Y13" i="2"/>
  <c r="X13" i="2"/>
  <c r="W13" i="2"/>
  <c r="V13" i="2"/>
  <c r="U13" i="2"/>
  <c r="T13" i="2"/>
  <c r="S13" i="2"/>
  <c r="R13" i="2"/>
  <c r="Q13" i="2"/>
  <c r="O13" i="2"/>
  <c r="N13" i="2"/>
  <c r="M13" i="2"/>
  <c r="L13" i="2"/>
  <c r="G13" i="2"/>
  <c r="G12" i="2"/>
  <c r="Z11" i="2"/>
  <c r="Y11" i="2"/>
  <c r="X11" i="2"/>
  <c r="W11" i="2"/>
  <c r="V11" i="2"/>
  <c r="U11" i="2"/>
  <c r="T11" i="2"/>
  <c r="S11" i="2"/>
  <c r="Q11" i="2"/>
  <c r="O11" i="2"/>
  <c r="N11" i="2"/>
  <c r="M11" i="2"/>
  <c r="L11" i="2"/>
  <c r="G11" i="2"/>
  <c r="G10" i="2"/>
  <c r="Z9" i="2"/>
  <c r="Y9" i="2"/>
  <c r="X9" i="2"/>
  <c r="W9" i="2"/>
  <c r="V9" i="2"/>
  <c r="U9" i="2"/>
  <c r="T9" i="2"/>
  <c r="S9" i="2"/>
  <c r="Q9" i="2"/>
  <c r="O9" i="2"/>
  <c r="N9" i="2"/>
  <c r="M9" i="2"/>
  <c r="L9" i="2"/>
  <c r="G9" i="2"/>
  <c r="G8" i="2"/>
  <c r="Z7" i="2"/>
  <c r="Y7" i="2"/>
  <c r="X7" i="2"/>
  <c r="W7" i="2"/>
  <c r="V7" i="2"/>
  <c r="U7" i="2"/>
  <c r="T7" i="2"/>
  <c r="S7" i="2"/>
  <c r="R7" i="2"/>
  <c r="Q7" i="2"/>
  <c r="O7" i="2"/>
  <c r="N7" i="2"/>
  <c r="M7" i="2"/>
  <c r="L7" i="2"/>
  <c r="G7" i="2"/>
  <c r="G6" i="2"/>
  <c r="G5" i="2"/>
  <c r="G4" i="2"/>
  <c r="Z3" i="2"/>
  <c r="Y3" i="2"/>
  <c r="X3" i="2"/>
  <c r="W3" i="2"/>
  <c r="V3" i="2"/>
  <c r="U3" i="2"/>
  <c r="T3" i="2"/>
  <c r="S3" i="2"/>
  <c r="Q3" i="2"/>
  <c r="O3" i="2"/>
  <c r="N3" i="2"/>
  <c r="M3" i="2"/>
  <c r="L3" i="2"/>
  <c r="I3" i="2"/>
  <c r="G3" i="2" s="1"/>
  <c r="F3" i="2"/>
  <c r="D3" i="2"/>
  <c r="G2" i="2"/>
  <c r="A20" i="4" l="1"/>
  <c r="A21" i="4" s="1"/>
  <c r="A22" i="4" s="1"/>
  <c r="A23" i="4" s="1"/>
  <c r="A24" i="4" s="1"/>
  <c r="A25" i="4" s="1"/>
  <c r="A26" i="4" s="1"/>
  <c r="A27" i="4" s="1"/>
  <c r="A19" i="4"/>
  <c r="A126" i="2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73" i="2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67" i="5"/>
  <c r="A68" i="5" s="1"/>
  <c r="A66" i="5"/>
  <c r="A38" i="5"/>
  <c r="A39" i="5" s="1"/>
  <c r="A37" i="5"/>
  <c r="A10" i="5"/>
  <c r="A11" i="5" s="1"/>
  <c r="A9" i="5"/>
  <c r="A29" i="5"/>
  <c r="A28" i="5"/>
  <c r="A47" i="5"/>
  <c r="A48" i="5"/>
  <c r="G25" i="7"/>
  <c r="H15" i="7"/>
  <c r="A76" i="5"/>
  <c r="A77" i="5"/>
  <c r="G48" i="7"/>
  <c r="H47" i="7"/>
  <c r="A57" i="5"/>
  <c r="A58" i="5" s="1"/>
  <c r="A56" i="5"/>
  <c r="A19" i="5"/>
  <c r="A20" i="5"/>
  <c r="F48" i="7"/>
  <c r="A12" i="7"/>
  <c r="A13" i="7" s="1"/>
  <c r="A14" i="7" s="1"/>
  <c r="A15" i="7" s="1"/>
  <c r="A16" i="7" s="1"/>
  <c r="A29" i="4" l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8" i="4"/>
  <c r="A18" i="7"/>
  <c r="A19" i="7" s="1"/>
  <c r="A20" i="7" s="1"/>
  <c r="A17" i="7"/>
  <c r="I47" i="7"/>
  <c r="H48" i="7"/>
  <c r="H25" i="7"/>
  <c r="I15" i="7"/>
  <c r="J15" i="7" l="1"/>
  <c r="I25" i="7"/>
  <c r="I48" i="7"/>
  <c r="J47" i="7"/>
  <c r="A21" i="7"/>
  <c r="A22" i="7"/>
  <c r="A23" i="7" s="1"/>
  <c r="A25" i="7" l="1"/>
  <c r="A26" i="7" s="1"/>
  <c r="A24" i="7"/>
  <c r="J48" i="7"/>
  <c r="K47" i="7"/>
  <c r="K48" i="7" s="1"/>
  <c r="K15" i="7"/>
  <c r="K25" i="7" s="1"/>
  <c r="J25" i="7"/>
  <c r="A27" i="7" l="1"/>
  <c r="A28" i="7"/>
  <c r="A30" i="7" l="1"/>
  <c r="A29" i="7"/>
  <c r="A31" i="7" s="1"/>
  <c r="A32" i="7" s="1"/>
  <c r="A33" i="7" s="1"/>
  <c r="A34" i="7" s="1"/>
  <c r="A35" i="7" s="1"/>
  <c r="A36" i="7" s="1"/>
  <c r="A37" i="7" s="1"/>
  <c r="A38" i="7" l="1"/>
  <c r="A39" i="7"/>
  <c r="A40" i="7" s="1"/>
  <c r="A41" i="7" s="1"/>
  <c r="A42" i="7" s="1"/>
  <c r="A43" i="7" s="1"/>
  <c r="A44" i="7" s="1"/>
  <c r="A45" i="7" s="1"/>
  <c r="A46" i="7" s="1"/>
  <c r="A47" i="7" s="1"/>
  <c r="A49" i="7" l="1"/>
  <c r="A50" i="7" s="1"/>
  <c r="A51" i="7" s="1"/>
  <c r="A52" i="7" s="1"/>
  <c r="A53" i="7" s="1"/>
  <c r="A54" i="7" s="1"/>
  <c r="A55" i="7" s="1"/>
  <c r="A56" i="7" s="1"/>
  <c r="A48" i="7"/>
  <c r="A59" i="7" l="1"/>
  <c r="A60" i="7" s="1"/>
  <c r="A57" i="7"/>
  <c r="A58" i="7" s="1"/>
  <c r="A61" i="7" s="1"/>
  <c r="A62" i="7" s="1"/>
  <c r="A63" i="7" s="1"/>
  <c r="A64" i="7" s="1"/>
  <c r="A65" i="7" s="1"/>
  <c r="A66" i="7" s="1"/>
  <c r="A67" i="7" s="1"/>
  <c r="A68" i="7" s="1"/>
  <c r="A70" i="7" l="1"/>
  <c r="A71" i="7" s="1"/>
  <c r="A72" i="7" s="1"/>
  <c r="A73" i="7" s="1"/>
  <c r="A74" i="7" s="1"/>
  <c r="A75" i="7" s="1"/>
  <c r="A76" i="7" s="1"/>
  <c r="A77" i="7" s="1"/>
  <c r="A69" i="7"/>
  <c r="A78" i="7" l="1"/>
  <c r="A79" i="7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1" i="7" l="1"/>
  <c r="A92" i="7" s="1"/>
  <c r="A93" i="7" s="1"/>
  <c r="A94" i="7" s="1"/>
  <c r="A95" i="7" s="1"/>
  <c r="A96" i="7" s="1"/>
  <c r="A97" i="7" s="1"/>
  <c r="A98" i="7" s="1"/>
  <c r="A90" i="7"/>
  <c r="A100" i="7" l="1"/>
  <c r="A101" i="7" s="1"/>
  <c r="A99" i="7"/>
  <c r="A103" i="7" l="1"/>
  <c r="A104" i="7" s="1"/>
  <c r="A105" i="7" s="1"/>
  <c r="A106" i="7" s="1"/>
  <c r="A107" i="7" s="1"/>
  <c r="A108" i="7" s="1"/>
  <c r="A109" i="7" s="1"/>
  <c r="A102" i="7"/>
  <c r="A111" i="7" l="1"/>
  <c r="A112" i="7" s="1"/>
  <c r="A113" i="7" s="1"/>
  <c r="A114" i="7" s="1"/>
  <c r="A115" i="7" s="1"/>
  <c r="A110" i="7"/>
  <c r="A117" i="7" l="1"/>
  <c r="A118" i="7" s="1"/>
  <c r="A1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47" authorId="0" shapeId="0" xr:uid="{B15DDDDF-D5EA-4BE1-9112-88CAD2F956D4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>Excludes pumping
Demand increased 1/0.98 for Sasol generation which is not accounted for by Eskom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B112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  <comment ref="AB215" authorId="0" shapeId="0" xr:uid="{D153B378-37A3-407C-8ABA-C9C7C813FE18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</commentList>
</comments>
</file>

<file path=xl/sharedStrings.xml><?xml version="1.0" encoding="utf-8"?>
<sst xmlns="http://schemas.openxmlformats.org/spreadsheetml/2006/main" count="15082" uniqueCount="621">
  <si>
    <t>wildcard</t>
  </si>
  <si>
    <t>simulation_years</t>
  </si>
  <si>
    <t>existing_eskom</t>
  </si>
  <si>
    <t>existing_non_eskom</t>
  </si>
  <si>
    <t>projected_parameters</t>
  </si>
  <si>
    <t>costs</t>
  </si>
  <si>
    <t>val-LC-UNC</t>
  </si>
  <si>
    <t>2020,2022,2024,2026,2028,2030,2032,2034,2036,2038,2040,2042,2044,2046,2048,2050</t>
  </si>
  <si>
    <t>LC-Retirement</t>
  </si>
  <si>
    <t>base</t>
  </si>
  <si>
    <t>ambitions</t>
  </si>
  <si>
    <t>ambitions_2019</t>
  </si>
  <si>
    <t>val-LC-UNC-1</t>
  </si>
  <si>
    <t>val-LC-UNC-2</t>
  </si>
  <si>
    <t>2020,2025,2030,2035,2040,2045,2050</t>
  </si>
  <si>
    <t>val-2Gt-UNC</t>
  </si>
  <si>
    <t>2Gt-Retirement</t>
  </si>
  <si>
    <t>val-2Gt-UNC-1</t>
  </si>
  <si>
    <t>2020,2021,2022,2023,2024,2025,2026,2027,2028,2029,2030,2031,2032,2033,2034,2035,2036,2037,2038,2039,2040,2045,2050</t>
  </si>
  <si>
    <t>val-2Gt-UNC-2</t>
  </si>
  <si>
    <t>val-LC-SMOOTH</t>
  </si>
  <si>
    <t>ambitions_LC_SMOOTH</t>
  </si>
  <si>
    <t>val-LC-SMOOTH-1</t>
  </si>
  <si>
    <t>val-LC-SMOOTH-2</t>
  </si>
  <si>
    <t>val-2Gt-SMOOTH</t>
  </si>
  <si>
    <t>2Gt</t>
  </si>
  <si>
    <t>ambitions_2Gt_SMOOTH</t>
  </si>
  <si>
    <t>val-2Gt-SMOOTH-1</t>
  </si>
  <si>
    <t>test1</t>
  </si>
  <si>
    <t>2020,2025</t>
  </si>
  <si>
    <t>grid-2040</t>
  </si>
  <si>
    <t>grid-expansion</t>
  </si>
  <si>
    <t>2025,2030,2035,2040</t>
  </si>
  <si>
    <t>spd-test</t>
  </si>
  <si>
    <t>2023,2024,2026,2028,2030,2032,2034,2036,2038,2040,2042,2044</t>
  </si>
  <si>
    <t>Scenario</t>
  </si>
  <si>
    <t>Power Station Name</t>
  </si>
  <si>
    <t>Carrier</t>
  </si>
  <si>
    <t>Type</t>
  </si>
  <si>
    <t>Status</t>
  </si>
  <si>
    <t>Capacity (MW)</t>
  </si>
  <si>
    <t>Unit size (MW)</t>
  </si>
  <si>
    <t>Number units</t>
  </si>
  <si>
    <t>Future Commissioning Date</t>
  </si>
  <si>
    <t>Decommissioning Date</t>
  </si>
  <si>
    <t>Heat Rate (GJ/MWh)</t>
  </si>
  <si>
    <t>Fuel Price (R/GJ)</t>
  </si>
  <si>
    <t>Max Ramp Up (MW/min)</t>
  </si>
  <si>
    <t>Max Ramp Down (MW/min)</t>
  </si>
  <si>
    <t>Min Stable Level (%)</t>
  </si>
  <si>
    <t>Variable O&amp;M Cost (R/MWh)</t>
  </si>
  <si>
    <t>Fixed O&amp;M Cost (R/kW/yr)</t>
  </si>
  <si>
    <t>CSP Storage (hours)</t>
  </si>
  <si>
    <t>Diesel Storage (Ml)</t>
  </si>
  <si>
    <t>Gas storage (MCM)</t>
  </si>
  <si>
    <t>GPS Latitude</t>
  </si>
  <si>
    <t>GPS Longitude</t>
  </si>
  <si>
    <t>Arnot*</t>
  </si>
  <si>
    <t>coal</t>
  </si>
  <si>
    <t>Generator</t>
  </si>
  <si>
    <t>Existing</t>
  </si>
  <si>
    <t>-</t>
  </si>
  <si>
    <t>Arnot**</t>
  </si>
  <si>
    <t>Camden*</t>
  </si>
  <si>
    <t>Camden**</t>
  </si>
  <si>
    <t>Duvha*</t>
  </si>
  <si>
    <t>Duvha**</t>
  </si>
  <si>
    <t>Grootvlei*</t>
  </si>
  <si>
    <t>Grootvlei**</t>
  </si>
  <si>
    <t>Hendrina*</t>
  </si>
  <si>
    <t>Hendrina**</t>
  </si>
  <si>
    <t>Kendal*</t>
  </si>
  <si>
    <t>Kendal**</t>
  </si>
  <si>
    <t>Komati</t>
  </si>
  <si>
    <t>Kriel*</t>
  </si>
  <si>
    <t>Kriel**</t>
  </si>
  <si>
    <t>Kusile*</t>
  </si>
  <si>
    <t>beyond 2050</t>
  </si>
  <si>
    <t>Kusile**</t>
  </si>
  <si>
    <t>Kusile***</t>
  </si>
  <si>
    <t>Lethabo*</t>
  </si>
  <si>
    <t>Lethabo**</t>
  </si>
  <si>
    <t>Majuba*</t>
  </si>
  <si>
    <t>Majuba**</t>
  </si>
  <si>
    <t>Matimba*</t>
  </si>
  <si>
    <t>Matimba**</t>
  </si>
  <si>
    <t>Matla*</t>
  </si>
  <si>
    <t>Matla**</t>
  </si>
  <si>
    <t>Medupi*</t>
  </si>
  <si>
    <t>Medupi**</t>
  </si>
  <si>
    <t>Tutuka*</t>
  </si>
  <si>
    <t>Tutuka**</t>
  </si>
  <si>
    <t>Sere</t>
  </si>
  <si>
    <t>wind</t>
  </si>
  <si>
    <t>Koeberg</t>
  </si>
  <si>
    <t>nuclear</t>
  </si>
  <si>
    <t>Drakensberg</t>
  </si>
  <si>
    <t>phs</t>
  </si>
  <si>
    <t>StorageUnit</t>
  </si>
  <si>
    <t>Ingula</t>
  </si>
  <si>
    <t>Palmiet</t>
  </si>
  <si>
    <t>Gariep</t>
  </si>
  <si>
    <t>hydro</t>
  </si>
  <si>
    <t>Vanderkloof</t>
  </si>
  <si>
    <t>Acacia</t>
  </si>
  <si>
    <t>ocgt-gas</t>
  </si>
  <si>
    <t>Ankerlig</t>
  </si>
  <si>
    <t>ocgt-diesel</t>
  </si>
  <si>
    <t>Gourikwa</t>
  </si>
  <si>
    <t>PortRex</t>
  </si>
  <si>
    <t>onwind</t>
  </si>
  <si>
    <t>Grouping</t>
  </si>
  <si>
    <t>Aries Solar Energy Facility</t>
  </si>
  <si>
    <t>BW1</t>
  </si>
  <si>
    <t>solar_pv</t>
  </si>
  <si>
    <t>Cookhouse Wind Farm</t>
  </si>
  <si>
    <t>Dassieklip Wind Energy Facility</t>
  </si>
  <si>
    <t>De Aar Solar Power</t>
  </si>
  <si>
    <t>Dorper Wind Farm</t>
  </si>
  <si>
    <t>Greefspan PV Power Plant</t>
  </si>
  <si>
    <t>Herbert PV Power Plant</t>
  </si>
  <si>
    <t>Jeffreys Bay Wind Farm</t>
  </si>
  <si>
    <t>Kalkbult</t>
  </si>
  <si>
    <t>Kaxu Solar One</t>
  </si>
  <si>
    <t>solar_csp</t>
  </si>
  <si>
    <t>Khi Solar One</t>
  </si>
  <si>
    <t>Konkoonsies Solar Energy Facility</t>
  </si>
  <si>
    <t>Kouga Wind Farm</t>
  </si>
  <si>
    <t>Lesedi Power Company</t>
  </si>
  <si>
    <t>Letsatsi Power Company</t>
  </si>
  <si>
    <t>Metrowind Van Stadens Wind Farm</t>
  </si>
  <si>
    <t>Mulilo Renewable Energy Solar PV De Aar</t>
  </si>
  <si>
    <t>Mulilo Renewable Energy Solar PV Prieska</t>
  </si>
  <si>
    <t>Nobelsfontein Phase 1</t>
  </si>
  <si>
    <t>REISA</t>
  </si>
  <si>
    <t>RustMo1 Solar Farm</t>
  </si>
  <si>
    <t>Droogfontein Solar Power</t>
  </si>
  <si>
    <t>Slimsun Swartland Solar Park</t>
  </si>
  <si>
    <t>Solar Capital De Aar</t>
  </si>
  <si>
    <t>Soutpan Solar Park</t>
  </si>
  <si>
    <t>Touwsrivier Project</t>
  </si>
  <si>
    <t>Umoya Energy Wind Farm</t>
  </si>
  <si>
    <t>Witkop Solar Park</t>
  </si>
  <si>
    <t>Amakhala Emoyeni</t>
  </si>
  <si>
    <t>BW2</t>
  </si>
  <si>
    <t>Aurora Wind Power</t>
  </si>
  <si>
    <t>Aurora_Rietvlei Solar Power</t>
  </si>
  <si>
    <t>Bokpoort CSP project</t>
  </si>
  <si>
    <t>Boshoff Solar Park</t>
  </si>
  <si>
    <t>Chaba Wind Farm</t>
  </si>
  <si>
    <t>Dreunberg</t>
  </si>
  <si>
    <t>Gouda Wind Project</t>
  </si>
  <si>
    <t>Grassridge Wind Farm</t>
  </si>
  <si>
    <t>Jasper Power Company</t>
  </si>
  <si>
    <t>Linde</t>
  </si>
  <si>
    <t>Neusberg Hydro Electrical Project</t>
  </si>
  <si>
    <t>IPP</t>
  </si>
  <si>
    <t>Sishen Solar Facility</t>
  </si>
  <si>
    <t>Solar Capital De Aar 3</t>
  </si>
  <si>
    <t>Stortemelk Hydro</t>
  </si>
  <si>
    <t>Tsitsikamma Community Wind Farm</t>
  </si>
  <si>
    <t>Upington Airport</t>
  </si>
  <si>
    <t>Vredendal Solar Park</t>
  </si>
  <si>
    <t>Waainek Wind Farm</t>
  </si>
  <si>
    <t>!XiNa Solar One</t>
  </si>
  <si>
    <t>BW3</t>
  </si>
  <si>
    <t>Adams Solar PV 2</t>
  </si>
  <si>
    <t>ENERGY Joburg Landfill Gas to Electircity Project</t>
  </si>
  <si>
    <t>biomass</t>
  </si>
  <si>
    <t>Karoshoek Solar One</t>
  </si>
  <si>
    <t>Khobab Wind Farm</t>
  </si>
  <si>
    <t>Loeriesfontein 2 Wind Farm</t>
  </si>
  <si>
    <t>Longyuan Mulilo De Aar Maanhaarberg Wind Energy Facility</t>
  </si>
  <si>
    <t>Longyuan Mulilo Green Energy De Aar 2 North Wind Energy Facility</t>
  </si>
  <si>
    <t>Mkuze</t>
  </si>
  <si>
    <t>Planned</t>
  </si>
  <si>
    <t>Mulilo Prieska PV</t>
  </si>
  <si>
    <t>Mulilo Sonnedix Prieska PV</t>
  </si>
  <si>
    <t>Nojoli Wind Farm</t>
  </si>
  <si>
    <t>Noupoort Wind Farm</t>
  </si>
  <si>
    <t>Paleisheuwel</t>
  </si>
  <si>
    <t>Pulida Solar Park</t>
  </si>
  <si>
    <t>Red Cap Gibson Bay</t>
  </si>
  <si>
    <t>Tom Burke Solar Park</t>
  </si>
  <si>
    <t>Kathu Solar Park</t>
  </si>
  <si>
    <t>BW3.5</t>
  </si>
  <si>
    <t>Redstone Solar Thermal Power Plant</t>
  </si>
  <si>
    <t>Under construction</t>
  </si>
  <si>
    <t>Aggeneys Solar</t>
  </si>
  <si>
    <t>BW4</t>
  </si>
  <si>
    <t>Boikanyo Solar</t>
  </si>
  <si>
    <t>Bokamoso</t>
  </si>
  <si>
    <t>Copperton Windfarm</t>
  </si>
  <si>
    <t>De Wildt</t>
  </si>
  <si>
    <t>Dyason's Klip 1</t>
  </si>
  <si>
    <t>Dyason's Klip 2</t>
  </si>
  <si>
    <t>Excelsior Wind Energy Facility</t>
  </si>
  <si>
    <t>Garob Wind Farm</t>
  </si>
  <si>
    <t>Golden Valley Wind</t>
  </si>
  <si>
    <t>Kangnas Wind Farm</t>
  </si>
  <si>
    <t>Konkoonsies II Solar PV Facility</t>
  </si>
  <si>
    <t>Kruisvallei Hydro</t>
  </si>
  <si>
    <t>Matla A Bokone Solar</t>
  </si>
  <si>
    <t>Ngodwana Energy</t>
  </si>
  <si>
    <t>Nxuba Wind Farm</t>
  </si>
  <si>
    <t>Oyster Bay Wind Farm</t>
  </si>
  <si>
    <t>Perdekraal East Wind Farm</t>
  </si>
  <si>
    <t>Roggeveld Wind Farm</t>
  </si>
  <si>
    <t>Sirius Solar PV Project One</t>
  </si>
  <si>
    <t>Soetwater Wind Farm</t>
  </si>
  <si>
    <t>Solar Capital Orange</t>
  </si>
  <si>
    <t>The Karusa Wind Farm</t>
  </si>
  <si>
    <t>Waterloo Solar Park</t>
  </si>
  <si>
    <t>Wesley Ciskei</t>
  </si>
  <si>
    <t>Zeerust</t>
  </si>
  <si>
    <t>Kelvin</t>
  </si>
  <si>
    <t>Sasol SSF</t>
  </si>
  <si>
    <t>Avon</t>
  </si>
  <si>
    <t>Dedisa</t>
  </si>
  <si>
    <t>Sasol Infrach Engines</t>
  </si>
  <si>
    <t>Sasol OCGT</t>
  </si>
  <si>
    <t>CahoraBassa</t>
  </si>
  <si>
    <t>hydro_import</t>
  </si>
  <si>
    <t>ColleyWobbles</t>
  </si>
  <si>
    <t>Mondi</t>
  </si>
  <si>
    <t>Sappi</t>
  </si>
  <si>
    <t>Steenbras</t>
  </si>
  <si>
    <t>COCT</t>
  </si>
  <si>
    <t>scenario</t>
  </si>
  <si>
    <t>parameter</t>
  </si>
  <si>
    <t>carrier (MW)</t>
  </si>
  <si>
    <t>global</t>
  </si>
  <si>
    <t>solar</t>
  </si>
  <si>
    <t>CCGT</t>
  </si>
  <si>
    <t>OCGT</t>
  </si>
  <si>
    <t>PHS</t>
  </si>
  <si>
    <t>battery</t>
  </si>
  <si>
    <t>Western Cape</t>
  </si>
  <si>
    <t>Northern Cape</t>
  </si>
  <si>
    <t>Eastern Cape</t>
  </si>
  <si>
    <t>Hydra Cluster</t>
  </si>
  <si>
    <t>Free State</t>
  </si>
  <si>
    <t>North West</t>
  </si>
  <si>
    <t>Gauteng</t>
  </si>
  <si>
    <t>Mpumalanga</t>
  </si>
  <si>
    <t>KwaZulu Natal</t>
  </si>
  <si>
    <t>Pelly</t>
  </si>
  <si>
    <t>Limpopo</t>
  </si>
  <si>
    <t>max_installed_limit</t>
  </si>
  <si>
    <t>min_installed_limit</t>
  </si>
  <si>
    <t>base_11-supply</t>
  </si>
  <si>
    <t>unit</t>
  </si>
  <si>
    <t>annual_demand</t>
  </si>
  <si>
    <t>TWh/yr</t>
  </si>
  <si>
    <t>Arnot_EAF</t>
  </si>
  <si>
    <t>%/yr</t>
  </si>
  <si>
    <t>Camden_EAF</t>
  </si>
  <si>
    <t>Duvha_EAF</t>
  </si>
  <si>
    <t>Gourikwa_EAF</t>
  </si>
  <si>
    <t>Grootvlei_EAF</t>
  </si>
  <si>
    <t>Hendrina_EAF</t>
  </si>
  <si>
    <t>Kendal_EAF</t>
  </si>
  <si>
    <t>Komati_EAF</t>
  </si>
  <si>
    <t>Kriel_EAF</t>
  </si>
  <si>
    <t>Kusile_EAF</t>
  </si>
  <si>
    <t>Lethabo_EAF</t>
  </si>
  <si>
    <t>Majuba_EAF</t>
  </si>
  <si>
    <t>Matimba_EAF</t>
  </si>
  <si>
    <t>Matla_EAF</t>
  </si>
  <si>
    <t>Medupi_EAF</t>
  </si>
  <si>
    <t>Tutuka_EAF</t>
  </si>
  <si>
    <t>coal_extendable_EAF</t>
  </si>
  <si>
    <t>nuclear_extendable_EAF</t>
  </si>
  <si>
    <t>spinning_reserves</t>
  </si>
  <si>
    <t>MW</t>
  </si>
  <si>
    <t>total_reserves</t>
  </si>
  <si>
    <t>reserve_margin_active</t>
  </si>
  <si>
    <t>TRUE/FALSE</t>
  </si>
  <si>
    <t>reserve_margin</t>
  </si>
  <si>
    <t>%</t>
  </si>
  <si>
    <t>actual</t>
  </si>
  <si>
    <t>Acacia_EAF</t>
  </si>
  <si>
    <t>Ankerlig_EAF</t>
  </si>
  <si>
    <t>Avon_EAF</t>
  </si>
  <si>
    <t>Dedisa_EAF</t>
  </si>
  <si>
    <t xml:space="preserve">Port Rex </t>
  </si>
  <si>
    <t>Drakensberg_EAF</t>
  </si>
  <si>
    <t>Ingula_EAF</t>
  </si>
  <si>
    <t>Palmiet_EAF</t>
  </si>
  <si>
    <t>Gariep_EAF</t>
  </si>
  <si>
    <t>Vanderkloof_EAF</t>
  </si>
  <si>
    <t>Koeberg_EAF</t>
  </si>
  <si>
    <t>Total generation_EAF</t>
  </si>
  <si>
    <t>technology</t>
  </si>
  <si>
    <t>source</t>
  </si>
  <si>
    <t>co2_emissions</t>
  </si>
  <si>
    <t>tCO2/MWth</t>
  </si>
  <si>
    <t>https://www.eia.gov/environment/emissions/co2_vol_mass.php</t>
  </si>
  <si>
    <t>diesel</t>
  </si>
  <si>
    <t>gas</t>
  </si>
  <si>
    <t>discount_rate</t>
  </si>
  <si>
    <t>per unit</t>
  </si>
  <si>
    <t>heat_rate</t>
  </si>
  <si>
    <t>GJ/MWh</t>
  </si>
  <si>
    <t>efficiency</t>
  </si>
  <si>
    <t>solar_rooftop</t>
  </si>
  <si>
    <t>solar_utility</t>
  </si>
  <si>
    <t>FOM</t>
  </si>
  <si>
    <t>ZAR/kWel</t>
  </si>
  <si>
    <t>%/year</t>
  </si>
  <si>
    <t>HVAC_overhead</t>
  </si>
  <si>
    <t>HVDC_inverter_pair</t>
  </si>
  <si>
    <t>HVDC_overhead</t>
  </si>
  <si>
    <t>HVDC_submarine</t>
  </si>
  <si>
    <t>fuel</t>
  </si>
  <si>
    <t>R/GJ</t>
  </si>
  <si>
    <t>uranium</t>
  </si>
  <si>
    <t>battery inverter</t>
  </si>
  <si>
    <t>investment</t>
  </si>
  <si>
    <t>battery storage</t>
  </si>
  <si>
    <t>ZAR/kWh</t>
  </si>
  <si>
    <t>ZAR/MW/km</t>
  </si>
  <si>
    <t>ZAR/MW</t>
  </si>
  <si>
    <t>lifetime</t>
  </si>
  <si>
    <t>years</t>
  </si>
  <si>
    <t>ror</t>
  </si>
  <si>
    <t>VOM</t>
  </si>
  <si>
    <t>ZAR/MWhel</t>
  </si>
  <si>
    <t>EUR/MWhel</t>
  </si>
  <si>
    <t>carrier</t>
  </si>
  <si>
    <t>CSP</t>
  </si>
  <si>
    <t>PHS Efficiency (%)</t>
  </si>
  <si>
    <t>PHS Units</t>
  </si>
  <si>
    <t>PHS Load per unit (MW)</t>
  </si>
  <si>
    <t>PHS - Max Storage (GWh)</t>
  </si>
  <si>
    <t>ocgt_gas</t>
  </si>
  <si>
    <t>ocgt_diesel</t>
  </si>
  <si>
    <t>ocgt_diesel_extendable_EAF</t>
  </si>
  <si>
    <t>ccgt_gas_extendable_EAF</t>
  </si>
  <si>
    <t>ccgt_diesel</t>
  </si>
  <si>
    <t>ccgt_gas</t>
  </si>
  <si>
    <t>base_calc</t>
  </si>
  <si>
    <t>Aries</t>
  </si>
  <si>
    <t>Cookhouse</t>
  </si>
  <si>
    <t>Dassieklip</t>
  </si>
  <si>
    <t>De</t>
  </si>
  <si>
    <t>Dorper</t>
  </si>
  <si>
    <t>Greefspan</t>
  </si>
  <si>
    <t>Herbert</t>
  </si>
  <si>
    <t>Jeffreys</t>
  </si>
  <si>
    <t>Kaxu</t>
  </si>
  <si>
    <t>Khi</t>
  </si>
  <si>
    <t>Konkoonsies</t>
  </si>
  <si>
    <t>Kouga</t>
  </si>
  <si>
    <t>Lesedi</t>
  </si>
  <si>
    <t>Letsatsi</t>
  </si>
  <si>
    <t>Metrowind</t>
  </si>
  <si>
    <t>Mulilo</t>
  </si>
  <si>
    <t>Nobelsfontein</t>
  </si>
  <si>
    <t>RustMo</t>
  </si>
  <si>
    <t>Droogfontein</t>
  </si>
  <si>
    <t>Slimsun</t>
  </si>
  <si>
    <t>Solar</t>
  </si>
  <si>
    <t>Soutpan</t>
  </si>
  <si>
    <t>Touwsrivier</t>
  </si>
  <si>
    <t>Umoya</t>
  </si>
  <si>
    <t>Witkop</t>
  </si>
  <si>
    <t>Amakhala</t>
  </si>
  <si>
    <t>Aurora</t>
  </si>
  <si>
    <t>Bokpoort</t>
  </si>
  <si>
    <t>Boshoff</t>
  </si>
  <si>
    <t>Chaba</t>
  </si>
  <si>
    <t>Gouda</t>
  </si>
  <si>
    <t>Grassridge</t>
  </si>
  <si>
    <t>Jasper</t>
  </si>
  <si>
    <t>Neusberg</t>
  </si>
  <si>
    <t>Sishen</t>
  </si>
  <si>
    <t>Stortemelk</t>
  </si>
  <si>
    <t>Tsitsikamma</t>
  </si>
  <si>
    <t>Upington</t>
  </si>
  <si>
    <t>Vredendal</t>
  </si>
  <si>
    <t>Waainek</t>
  </si>
  <si>
    <t>!XiNa</t>
  </si>
  <si>
    <t>Adams</t>
  </si>
  <si>
    <t>ENERGY</t>
  </si>
  <si>
    <t>Karoshoek</t>
  </si>
  <si>
    <t>Khobab</t>
  </si>
  <si>
    <t>Loeriesfontein</t>
  </si>
  <si>
    <t>Longyuan</t>
  </si>
  <si>
    <t>Nojoli</t>
  </si>
  <si>
    <t>Noupoort</t>
  </si>
  <si>
    <t>Pulida</t>
  </si>
  <si>
    <t>Red</t>
  </si>
  <si>
    <t>Tom</t>
  </si>
  <si>
    <t>Kathu</t>
  </si>
  <si>
    <t>Redstone</t>
  </si>
  <si>
    <t>Aggeneys</t>
  </si>
  <si>
    <t>Boikanyo</t>
  </si>
  <si>
    <t>Copperton</t>
  </si>
  <si>
    <t>Dyason's</t>
  </si>
  <si>
    <t>Excelsior</t>
  </si>
  <si>
    <t>Garob</t>
  </si>
  <si>
    <t>Golden</t>
  </si>
  <si>
    <t>Kangnas</t>
  </si>
  <si>
    <t>Kruisvallei</t>
  </si>
  <si>
    <t>Matla</t>
  </si>
  <si>
    <t>Ngodwana</t>
  </si>
  <si>
    <t>Nxuba</t>
  </si>
  <si>
    <t>Oyster</t>
  </si>
  <si>
    <t>Perdekraal</t>
  </si>
  <si>
    <t>Roggeveld</t>
  </si>
  <si>
    <t>Sirius</t>
  </si>
  <si>
    <t>Soetwater</t>
  </si>
  <si>
    <t>The</t>
  </si>
  <si>
    <t>Waterloo</t>
  </si>
  <si>
    <t>Wesley</t>
  </si>
  <si>
    <t>Sasol</t>
  </si>
  <si>
    <t>Resource Key</t>
  </si>
  <si>
    <t>Tech</t>
  </si>
  <si>
    <t>PV dc-ac ratio</t>
  </si>
  <si>
    <t>Wind Hub-Height</t>
  </si>
  <si>
    <t>Single axis</t>
  </si>
  <si>
    <t>Fixed Tilt</t>
  </si>
  <si>
    <t>Greefspan1</t>
  </si>
  <si>
    <t>Boitumelo</t>
  </si>
  <si>
    <t>Boitumelo Solar Power Plant</t>
  </si>
  <si>
    <t>BW6</t>
  </si>
  <si>
    <t>De_Aar</t>
  </si>
  <si>
    <t>De_Wildt</t>
  </si>
  <si>
    <t>Single Axis</t>
  </si>
  <si>
    <t>Doornhoek PV</t>
  </si>
  <si>
    <t>Doornhoek</t>
  </si>
  <si>
    <t>Droogfontein Solar Power 1</t>
  </si>
  <si>
    <t>Droogfontein Solar Power 2</t>
  </si>
  <si>
    <t>Droogfontein1</t>
  </si>
  <si>
    <t>Droogfontein2</t>
  </si>
  <si>
    <t>Du Plessis Dam Solar PV 1</t>
  </si>
  <si>
    <t>Du_Plessis</t>
  </si>
  <si>
    <t>BW5</t>
  </si>
  <si>
    <t>Dyasons_Klip1</t>
  </si>
  <si>
    <t>Dyasons_Klip2</t>
  </si>
  <si>
    <t>Electra Capital</t>
  </si>
  <si>
    <t>Electra_Capital</t>
  </si>
  <si>
    <t>Good Hope Solar Park</t>
  </si>
  <si>
    <t>Good_Hope</t>
  </si>
  <si>
    <t>Graspan Solar PV Project</t>
  </si>
  <si>
    <t>Graspan</t>
  </si>
  <si>
    <t>Greefspan PV Power Plant 1</t>
  </si>
  <si>
    <t>Greefspan PV Power Plant 2</t>
  </si>
  <si>
    <t>Greefspan2</t>
  </si>
  <si>
    <t>Grootfontein PV1</t>
  </si>
  <si>
    <t>Grootfontein PV2</t>
  </si>
  <si>
    <t>Grootfontein PV3</t>
  </si>
  <si>
    <t>Grootfonetin1</t>
  </si>
  <si>
    <t>Grootfontein2</t>
  </si>
  <si>
    <t>Grootfontein3</t>
  </si>
  <si>
    <t>Grootspruit Solar PV Project</t>
  </si>
  <si>
    <t>Grootspruit</t>
  </si>
  <si>
    <t>Aries Solar</t>
  </si>
  <si>
    <t>Braklaagte Solar Facility</t>
  </si>
  <si>
    <t>Braklaagte</t>
  </si>
  <si>
    <t>De Aar Solar PV</t>
  </si>
  <si>
    <t>Droogfontein Solar PV Project</t>
  </si>
  <si>
    <t>Dyasons Klip 1</t>
  </si>
  <si>
    <t>Dyasons Klip 2</t>
  </si>
  <si>
    <t>Electra Capital (Pty) Ltd</t>
  </si>
  <si>
    <t>Greefspan PV Power Plant1</t>
  </si>
  <si>
    <t>Greefspan PV Power Plant2</t>
  </si>
  <si>
    <t>Grootfontein PV 1</t>
  </si>
  <si>
    <t>Grootfontein1</t>
  </si>
  <si>
    <t>Grootfontein PV 2</t>
  </si>
  <si>
    <t>Grootfontein PV 3</t>
  </si>
  <si>
    <t>Kathu Solar Energy Facility</t>
  </si>
  <si>
    <t>Kentani Solar Facility</t>
  </si>
  <si>
    <t>Kentani</t>
  </si>
  <si>
    <t>Klipfontein 2 Solar Facility</t>
  </si>
  <si>
    <t>Klipfontein2</t>
  </si>
  <si>
    <t>Klipfontein Solar Facility</t>
  </si>
  <si>
    <t>Klipfontein1</t>
  </si>
  <si>
    <t>Konkoonsies2</t>
  </si>
  <si>
    <t>Konkoonsies Solar</t>
  </si>
  <si>
    <t>Kutlwano Solar Power Plant</t>
  </si>
  <si>
    <t>Kutlwano</t>
  </si>
  <si>
    <t>Leliehoek Solar Facility</t>
  </si>
  <si>
    <t>Leliehoek</t>
  </si>
  <si>
    <t>Loeriesfontein Orange</t>
  </si>
  <si>
    <t>Mulilo_Prieska2</t>
  </si>
  <si>
    <t>Mulilo_De_ Aar</t>
  </si>
  <si>
    <t>Mulilo_Prieska</t>
  </si>
  <si>
    <t>Mulilo_Prieska3</t>
  </si>
  <si>
    <t>Ngonyama Solar PV</t>
  </si>
  <si>
    <t>Ngonyama</t>
  </si>
  <si>
    <t>Project Dreunberg</t>
  </si>
  <si>
    <t>RustMo1</t>
  </si>
  <si>
    <t>Sannaspos Solar PV Project</t>
  </si>
  <si>
    <t>Sannaspos</t>
  </si>
  <si>
    <t>SlimSun Swartland Solar Park</t>
  </si>
  <si>
    <t>SlimSun</t>
  </si>
  <si>
    <t>Solar_Capital</t>
  </si>
  <si>
    <t>Solar_Capital2</t>
  </si>
  <si>
    <t>Sonoblomo Solar Facility</t>
  </si>
  <si>
    <t>Sonoblomo</t>
  </si>
  <si>
    <t>Tom_Burke</t>
  </si>
  <si>
    <t>Upington Solar PV</t>
  </si>
  <si>
    <t>Virginia Solar Park</t>
  </si>
  <si>
    <t>Virginia</t>
  </si>
  <si>
    <t>Commisioning Date</t>
  </si>
  <si>
    <t>PV Mounting</t>
  </si>
  <si>
    <t>PV DC-AC Ratio</t>
  </si>
  <si>
    <t>Wind Hub Height</t>
  </si>
  <si>
    <t>Exelsior</t>
  </si>
  <si>
    <t>Golden_valley</t>
  </si>
  <si>
    <t>Hopefield</t>
  </si>
  <si>
    <t>Jeffreysbay</t>
  </si>
  <si>
    <t>Karusa</t>
  </si>
  <si>
    <t>Loeriesfontein2</t>
  </si>
  <si>
    <t>Mulilo_de_aar1</t>
  </si>
  <si>
    <t>Mulilo_de_aar2</t>
  </si>
  <si>
    <t>Noblesfontein</t>
  </si>
  <si>
    <t>Oyster_bay</t>
  </si>
  <si>
    <t>Perdekraal_east</t>
  </si>
  <si>
    <t>Gibson_bay</t>
  </si>
  <si>
    <t>Tsitsikama</t>
  </si>
  <si>
    <t>Wesley_ciskei</t>
  </si>
  <si>
    <t>Beaufort_west</t>
  </si>
  <si>
    <t>Brandvalley</t>
  </si>
  <si>
    <t>Coleskop</t>
  </si>
  <si>
    <t>Dwarsrug</t>
  </si>
  <si>
    <t>Phezukomoya</t>
  </si>
  <si>
    <t>Rietkloof</t>
  </si>
  <si>
    <t>Rietrug</t>
  </si>
  <si>
    <t>San_Kraal</t>
  </si>
  <si>
    <t>Sutherland</t>
  </si>
  <si>
    <t>Trakas</t>
  </si>
  <si>
    <t>Waaihoek</t>
  </si>
  <si>
    <t>Wolf</t>
  </si>
  <si>
    <t>Maralla</t>
  </si>
  <si>
    <t>Esizayo</t>
  </si>
  <si>
    <t>Nuweveld_north</t>
  </si>
  <si>
    <t>Nuweveld_west</t>
  </si>
  <si>
    <t>Nuweveld_east</t>
  </si>
  <si>
    <t>Komsberg_east</t>
  </si>
  <si>
    <t>Komsberg_west</t>
  </si>
  <si>
    <t>Loperberg</t>
  </si>
  <si>
    <t>Wolseley</t>
  </si>
  <si>
    <t>Haga_haga</t>
  </si>
  <si>
    <t>Golden_valley2</t>
  </si>
  <si>
    <t>Malabar</t>
  </si>
  <si>
    <t>Jessa_M</t>
  </si>
  <si>
    <t>Jessa_Z</t>
  </si>
  <si>
    <t>Kwagga1</t>
  </si>
  <si>
    <t>Kwagga2</t>
  </si>
  <si>
    <t>Kwagga3</t>
  </si>
  <si>
    <t>Pienaarspoort1</t>
  </si>
  <si>
    <t>Ishwati_emoyeni</t>
  </si>
  <si>
    <t>Pienaarspoort2</t>
  </si>
  <si>
    <t>Great_kei</t>
  </si>
  <si>
    <t>Bayview</t>
  </si>
  <si>
    <t>Langhoogte</t>
  </si>
  <si>
    <t>Eskom Sere</t>
  </si>
  <si>
    <t>CSP Storage Hours</t>
  </si>
  <si>
    <t>Jhb_landfill</t>
  </si>
  <si>
    <t>bioenergy</t>
  </si>
  <si>
    <t>Model Key</t>
  </si>
  <si>
    <t>eskom</t>
  </si>
  <si>
    <t>CoCT</t>
  </si>
  <si>
    <t>Commissioning Date</t>
  </si>
  <si>
    <t>Technology</t>
  </si>
  <si>
    <t>supply regions</t>
  </si>
  <si>
    <t>11-supply</t>
  </si>
  <si>
    <t>30-supply</t>
  </si>
  <si>
    <t>type</t>
  </si>
  <si>
    <t>Bloemfontein</t>
  </si>
  <si>
    <t>Carletonville</t>
  </si>
  <si>
    <t>East London</t>
  </si>
  <si>
    <t>East Rand</t>
  </si>
  <si>
    <t>Empangeni</t>
  </si>
  <si>
    <t>Highveld South</t>
  </si>
  <si>
    <t>Johannesburg North</t>
  </si>
  <si>
    <t>Johannesburg South</t>
  </si>
  <si>
    <t>Karoo</t>
  </si>
  <si>
    <t>Kimberley</t>
  </si>
  <si>
    <t>Ladysmith</t>
  </si>
  <si>
    <t>Lephalale</t>
  </si>
  <si>
    <t>Lowveld</t>
  </si>
  <si>
    <t>Middelburg</t>
  </si>
  <si>
    <t>Namaqualand</t>
  </si>
  <si>
    <t>Newcastle</t>
  </si>
  <si>
    <t>Outeniqua</t>
  </si>
  <si>
    <t>Peninsula</t>
  </si>
  <si>
    <t>Phalaborwa</t>
  </si>
  <si>
    <t>Pinetown</t>
  </si>
  <si>
    <t>Polokwane</t>
  </si>
  <si>
    <t>Port Elizabeth</t>
  </si>
  <si>
    <t>Rustenburg</t>
  </si>
  <si>
    <t>Sasolburg</t>
  </si>
  <si>
    <t>Tshwane</t>
  </si>
  <si>
    <t>Vaal Triangle</t>
  </si>
  <si>
    <t>Welkom</t>
  </si>
  <si>
    <t>West Coast</t>
  </si>
  <si>
    <t>West Rand</t>
  </si>
  <si>
    <t>Witbank</t>
  </si>
  <si>
    <t>unc</t>
  </si>
  <si>
    <t>extendable_build_limits</t>
  </si>
  <si>
    <t>ccgt-gas</t>
  </si>
  <si>
    <t>component</t>
  </si>
  <si>
    <t>grid-2030-2040</t>
  </si>
  <si>
    <t>2030,2040</t>
  </si>
  <si>
    <t>max</t>
  </si>
  <si>
    <t>min</t>
  </si>
  <si>
    <t>primary_energy</t>
  </si>
  <si>
    <t>capacity_factor</t>
  </si>
  <si>
    <t>limit</t>
  </si>
  <si>
    <t>ignore</t>
  </si>
  <si>
    <t>operational_limits</t>
  </si>
  <si>
    <t>bus</t>
  </si>
  <si>
    <t>tech_fuel</t>
  </si>
  <si>
    <t>period</t>
  </si>
  <si>
    <t>year</t>
  </si>
  <si>
    <t>month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</si>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</sst>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%"/>
    <numFmt numFmtId="166" formatCode="#.0%"/>
    <numFmt numFmtId="167" formatCode="&quot;TRUE&quot;;&quot;TRUE&quot;;&quot;FALSE&quot;"/>
    <numFmt numFmtId="168" formatCode="#%"/>
  </numFmts>
  <fonts count="13" x14ac:knownFonts="1">
    <font>
      <sz val="11"/>
      <color rgb="FF000000"/>
      <name val="Calibri"/>
      <family val="2"/>
      <charset val="1"/>
    </font>
    <font>
      <sz val="10"/>
      <color rgb="FF236194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2"/>
      <color rgb="FF3F3F76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3F3F76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3F3F76"/>
      <name val="Calibri"/>
      <family val="2"/>
      <charset val="1"/>
    </font>
    <font>
      <sz val="11"/>
      <color theme="3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5"/>
        <bgColor rgb="FFFFFFFF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969696"/>
      </patternFill>
    </fill>
    <fill>
      <patternFill patternType="solid">
        <fgColor rgb="FFF7D1D5"/>
        <bgColor rgb="FFDDDDDD"/>
      </patternFill>
    </fill>
    <fill>
      <patternFill patternType="solid">
        <fgColor theme="7" tint="0.79998168889431442"/>
        <bgColor rgb="FFDDDDDD"/>
      </patternFill>
    </fill>
    <fill>
      <patternFill patternType="solid">
        <fgColor theme="0" tint="-4.9989318521683403E-2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7D1D5"/>
      </patternFill>
    </fill>
    <fill>
      <patternFill patternType="solid">
        <fgColor theme="9" tint="0.79998168889431442"/>
        <bgColor rgb="FFF7D1D5"/>
      </patternFill>
    </fill>
    <fill>
      <patternFill patternType="solid">
        <fgColor theme="7" tint="0.79998168889431442"/>
        <bgColor rgb="FFF7D1D5"/>
      </patternFill>
    </fill>
  </fills>
  <borders count="41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/>
      <top/>
      <bottom style="thick">
        <color rgb="FFA7C0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/>
      <top style="medium">
        <color auto="1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3F3F3F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rgb="FF3F3F3F"/>
      </right>
      <top/>
      <bottom/>
      <diagonal/>
    </border>
  </borders>
  <cellStyleXfs count="6">
    <xf numFmtId="0" fontId="0" fillId="0" borderId="0"/>
    <xf numFmtId="9" fontId="9" fillId="0" borderId="0" applyBorder="0" applyProtection="0"/>
    <xf numFmtId="0" fontId="1" fillId="2" borderId="1">
      <protection locked="0"/>
    </xf>
    <xf numFmtId="0" fontId="2" fillId="0" borderId="2" applyProtection="0"/>
    <xf numFmtId="0" fontId="3" fillId="3" borderId="3" applyProtection="0"/>
    <xf numFmtId="0" fontId="5" fillId="4" borderId="4" applyProtection="0"/>
  </cellStyleXfs>
  <cellXfs count="171">
    <xf numFmtId="0" fontId="0" fillId="0" borderId="0" xfId="0"/>
    <xf numFmtId="0" fontId="0" fillId="0" borderId="0" xfId="0" applyAlignment="1">
      <alignment horizontal="left"/>
    </xf>
    <xf numFmtId="0" fontId="2" fillId="0" borderId="0" xfId="3" applyBorder="1" applyAlignment="1" applyProtection="1">
      <alignment horizontal="left" vertical="center" wrapText="1"/>
    </xf>
    <xf numFmtId="0" fontId="2" fillId="0" borderId="0" xfId="3" applyBorder="1" applyAlignment="1" applyProtection="1">
      <alignment horizontal="right" vertical="center" wrapText="1"/>
    </xf>
    <xf numFmtId="0" fontId="3" fillId="3" borderId="3" xfId="4" applyAlignment="1" applyProtection="1">
      <alignment vertical="center"/>
    </xf>
    <xf numFmtId="0" fontId="3" fillId="3" borderId="3" xfId="4" applyAlignment="1" applyProtection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3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0" fillId="8" borderId="6" xfId="0" applyFill="1" applyBorder="1"/>
    <xf numFmtId="0" fontId="3" fillId="3" borderId="7" xfId="4" applyBorder="1" applyProtection="1"/>
    <xf numFmtId="0" fontId="0" fillId="4" borderId="7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9" fontId="9" fillId="0" borderId="0" xfId="1" applyBorder="1" applyAlignment="1" applyProtection="1">
      <alignment vertical="center"/>
    </xf>
    <xf numFmtId="0" fontId="0" fillId="8" borderId="9" xfId="0" applyFill="1" applyBorder="1"/>
    <xf numFmtId="0" fontId="3" fillId="3" borderId="0" xfId="4" applyBorder="1" applyProtection="1"/>
    <xf numFmtId="0" fontId="0" fillId="4" borderId="0" xfId="0" applyFill="1" applyAlignment="1">
      <alignment horizontal="right"/>
    </xf>
    <xf numFmtId="0" fontId="0" fillId="4" borderId="10" xfId="0" applyFill="1" applyBorder="1" applyAlignment="1">
      <alignment horizontal="right"/>
    </xf>
    <xf numFmtId="0" fontId="0" fillId="7" borderId="0" xfId="0" applyFill="1" applyAlignment="1">
      <alignment horizontal="right"/>
    </xf>
    <xf numFmtId="0" fontId="0" fillId="7" borderId="10" xfId="0" applyFill="1" applyBorder="1" applyAlignment="1">
      <alignment horizontal="right"/>
    </xf>
    <xf numFmtId="0" fontId="0" fillId="9" borderId="0" xfId="0" applyFill="1" applyAlignment="1">
      <alignment horizontal="right"/>
    </xf>
    <xf numFmtId="0" fontId="0" fillId="9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8" borderId="11" xfId="0" applyFill="1" applyBorder="1"/>
    <xf numFmtId="0" fontId="3" fillId="3" borderId="5" xfId="4" applyBorder="1" applyProtection="1"/>
    <xf numFmtId="0" fontId="0" fillId="0" borderId="5" xfId="0" applyBorder="1" applyAlignment="1">
      <alignment horizontal="right"/>
    </xf>
    <xf numFmtId="0" fontId="3" fillId="3" borderId="13" xfId="4" applyBorder="1" applyProtection="1"/>
    <xf numFmtId="0" fontId="3" fillId="3" borderId="3" xfId="4" applyProtection="1"/>
    <xf numFmtId="0" fontId="3" fillId="3" borderId="14" xfId="4" applyBorder="1" applyProtection="1"/>
    <xf numFmtId="0" fontId="4" fillId="5" borderId="15" xfId="5" applyFont="1" applyFill="1" applyBorder="1" applyAlignment="1" applyProtection="1">
      <alignment horizontal="right"/>
    </xf>
    <xf numFmtId="0" fontId="4" fillId="5" borderId="16" xfId="5" applyFont="1" applyFill="1" applyBorder="1" applyAlignment="1" applyProtection="1">
      <alignment horizontal="right"/>
    </xf>
    <xf numFmtId="0" fontId="4" fillId="5" borderId="17" xfId="5" applyFont="1" applyFill="1" applyBorder="1" applyAlignment="1" applyProtection="1">
      <alignment horizontal="right"/>
    </xf>
    <xf numFmtId="0" fontId="0" fillId="5" borderId="6" xfId="0" applyFill="1" applyBorder="1"/>
    <xf numFmtId="0" fontId="6" fillId="10" borderId="0" xfId="0" applyFont="1" applyFill="1"/>
    <xf numFmtId="0" fontId="7" fillId="0" borderId="7" xfId="0" applyFont="1" applyBorder="1"/>
    <xf numFmtId="0" fontId="7" fillId="4" borderId="7" xfId="0" applyFont="1" applyFill="1" applyBorder="1"/>
    <xf numFmtId="0" fontId="7" fillId="4" borderId="8" xfId="0" applyFont="1" applyFill="1" applyBorder="1"/>
    <xf numFmtId="0" fontId="0" fillId="5" borderId="9" xfId="0" applyFill="1" applyBorder="1"/>
    <xf numFmtId="0" fontId="7" fillId="0" borderId="0" xfId="0" applyFont="1"/>
    <xf numFmtId="0" fontId="7" fillId="0" borderId="10" xfId="0" applyFont="1" applyBorder="1"/>
    <xf numFmtId="0" fontId="7" fillId="4" borderId="0" xfId="0" applyFont="1" applyFill="1"/>
    <xf numFmtId="0" fontId="7" fillId="4" borderId="10" xfId="0" applyFont="1" applyFill="1" applyBorder="1"/>
    <xf numFmtId="0" fontId="7" fillId="0" borderId="5" xfId="0" applyFont="1" applyBorder="1"/>
    <xf numFmtId="0" fontId="7" fillId="0" borderId="12" xfId="0" applyFon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5" fillId="4" borderId="7" xfId="5" applyBorder="1" applyProtection="1"/>
    <xf numFmtId="0" fontId="5" fillId="4" borderId="0" xfId="5" applyBorder="1" applyProtection="1"/>
    <xf numFmtId="0" fontId="5" fillId="4" borderId="5" xfId="5" applyBorder="1" applyProtection="1"/>
    <xf numFmtId="0" fontId="6" fillId="10" borderId="7" xfId="0" applyFont="1" applyFill="1" applyBorder="1"/>
    <xf numFmtId="0" fontId="0" fillId="5" borderId="11" xfId="0" applyFill="1" applyBorder="1"/>
    <xf numFmtId="0" fontId="6" fillId="10" borderId="5" xfId="0" applyFont="1" applyFill="1" applyBorder="1"/>
    <xf numFmtId="0" fontId="0" fillId="11" borderId="9" xfId="0" applyFill="1" applyBorder="1"/>
    <xf numFmtId="0" fontId="0" fillId="11" borderId="11" xfId="0" applyFill="1" applyBorder="1"/>
    <xf numFmtId="0" fontId="6" fillId="10" borderId="6" xfId="0" applyFont="1" applyFill="1" applyBorder="1"/>
    <xf numFmtId="0" fontId="6" fillId="10" borderId="9" xfId="0" applyFont="1" applyFill="1" applyBorder="1"/>
    <xf numFmtId="0" fontId="6" fillId="10" borderId="11" xfId="0" applyFont="1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6" xfId="0" applyFill="1" applyBorder="1"/>
    <xf numFmtId="0" fontId="3" fillId="3" borderId="7" xfId="4" applyBorder="1" applyAlignment="1" applyProtection="1">
      <alignment horizontal="right"/>
    </xf>
    <xf numFmtId="1" fontId="0" fillId="9" borderId="7" xfId="0" applyNumberFormat="1" applyFill="1" applyBorder="1"/>
    <xf numFmtId="1" fontId="0" fillId="9" borderId="7" xfId="0" applyNumberFormat="1" applyFill="1" applyBorder="1" applyAlignment="1">
      <alignment horizontal="right"/>
    </xf>
    <xf numFmtId="1" fontId="0" fillId="9" borderId="8" xfId="0" applyNumberFormat="1" applyFill="1" applyBorder="1" applyAlignment="1">
      <alignment horizontal="right"/>
    </xf>
    <xf numFmtId="0" fontId="3" fillId="3" borderId="0" xfId="4" applyBorder="1" applyAlignment="1" applyProtection="1">
      <alignment horizontal="right"/>
      <protection locked="0"/>
    </xf>
    <xf numFmtId="165" fontId="0" fillId="7" borderId="0" xfId="0" applyNumberFormat="1" applyFill="1" applyAlignment="1">
      <alignment horizontal="right"/>
    </xf>
    <xf numFmtId="165" fontId="0" fillId="7" borderId="10" xfId="0" applyNumberFormat="1" applyFill="1" applyBorder="1" applyAlignment="1">
      <alignment horizontal="right"/>
    </xf>
    <xf numFmtId="167" fontId="0" fillId="9" borderId="0" xfId="0" applyNumberFormat="1" applyFill="1" applyAlignment="1">
      <alignment horizontal="right"/>
    </xf>
    <xf numFmtId="0" fontId="3" fillId="3" borderId="5" xfId="4" applyBorder="1" applyAlignment="1" applyProtection="1">
      <alignment horizontal="left"/>
      <protection locked="0"/>
    </xf>
    <xf numFmtId="0" fontId="3" fillId="3" borderId="5" xfId="4" applyBorder="1" applyAlignment="1" applyProtection="1">
      <alignment horizontal="right"/>
      <protection locked="0"/>
    </xf>
    <xf numFmtId="166" fontId="0" fillId="0" borderId="5" xfId="0" applyNumberFormat="1" applyBorder="1"/>
    <xf numFmtId="166" fontId="0" fillId="0" borderId="12" xfId="0" applyNumberFormat="1" applyBorder="1"/>
    <xf numFmtId="0" fontId="0" fillId="5" borderId="0" xfId="0" applyFill="1"/>
    <xf numFmtId="165" fontId="9" fillId="0" borderId="0" xfId="1" applyNumberFormat="1" applyBorder="1" applyProtection="1"/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18" xfId="3" applyBorder="1" applyAlignment="1" applyProtection="1">
      <alignment horizontal="left" vertical="center" wrapText="1"/>
    </xf>
    <xf numFmtId="0" fontId="2" fillId="0" borderId="19" xfId="3" applyBorder="1" applyAlignment="1" applyProtection="1">
      <alignment horizontal="left" vertical="center" wrapText="1"/>
    </xf>
    <xf numFmtId="0" fontId="2" fillId="0" borderId="19" xfId="3" applyBorder="1" applyAlignment="1" applyProtection="1">
      <alignment horizontal="right" vertical="center" wrapText="1"/>
    </xf>
    <xf numFmtId="0" fontId="2" fillId="0" borderId="20" xfId="3" applyBorder="1" applyAlignment="1" applyProtection="1">
      <alignment horizontal="right" vertical="center" wrapText="1"/>
    </xf>
    <xf numFmtId="0" fontId="3" fillId="3" borderId="21" xfId="4" applyBorder="1" applyProtection="1"/>
    <xf numFmtId="0" fontId="0" fillId="0" borderId="22" xfId="0" applyBorder="1" applyAlignment="1">
      <alignment horizontal="right"/>
    </xf>
    <xf numFmtId="0" fontId="0" fillId="0" borderId="23" xfId="0" applyBorder="1"/>
    <xf numFmtId="0" fontId="3" fillId="3" borderId="24" xfId="4" applyBorder="1" applyProtection="1"/>
    <xf numFmtId="165" fontId="0" fillId="0" borderId="0" xfId="0" applyNumberFormat="1" applyAlignment="1">
      <alignment horizontal="right"/>
    </xf>
    <xf numFmtId="9" fontId="9" fillId="0" borderId="0" xfId="1" applyBorder="1" applyProtection="1"/>
    <xf numFmtId="168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5" xfId="0" applyBorder="1"/>
    <xf numFmtId="0" fontId="0" fillId="0" borderId="12" xfId="0" applyBorder="1"/>
    <xf numFmtId="0" fontId="3" fillId="3" borderId="25" xfId="4" applyBorder="1" applyProtection="1"/>
    <xf numFmtId="0" fontId="0" fillId="12" borderId="9" xfId="0" applyFill="1" applyBorder="1"/>
    <xf numFmtId="0" fontId="0" fillId="4" borderId="5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164" fontId="0" fillId="4" borderId="7" xfId="0" applyNumberFormat="1" applyFill="1" applyBorder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2" fillId="7" borderId="0" xfId="3" applyFill="1" applyBorder="1" applyAlignment="1" applyProtection="1">
      <alignment horizontal="right" vertical="center" wrapText="1"/>
    </xf>
    <xf numFmtId="9" fontId="9" fillId="4" borderId="7" xfId="1" applyFill="1" applyBorder="1" applyAlignment="1" applyProtection="1">
      <alignment horizontal="right"/>
    </xf>
    <xf numFmtId="9" fontId="9" fillId="0" borderId="0" xfId="1" applyBorder="1" applyAlignment="1" applyProtection="1">
      <alignment horizontal="right"/>
    </xf>
    <xf numFmtId="9" fontId="9" fillId="4" borderId="0" xfId="1" applyFill="1" applyBorder="1" applyAlignment="1" applyProtection="1">
      <alignment horizontal="right"/>
    </xf>
    <xf numFmtId="164" fontId="0" fillId="4" borderId="5" xfId="0" applyNumberFormat="1" applyFill="1" applyBorder="1" applyAlignment="1">
      <alignment horizontal="right"/>
    </xf>
    <xf numFmtId="9" fontId="9" fillId="4" borderId="5" xfId="1" applyFill="1" applyBorder="1" applyAlignment="1" applyProtection="1">
      <alignment horizontal="right"/>
    </xf>
    <xf numFmtId="0" fontId="0" fillId="4" borderId="26" xfId="0" applyFill="1" applyBorder="1" applyAlignment="1">
      <alignment horizontal="right"/>
    </xf>
    <xf numFmtId="0" fontId="2" fillId="0" borderId="12" xfId="3" applyBorder="1" applyAlignment="1" applyProtection="1">
      <alignment horizontal="right" vertical="center" wrapText="1"/>
    </xf>
    <xf numFmtId="0" fontId="3" fillId="3" borderId="3" xfId="4" applyAlignment="1" applyProtection="1">
      <alignment horizontal="right"/>
    </xf>
    <xf numFmtId="0" fontId="3" fillId="3" borderId="27" xfId="4" applyBorder="1" applyProtection="1"/>
    <xf numFmtId="0" fontId="3" fillId="3" borderId="27" xfId="4" applyBorder="1" applyAlignment="1" applyProtection="1">
      <alignment horizontal="right"/>
    </xf>
    <xf numFmtId="0" fontId="3" fillId="3" borderId="14" xfId="4" applyBorder="1" applyAlignment="1" applyProtection="1">
      <alignment horizontal="right"/>
    </xf>
    <xf numFmtId="0" fontId="3" fillId="3" borderId="0" xfId="4" applyBorder="1" applyAlignment="1" applyProtection="1">
      <alignment horizontal="right"/>
    </xf>
    <xf numFmtId="0" fontId="3" fillId="3" borderId="28" xfId="4" applyBorder="1" applyProtection="1"/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8" borderId="0" xfId="0" applyFill="1"/>
    <xf numFmtId="0" fontId="4" fillId="5" borderId="29" xfId="5" applyFont="1" applyFill="1" applyBorder="1" applyAlignment="1" applyProtection="1">
      <alignment horizontal="right"/>
    </xf>
    <xf numFmtId="0" fontId="11" fillId="5" borderId="16" xfId="5" applyFont="1" applyFill="1" applyBorder="1" applyAlignment="1" applyProtection="1">
      <alignment horizontal="right"/>
    </xf>
    <xf numFmtId="0" fontId="3" fillId="18" borderId="0" xfId="4" applyFill="1" applyBorder="1" applyAlignment="1" applyProtection="1">
      <alignment horizontal="right"/>
    </xf>
    <xf numFmtId="0" fontId="3" fillId="17" borderId="0" xfId="4" applyFill="1" applyBorder="1" applyAlignment="1" applyProtection="1">
      <alignment horizontal="right"/>
    </xf>
    <xf numFmtId="0" fontId="9" fillId="0" borderId="0" xfId="0" applyFont="1" applyAlignment="1">
      <alignment horizontal="right"/>
    </xf>
    <xf numFmtId="0" fontId="3" fillId="19" borderId="0" xfId="4" applyFill="1" applyBorder="1" applyAlignment="1" applyProtection="1">
      <alignment horizontal="right"/>
    </xf>
    <xf numFmtId="0" fontId="7" fillId="0" borderId="0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12" fillId="13" borderId="30" xfId="0" applyFont="1" applyFill="1" applyBorder="1" applyAlignment="1">
      <alignment horizontal="right"/>
    </xf>
    <xf numFmtId="0" fontId="3" fillId="3" borderId="22" xfId="4" applyBorder="1" applyProtection="1"/>
    <xf numFmtId="0" fontId="7" fillId="0" borderId="22" xfId="0" applyFont="1" applyBorder="1" applyAlignment="1">
      <alignment horizontal="right"/>
    </xf>
    <xf numFmtId="0" fontId="7" fillId="0" borderId="31" xfId="0" applyFont="1" applyBorder="1" applyAlignment="1">
      <alignment horizontal="right"/>
    </xf>
    <xf numFmtId="0" fontId="12" fillId="13" borderId="32" xfId="0" applyFont="1" applyFill="1" applyBorder="1" applyAlignment="1">
      <alignment horizontal="right"/>
    </xf>
    <xf numFmtId="0" fontId="7" fillId="0" borderId="33" xfId="0" applyFont="1" applyBorder="1" applyAlignment="1">
      <alignment horizontal="right"/>
    </xf>
    <xf numFmtId="0" fontId="12" fillId="13" borderId="34" xfId="0" applyFont="1" applyFill="1" applyBorder="1" applyAlignment="1">
      <alignment horizontal="right"/>
    </xf>
    <xf numFmtId="0" fontId="3" fillId="3" borderId="35" xfId="4" applyBorder="1" applyProtection="1"/>
    <xf numFmtId="0" fontId="7" fillId="0" borderId="36" xfId="0" applyFont="1" applyBorder="1" applyAlignment="1">
      <alignment horizontal="right"/>
    </xf>
    <xf numFmtId="0" fontId="7" fillId="0" borderId="37" xfId="0" applyFont="1" applyBorder="1" applyAlignment="1">
      <alignment horizontal="right"/>
    </xf>
    <xf numFmtId="0" fontId="7" fillId="0" borderId="38" xfId="0" applyFont="1" applyBorder="1" applyAlignment="1">
      <alignment horizontal="right"/>
    </xf>
    <xf numFmtId="0" fontId="12" fillId="15" borderId="30" xfId="5" applyFont="1" applyFill="1" applyBorder="1" applyAlignment="1" applyProtection="1">
      <alignment horizontal="right"/>
    </xf>
    <xf numFmtId="0" fontId="12" fillId="15" borderId="32" xfId="5" applyFont="1" applyFill="1" applyBorder="1" applyAlignment="1" applyProtection="1">
      <alignment horizontal="right"/>
    </xf>
    <xf numFmtId="0" fontId="12" fillId="15" borderId="34" xfId="5" applyFont="1" applyFill="1" applyBorder="1" applyAlignment="1" applyProtection="1">
      <alignment horizontal="right"/>
    </xf>
    <xf numFmtId="0" fontId="12" fillId="13" borderId="30" xfId="5" applyFont="1" applyFill="1" applyBorder="1" applyAlignment="1" applyProtection="1">
      <alignment horizontal="right"/>
    </xf>
    <xf numFmtId="0" fontId="12" fillId="13" borderId="34" xfId="5" applyFont="1" applyFill="1" applyBorder="1" applyAlignment="1" applyProtection="1">
      <alignment horizontal="right"/>
    </xf>
    <xf numFmtId="0" fontId="12" fillId="13" borderId="32" xfId="5" applyFont="1" applyFill="1" applyBorder="1" applyAlignment="1" applyProtection="1">
      <alignment horizontal="right"/>
    </xf>
    <xf numFmtId="0" fontId="12" fillId="14" borderId="30" xfId="0" applyFont="1" applyFill="1" applyBorder="1" applyAlignment="1">
      <alignment horizontal="right"/>
    </xf>
    <xf numFmtId="0" fontId="12" fillId="14" borderId="32" xfId="0" applyFont="1" applyFill="1" applyBorder="1" applyAlignment="1">
      <alignment horizontal="right"/>
    </xf>
    <xf numFmtId="0" fontId="12" fillId="14" borderId="34" xfId="0" applyFont="1" applyFill="1" applyBorder="1" applyAlignment="1">
      <alignment horizontal="right"/>
    </xf>
    <xf numFmtId="0" fontId="12" fillId="16" borderId="30" xfId="0" applyFont="1" applyFill="1" applyBorder="1" applyAlignment="1">
      <alignment horizontal="right"/>
    </xf>
    <xf numFmtId="0" fontId="12" fillId="16" borderId="32" xfId="0" applyFont="1" applyFill="1" applyBorder="1" applyAlignment="1">
      <alignment horizontal="right"/>
    </xf>
    <xf numFmtId="0" fontId="12" fillId="16" borderId="34" xfId="0" applyFont="1" applyFill="1" applyBorder="1" applyAlignment="1">
      <alignment horizontal="right"/>
    </xf>
    <xf numFmtId="0" fontId="7" fillId="0" borderId="39" xfId="0" applyFont="1" applyBorder="1" applyAlignment="1">
      <alignment horizontal="right"/>
    </xf>
    <xf numFmtId="0" fontId="12" fillId="13" borderId="22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right"/>
    </xf>
    <xf numFmtId="0" fontId="12" fillId="13" borderId="37" xfId="0" applyFont="1" applyFill="1" applyBorder="1" applyAlignment="1">
      <alignment horizontal="right"/>
    </xf>
    <xf numFmtId="0" fontId="4" fillId="5" borderId="40" xfId="5" applyFont="1" applyFill="1" applyBorder="1" applyAlignment="1" applyProtection="1">
      <alignment horizontal="right"/>
    </xf>
    <xf numFmtId="0" fontId="3" fillId="3" borderId="22" xfId="4" applyBorder="1" applyAlignment="1" applyProtection="1">
      <alignment horizontal="right"/>
    </xf>
    <xf numFmtId="0" fontId="3" fillId="3" borderId="37" xfId="4" applyBorder="1" applyAlignment="1" applyProtection="1">
      <alignment horizontal="right"/>
    </xf>
    <xf numFmtId="0" fontId="3" fillId="3" borderId="31" xfId="4" applyBorder="1" applyAlignment="1" applyProtection="1">
      <alignment horizontal="right"/>
    </xf>
    <xf numFmtId="0" fontId="3" fillId="3" borderId="33" xfId="4" applyBorder="1" applyAlignment="1" applyProtection="1">
      <alignment horizontal="right"/>
    </xf>
    <xf numFmtId="0" fontId="3" fillId="3" borderId="38" xfId="4" applyBorder="1" applyAlignment="1" applyProtection="1">
      <alignment horizontal="right"/>
    </xf>
    <xf numFmtId="0" fontId="7" fillId="0" borderId="30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0" fontId="7" fillId="0" borderId="34" xfId="0" applyFont="1" applyBorder="1" applyAlignment="1">
      <alignment horizontal="right"/>
    </xf>
    <xf numFmtId="0" fontId="3" fillId="3" borderId="0" xfId="4" applyBorder="1" applyAlignment="1">
      <alignment horizontal="right"/>
    </xf>
    <xf numFmtId="2" fontId="0" fillId="0" borderId="0" xfId="0" applyNumberFormat="1"/>
    <xf numFmtId="9" fontId="9" fillId="0" borderId="0" xfId="1"/>
  </cellXfs>
  <cellStyles count="6">
    <cellStyle name="Assumption" xfId="2" xr:uid="{00000000-0005-0000-0000-000006000000}"/>
    <cellStyle name="Excel Built-in Heading 2" xfId="3" xr:uid="{00000000-0005-0000-0000-000007000000}"/>
    <cellStyle name="Excel Built-in Input" xfId="4" xr:uid="{00000000-0005-0000-0000-000008000000}"/>
    <cellStyle name="Excel Built-in Output" xfId="5" xr:uid="{00000000-0005-0000-0000-000009000000}"/>
    <cellStyle name="Normal" xfId="0" builtinId="0"/>
    <cellStyle name="Percent" xfId="1" builtinId="5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DDDDD"/>
      <rgbColor rgb="FF7F7F7F"/>
      <rgbColor rgb="FF9999FF"/>
      <rgbColor rgb="FF993366"/>
      <rgbColor rgb="FFFFFFC5"/>
      <rgbColor rgb="FFDCE6F2"/>
      <rgbColor rgb="FF660066"/>
      <rgbColor rgb="FFFF8080"/>
      <rgbColor rgb="FF236194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EB9C"/>
      <rgbColor rgb="FFA7C0DE"/>
      <rgbColor rgb="FFF7D1D5"/>
      <rgbColor rgb="FFF2F2F2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80" zoomScaleNormal="80" workbookViewId="0">
      <selection activeCell="B26" sqref="B26"/>
    </sheetView>
  </sheetViews>
  <sheetFormatPr defaultColWidth="8.54296875" defaultRowHeight="14.5" x14ac:dyDescent="0.35"/>
  <cols>
    <col min="1" max="1" width="18.81640625" customWidth="1"/>
    <col min="2" max="2" width="40.36328125" customWidth="1"/>
    <col min="3" max="3" width="18.26953125" customWidth="1"/>
    <col min="4" max="4" width="24.1796875" customWidth="1"/>
    <col min="5" max="6" width="27" style="1" customWidth="1"/>
    <col min="7" max="7" width="25.08984375" customWidth="1"/>
    <col min="8" max="8" width="19.36328125" customWidth="1"/>
  </cols>
  <sheetData>
    <row r="1" spans="1:8" ht="17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603</v>
      </c>
      <c r="F1" s="3" t="s">
        <v>614</v>
      </c>
      <c r="G1" s="3" t="s">
        <v>4</v>
      </c>
      <c r="H1" s="3" t="s">
        <v>5</v>
      </c>
    </row>
    <row r="2" spans="1:8" ht="29" x14ac:dyDescent="0.35">
      <c r="A2" s="4" t="s">
        <v>6</v>
      </c>
      <c r="B2" s="5" t="s">
        <v>7</v>
      </c>
      <c r="C2" s="6" t="s">
        <v>8</v>
      </c>
      <c r="D2" s="6" t="s">
        <v>9</v>
      </c>
      <c r="E2" s="6" t="s">
        <v>9</v>
      </c>
      <c r="F2" s="6"/>
      <c r="G2" s="6" t="s">
        <v>10</v>
      </c>
      <c r="H2" s="6" t="s">
        <v>11</v>
      </c>
    </row>
    <row r="3" spans="1:8" ht="29" x14ac:dyDescent="0.35">
      <c r="A3" s="4" t="s">
        <v>12</v>
      </c>
      <c r="B3" s="5" t="s">
        <v>7</v>
      </c>
      <c r="C3" s="6" t="s">
        <v>8</v>
      </c>
      <c r="D3" s="6" t="s">
        <v>9</v>
      </c>
      <c r="E3" s="6" t="s">
        <v>9</v>
      </c>
      <c r="F3" s="6"/>
      <c r="G3" s="6" t="s">
        <v>10</v>
      </c>
      <c r="H3" s="6" t="s">
        <v>11</v>
      </c>
    </row>
    <row r="4" spans="1:8" x14ac:dyDescent="0.35">
      <c r="A4" s="4" t="s">
        <v>13</v>
      </c>
      <c r="B4" s="5" t="s">
        <v>14</v>
      </c>
      <c r="C4" s="6" t="s">
        <v>8</v>
      </c>
      <c r="D4" s="6" t="s">
        <v>9</v>
      </c>
      <c r="E4" s="6" t="s">
        <v>9</v>
      </c>
      <c r="F4" s="6"/>
      <c r="G4" s="6" t="s">
        <v>10</v>
      </c>
      <c r="H4" s="6" t="s">
        <v>11</v>
      </c>
    </row>
    <row r="5" spans="1:8" ht="29" x14ac:dyDescent="0.35">
      <c r="A5" s="4" t="s">
        <v>15</v>
      </c>
      <c r="B5" s="5" t="s">
        <v>7</v>
      </c>
      <c r="C5" s="6" t="s">
        <v>16</v>
      </c>
      <c r="D5" s="6" t="s">
        <v>9</v>
      </c>
      <c r="E5" s="6" t="s">
        <v>9</v>
      </c>
      <c r="F5" s="6"/>
      <c r="G5" s="6" t="s">
        <v>10</v>
      </c>
      <c r="H5" s="6" t="s">
        <v>11</v>
      </c>
    </row>
    <row r="6" spans="1:8" ht="43.5" x14ac:dyDescent="0.35">
      <c r="A6" s="4" t="s">
        <v>17</v>
      </c>
      <c r="B6" s="5" t="s">
        <v>18</v>
      </c>
      <c r="C6" s="6" t="s">
        <v>16</v>
      </c>
      <c r="D6" s="6" t="s">
        <v>9</v>
      </c>
      <c r="E6" s="6" t="s">
        <v>9</v>
      </c>
      <c r="F6" s="6"/>
      <c r="G6" s="6" t="s">
        <v>10</v>
      </c>
      <c r="H6" s="6" t="s">
        <v>11</v>
      </c>
    </row>
    <row r="7" spans="1:8" x14ac:dyDescent="0.35">
      <c r="A7" s="4" t="s">
        <v>19</v>
      </c>
      <c r="B7" s="5" t="s">
        <v>14</v>
      </c>
      <c r="C7" s="6" t="s">
        <v>16</v>
      </c>
      <c r="D7" s="6" t="s">
        <v>9</v>
      </c>
      <c r="E7" s="6" t="s">
        <v>9</v>
      </c>
      <c r="F7" s="6"/>
      <c r="G7" s="6" t="s">
        <v>10</v>
      </c>
      <c r="H7" s="6" t="s">
        <v>11</v>
      </c>
    </row>
    <row r="8" spans="1:8" ht="29" x14ac:dyDescent="0.35">
      <c r="A8" s="4" t="s">
        <v>20</v>
      </c>
      <c r="B8" s="5" t="s">
        <v>7</v>
      </c>
      <c r="C8" s="6" t="s">
        <v>9</v>
      </c>
      <c r="D8" s="6" t="s">
        <v>9</v>
      </c>
      <c r="E8" s="7" t="s">
        <v>21</v>
      </c>
      <c r="F8" s="7"/>
      <c r="G8" s="6" t="s">
        <v>10</v>
      </c>
      <c r="H8" s="6" t="s">
        <v>11</v>
      </c>
    </row>
    <row r="9" spans="1:8" ht="29" x14ac:dyDescent="0.35">
      <c r="A9" s="4" t="s">
        <v>22</v>
      </c>
      <c r="B9" s="5" t="s">
        <v>7</v>
      </c>
      <c r="C9" s="6" t="s">
        <v>8</v>
      </c>
      <c r="D9" s="6" t="s">
        <v>9</v>
      </c>
      <c r="E9" s="7" t="s">
        <v>21</v>
      </c>
      <c r="F9" s="7"/>
      <c r="G9" s="6" t="s">
        <v>10</v>
      </c>
      <c r="H9" s="6" t="s">
        <v>11</v>
      </c>
    </row>
    <row r="10" spans="1:8" x14ac:dyDescent="0.35">
      <c r="A10" s="4" t="s">
        <v>23</v>
      </c>
      <c r="B10" s="5" t="s">
        <v>14</v>
      </c>
      <c r="C10" s="6" t="s">
        <v>8</v>
      </c>
      <c r="D10" s="6" t="s">
        <v>9</v>
      </c>
      <c r="E10" s="7" t="s">
        <v>21</v>
      </c>
      <c r="F10" s="7"/>
      <c r="G10" s="6" t="s">
        <v>10</v>
      </c>
      <c r="H10" s="6" t="s">
        <v>11</v>
      </c>
    </row>
    <row r="11" spans="1:8" ht="29" x14ac:dyDescent="0.35">
      <c r="A11" s="4" t="s">
        <v>24</v>
      </c>
      <c r="B11" s="5" t="s">
        <v>7</v>
      </c>
      <c r="C11" s="6" t="s">
        <v>25</v>
      </c>
      <c r="D11" s="6" t="s">
        <v>9</v>
      </c>
      <c r="E11" s="7" t="s">
        <v>26</v>
      </c>
      <c r="F11" s="7"/>
      <c r="G11" s="6" t="s">
        <v>10</v>
      </c>
      <c r="H11" s="6" t="s">
        <v>11</v>
      </c>
    </row>
    <row r="12" spans="1:8" ht="29" x14ac:dyDescent="0.35">
      <c r="A12" s="4" t="s">
        <v>27</v>
      </c>
      <c r="B12" s="5" t="s">
        <v>7</v>
      </c>
      <c r="C12" s="6" t="s">
        <v>8</v>
      </c>
      <c r="D12" s="6" t="s">
        <v>9</v>
      </c>
      <c r="E12" s="7" t="s">
        <v>26</v>
      </c>
      <c r="F12" s="7"/>
      <c r="G12" s="6" t="s">
        <v>10</v>
      </c>
      <c r="H12" s="6" t="s">
        <v>11</v>
      </c>
    </row>
    <row r="13" spans="1:8" x14ac:dyDescent="0.35">
      <c r="A13" s="4" t="s">
        <v>28</v>
      </c>
      <c r="B13" s="5" t="s">
        <v>29</v>
      </c>
      <c r="C13" s="6" t="s">
        <v>8</v>
      </c>
      <c r="D13" s="6" t="s">
        <v>9</v>
      </c>
      <c r="E13" s="7" t="s">
        <v>21</v>
      </c>
      <c r="F13" s="7"/>
      <c r="G13" s="6" t="s">
        <v>10</v>
      </c>
      <c r="H13" s="6" t="s">
        <v>11</v>
      </c>
    </row>
    <row r="14" spans="1:8" x14ac:dyDescent="0.35">
      <c r="A14" s="4" t="s">
        <v>30</v>
      </c>
      <c r="B14" s="5">
        <v>2040</v>
      </c>
      <c r="C14" s="6" t="s">
        <v>8</v>
      </c>
      <c r="D14" s="6" t="s">
        <v>9</v>
      </c>
      <c r="E14" s="6" t="s">
        <v>9</v>
      </c>
      <c r="F14" s="6" t="s">
        <v>9</v>
      </c>
      <c r="G14" s="6" t="s">
        <v>10</v>
      </c>
      <c r="H14" s="6" t="s">
        <v>11</v>
      </c>
    </row>
    <row r="15" spans="1:8" x14ac:dyDescent="0.35">
      <c r="A15" s="4" t="s">
        <v>31</v>
      </c>
      <c r="B15" s="5" t="s">
        <v>32</v>
      </c>
      <c r="C15" s="6" t="s">
        <v>8</v>
      </c>
      <c r="D15" s="6" t="s">
        <v>9</v>
      </c>
      <c r="E15" s="6" t="s">
        <v>9</v>
      </c>
      <c r="F15" s="6" t="s">
        <v>9</v>
      </c>
      <c r="G15" s="6" t="s">
        <v>10</v>
      </c>
      <c r="H15" s="6" t="s">
        <v>11</v>
      </c>
    </row>
    <row r="16" spans="1:8" x14ac:dyDescent="0.35">
      <c r="A16" s="4" t="s">
        <v>606</v>
      </c>
      <c r="B16" s="5" t="s">
        <v>607</v>
      </c>
      <c r="C16" s="6" t="s">
        <v>8</v>
      </c>
      <c r="D16" s="6" t="s">
        <v>9</v>
      </c>
      <c r="E16" s="6" t="s">
        <v>9</v>
      </c>
      <c r="F16" s="6" t="s">
        <v>9</v>
      </c>
      <c r="G16" s="6" t="s">
        <v>10</v>
      </c>
      <c r="H16" s="6" t="s">
        <v>11</v>
      </c>
    </row>
    <row r="17" spans="1:8" ht="29" x14ac:dyDescent="0.35">
      <c r="A17" s="4" t="s">
        <v>33</v>
      </c>
      <c r="B17" s="5" t="s">
        <v>34</v>
      </c>
      <c r="C17" s="6" t="s">
        <v>8</v>
      </c>
      <c r="D17" s="6" t="s">
        <v>9</v>
      </c>
      <c r="E17" s="7" t="s">
        <v>26</v>
      </c>
      <c r="F17" s="7"/>
      <c r="G17" s="6" t="s">
        <v>10</v>
      </c>
      <c r="H17" s="6" t="s">
        <v>11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8"/>
  <sheetViews>
    <sheetView zoomScale="80" zoomScaleNormal="80" workbookViewId="0">
      <selection activeCell="M39" sqref="M39"/>
    </sheetView>
  </sheetViews>
  <sheetFormatPr defaultColWidth="8.54296875" defaultRowHeight="14.5" x14ac:dyDescent="0.35"/>
  <cols>
    <col min="1" max="1" width="17.81640625" customWidth="1"/>
    <col min="2" max="2" width="19.36328125" bestFit="1" customWidth="1"/>
    <col min="3" max="3" width="15.08984375" bestFit="1" customWidth="1"/>
    <col min="4" max="10" width="8.81640625" customWidth="1"/>
    <col min="11" max="11" width="12.81640625" customWidth="1"/>
    <col min="12" max="12" width="18.54296875" style="8" customWidth="1"/>
    <col min="13" max="13" width="96" customWidth="1"/>
  </cols>
  <sheetData>
    <row r="1" spans="1:13" ht="17" x14ac:dyDescent="0.35">
      <c r="A1" s="83" t="s">
        <v>228</v>
      </c>
      <c r="B1" s="84" t="s">
        <v>293</v>
      </c>
      <c r="C1" s="84" t="s">
        <v>229</v>
      </c>
      <c r="D1" s="85">
        <v>2019</v>
      </c>
      <c r="E1" s="85">
        <v>2020</v>
      </c>
      <c r="F1" s="85">
        <v>2025</v>
      </c>
      <c r="G1" s="85">
        <v>2030</v>
      </c>
      <c r="H1" s="85">
        <v>2035</v>
      </c>
      <c r="I1" s="85">
        <v>2040</v>
      </c>
      <c r="J1" s="85">
        <v>2045</v>
      </c>
      <c r="K1" s="85">
        <v>2050</v>
      </c>
      <c r="L1" s="85" t="s">
        <v>251</v>
      </c>
      <c r="M1" s="86" t="s">
        <v>294</v>
      </c>
    </row>
    <row r="2" spans="1:13" x14ac:dyDescent="0.35">
      <c r="A2" s="42" t="s">
        <v>11</v>
      </c>
      <c r="B2" s="87" t="s">
        <v>58</v>
      </c>
      <c r="C2" s="8" t="s">
        <v>295</v>
      </c>
      <c r="D2" s="88">
        <v>0.3</v>
      </c>
      <c r="E2" s="88">
        <v>0.3</v>
      </c>
      <c r="F2" s="88">
        <v>0.3</v>
      </c>
      <c r="G2" s="88">
        <v>0.28999999999999998</v>
      </c>
      <c r="H2" s="88">
        <v>0.3</v>
      </c>
      <c r="I2" s="88">
        <v>0.32500000000000001</v>
      </c>
      <c r="J2" s="88">
        <v>0.32500000000000001</v>
      </c>
      <c r="K2" s="88">
        <v>0.32500000000000001</v>
      </c>
      <c r="L2" s="88" t="s">
        <v>296</v>
      </c>
      <c r="M2" s="89" t="s">
        <v>297</v>
      </c>
    </row>
    <row r="3" spans="1:13" x14ac:dyDescent="0.35">
      <c r="A3" s="19" t="str">
        <f t="shared" ref="A3:A11" si="0">A2</f>
        <v>ambitions_2019</v>
      </c>
      <c r="B3" s="90" t="s">
        <v>124</v>
      </c>
      <c r="C3" s="8" t="s">
        <v>295</v>
      </c>
      <c r="D3" s="8">
        <f>F3</f>
        <v>0</v>
      </c>
      <c r="E3" s="8">
        <f>G3</f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8" t="s">
        <v>296</v>
      </c>
      <c r="M3" s="51" t="s">
        <v>297</v>
      </c>
    </row>
    <row r="4" spans="1:13" x14ac:dyDescent="0.35">
      <c r="A4" s="19" t="str">
        <f t="shared" si="0"/>
        <v>ambitions_2019</v>
      </c>
      <c r="B4" s="90" t="s">
        <v>298</v>
      </c>
      <c r="C4" s="8" t="s">
        <v>295</v>
      </c>
      <c r="D4" s="8">
        <f>F4</f>
        <v>0.248</v>
      </c>
      <c r="E4" s="8">
        <f>G4</f>
        <v>0.248</v>
      </c>
      <c r="F4">
        <v>0.248</v>
      </c>
      <c r="G4">
        <v>0.248</v>
      </c>
      <c r="H4">
        <v>0.248</v>
      </c>
      <c r="I4">
        <v>0.248</v>
      </c>
      <c r="J4">
        <v>0.248</v>
      </c>
      <c r="K4">
        <v>0.248</v>
      </c>
      <c r="L4" s="8" t="s">
        <v>296</v>
      </c>
      <c r="M4" s="51" t="s">
        <v>297</v>
      </c>
    </row>
    <row r="5" spans="1:13" x14ac:dyDescent="0.35">
      <c r="A5" s="19" t="str">
        <f t="shared" si="0"/>
        <v>ambitions_2019</v>
      </c>
      <c r="B5" s="90" t="s">
        <v>299</v>
      </c>
      <c r="C5" s="8" t="s">
        <v>295</v>
      </c>
      <c r="D5" s="8">
        <v>0.1794</v>
      </c>
      <c r="E5" s="8">
        <v>0.1794</v>
      </c>
      <c r="F5" s="8">
        <v>0.1794</v>
      </c>
      <c r="G5" s="8">
        <v>0.1794</v>
      </c>
      <c r="H5" s="8">
        <v>0.1794</v>
      </c>
      <c r="I5" s="8">
        <v>0.1794</v>
      </c>
      <c r="J5" s="8">
        <v>0.1794</v>
      </c>
      <c r="K5" s="8">
        <v>0.1794</v>
      </c>
      <c r="L5" s="8" t="s">
        <v>296</v>
      </c>
      <c r="M5" s="51" t="s">
        <v>297</v>
      </c>
    </row>
    <row r="6" spans="1:13" x14ac:dyDescent="0.35">
      <c r="A6" s="19" t="str">
        <f t="shared" si="0"/>
        <v>ambitions_2019</v>
      </c>
      <c r="B6" s="90" t="s">
        <v>114</v>
      </c>
      <c r="C6" s="8" t="s">
        <v>300</v>
      </c>
      <c r="D6" s="91">
        <v>8.2000000000000003E-2</v>
      </c>
      <c r="E6" s="91">
        <v>8.2000000000000003E-2</v>
      </c>
      <c r="F6" s="91">
        <v>8.2000000000000003E-2</v>
      </c>
      <c r="G6" s="91">
        <v>8.2000000000000003E-2</v>
      </c>
      <c r="H6" s="91">
        <v>8.2000000000000003E-2</v>
      </c>
      <c r="I6" s="91">
        <v>8.2000000000000003E-2</v>
      </c>
      <c r="J6" s="91">
        <v>8.2000000000000003E-2</v>
      </c>
      <c r="K6" s="91">
        <v>8.2000000000000003E-2</v>
      </c>
      <c r="L6" s="8" t="s">
        <v>301</v>
      </c>
      <c r="M6" s="51"/>
    </row>
    <row r="7" spans="1:13" x14ac:dyDescent="0.35">
      <c r="A7" s="19" t="str">
        <f t="shared" si="0"/>
        <v>ambitions_2019</v>
      </c>
      <c r="B7" s="32" t="s">
        <v>305</v>
      </c>
      <c r="C7" s="8" t="s">
        <v>300</v>
      </c>
      <c r="D7" s="91">
        <v>8.2000000000000003E-2</v>
      </c>
      <c r="E7" s="91">
        <v>8.2000000000000003E-2</v>
      </c>
      <c r="F7" s="91">
        <v>8.2000000000000003E-2</v>
      </c>
      <c r="G7" s="91">
        <v>8.2000000000000003E-2</v>
      </c>
      <c r="H7" s="91">
        <v>8.2000000000000003E-2</v>
      </c>
      <c r="I7" s="91">
        <v>8.2000000000000003E-2</v>
      </c>
      <c r="J7" s="91">
        <v>8.2000000000000003E-2</v>
      </c>
      <c r="K7" s="91">
        <v>8.2000000000000003E-2</v>
      </c>
      <c r="L7" s="8" t="s">
        <v>301</v>
      </c>
      <c r="M7" s="51"/>
    </row>
    <row r="8" spans="1:13" x14ac:dyDescent="0.35">
      <c r="A8" s="19" t="str">
        <f t="shared" si="0"/>
        <v>ambitions_2019</v>
      </c>
      <c r="B8" s="32" t="s">
        <v>306</v>
      </c>
      <c r="C8" s="8" t="s">
        <v>300</v>
      </c>
      <c r="D8" s="91">
        <v>8.2000000000000003E-2</v>
      </c>
      <c r="E8" s="91">
        <v>8.2000000000000003E-2</v>
      </c>
      <c r="F8" s="91">
        <v>8.2000000000000003E-2</v>
      </c>
      <c r="G8" s="91">
        <v>8.2000000000000003E-2</v>
      </c>
      <c r="H8" s="91">
        <v>8.2000000000000003E-2</v>
      </c>
      <c r="I8" s="91">
        <v>8.2000000000000003E-2</v>
      </c>
      <c r="J8" s="91">
        <v>8.2000000000000003E-2</v>
      </c>
      <c r="K8" s="91">
        <v>8.2000000000000003E-2</v>
      </c>
      <c r="L8" s="8" t="s">
        <v>301</v>
      </c>
      <c r="M8" s="51"/>
    </row>
    <row r="9" spans="1:13" x14ac:dyDescent="0.35">
      <c r="A9" s="19" t="str">
        <f t="shared" si="0"/>
        <v>ambitions_2019</v>
      </c>
      <c r="B9" s="32" t="s">
        <v>168</v>
      </c>
      <c r="C9" s="8" t="s">
        <v>302</v>
      </c>
      <c r="D9">
        <v>12.385999999999999</v>
      </c>
      <c r="E9">
        <v>12.385999999999999</v>
      </c>
      <c r="F9">
        <v>12.385999999999999</v>
      </c>
      <c r="G9">
        <v>12.385999999999999</v>
      </c>
      <c r="H9">
        <v>12.385999999999999</v>
      </c>
      <c r="I9">
        <v>12.385999999999999</v>
      </c>
      <c r="J9">
        <v>12.385999999999999</v>
      </c>
      <c r="K9">
        <v>12.385999999999999</v>
      </c>
      <c r="L9" s="8" t="s">
        <v>303</v>
      </c>
      <c r="M9" s="51"/>
    </row>
    <row r="10" spans="1:13" x14ac:dyDescent="0.35">
      <c r="A10" s="19" t="str">
        <f t="shared" si="0"/>
        <v>ambitions_2019</v>
      </c>
      <c r="B10" s="32" t="s">
        <v>339</v>
      </c>
      <c r="C10" s="8" t="s">
        <v>302</v>
      </c>
      <c r="D10" s="8">
        <v>7.3949999999999996</v>
      </c>
      <c r="E10" s="8">
        <v>7.3949999999999996</v>
      </c>
      <c r="F10" s="8">
        <v>7.3949999999999996</v>
      </c>
      <c r="G10" s="8">
        <v>7.3949999999999996</v>
      </c>
      <c r="H10" s="8">
        <v>7.3949999999999996</v>
      </c>
      <c r="I10" s="8">
        <v>7.3949999999999996</v>
      </c>
      <c r="J10" s="8">
        <v>7.3949999999999996</v>
      </c>
      <c r="K10" s="8">
        <v>7.3949999999999996</v>
      </c>
      <c r="L10" s="8" t="s">
        <v>303</v>
      </c>
      <c r="M10" s="51"/>
    </row>
    <row r="11" spans="1:13" x14ac:dyDescent="0.35">
      <c r="A11" s="19" t="str">
        <f t="shared" si="0"/>
        <v>ambitions_2019</v>
      </c>
      <c r="B11" s="32" t="s">
        <v>340</v>
      </c>
      <c r="C11" s="8" t="s">
        <v>302</v>
      </c>
      <c r="D11" s="8">
        <v>7.3949999999999996</v>
      </c>
      <c r="E11" s="8">
        <v>7.3949999999999996</v>
      </c>
      <c r="F11" s="8">
        <v>7.3949999999999996</v>
      </c>
      <c r="G11" s="8">
        <v>7.3949999999999996</v>
      </c>
      <c r="H11" s="8">
        <v>7.3949999999999996</v>
      </c>
      <c r="I11" s="8">
        <v>7.3949999999999996</v>
      </c>
      <c r="J11" s="8">
        <v>7.3949999999999996</v>
      </c>
      <c r="K11" s="8">
        <v>7.3949999999999996</v>
      </c>
      <c r="L11" s="8" t="s">
        <v>303</v>
      </c>
      <c r="M11" s="51"/>
    </row>
    <row r="12" spans="1:13" x14ac:dyDescent="0.35">
      <c r="A12" s="19" t="str">
        <f>A10</f>
        <v>ambitions_2019</v>
      </c>
      <c r="B12" s="32" t="s">
        <v>58</v>
      </c>
      <c r="C12" s="8" t="s">
        <v>302</v>
      </c>
      <c r="D12" s="8">
        <v>9.8119999999999994</v>
      </c>
      <c r="E12" s="8">
        <v>9.8119999999999994</v>
      </c>
      <c r="F12" s="8">
        <v>9.8119999999999994</v>
      </c>
      <c r="G12" s="8">
        <v>9.8119999999999994</v>
      </c>
      <c r="H12" s="8">
        <v>9.8119999999999994</v>
      </c>
      <c r="I12" s="8">
        <v>9.8119999999999994</v>
      </c>
      <c r="J12" s="8">
        <v>9.8119999999999994</v>
      </c>
      <c r="K12" s="8">
        <v>9.8119999999999994</v>
      </c>
      <c r="L12" s="8" t="s">
        <v>303</v>
      </c>
      <c r="M12" s="51"/>
    </row>
    <row r="13" spans="1:13" x14ac:dyDescent="0.35">
      <c r="A13" s="19" t="str">
        <f>A12</f>
        <v>ambitions_2019</v>
      </c>
      <c r="B13" s="32" t="s">
        <v>124</v>
      </c>
      <c r="C13" s="8" t="s">
        <v>302</v>
      </c>
      <c r="D13" s="8"/>
      <c r="E13" s="8"/>
      <c r="F13" s="8"/>
      <c r="G13" s="8"/>
      <c r="H13" s="8"/>
      <c r="I13" s="8"/>
      <c r="J13" s="8"/>
      <c r="K13" s="8"/>
      <c r="L13" s="8" t="s">
        <v>303</v>
      </c>
      <c r="M13" s="51"/>
    </row>
    <row r="14" spans="1:13" x14ac:dyDescent="0.35">
      <c r="A14" s="19" t="str">
        <f>A13</f>
        <v>ambitions_2019</v>
      </c>
      <c r="B14" s="32" t="s">
        <v>298</v>
      </c>
      <c r="C14" s="8" t="s">
        <v>302</v>
      </c>
      <c r="D14" s="8">
        <v>11.519</v>
      </c>
      <c r="E14" s="8">
        <v>11.519</v>
      </c>
      <c r="F14" s="8">
        <v>11.519</v>
      </c>
      <c r="G14" s="8">
        <v>11.519</v>
      </c>
      <c r="H14" s="8">
        <v>11.519</v>
      </c>
      <c r="I14" s="8">
        <v>11.519</v>
      </c>
      <c r="J14" s="8">
        <v>11.519</v>
      </c>
      <c r="K14" s="8">
        <v>11.519</v>
      </c>
      <c r="L14" s="8" t="s">
        <v>303</v>
      </c>
      <c r="M14" s="51"/>
    </row>
    <row r="15" spans="1:13" x14ac:dyDescent="0.35">
      <c r="A15" s="19" t="str">
        <f>A14</f>
        <v>ambitions_2019</v>
      </c>
      <c r="B15" s="32" t="s">
        <v>95</v>
      </c>
      <c r="C15" s="8" t="s">
        <v>302</v>
      </c>
      <c r="D15" s="8">
        <v>10.657</v>
      </c>
      <c r="E15" s="8">
        <f t="shared" ref="E15:K15" si="1">D15</f>
        <v>10.657</v>
      </c>
      <c r="F15" s="8">
        <f t="shared" si="1"/>
        <v>10.657</v>
      </c>
      <c r="G15" s="8">
        <f t="shared" si="1"/>
        <v>10.657</v>
      </c>
      <c r="H15" s="8">
        <f t="shared" si="1"/>
        <v>10.657</v>
      </c>
      <c r="I15" s="8">
        <f t="shared" si="1"/>
        <v>10.657</v>
      </c>
      <c r="J15" s="8">
        <f t="shared" si="1"/>
        <v>10.657</v>
      </c>
      <c r="K15" s="8">
        <f t="shared" si="1"/>
        <v>10.657</v>
      </c>
      <c r="L15" s="8" t="s">
        <v>303</v>
      </c>
      <c r="M15" s="51"/>
    </row>
    <row r="16" spans="1:13" x14ac:dyDescent="0.35">
      <c r="A16" s="19" t="str">
        <f>A15</f>
        <v>ambitions_2019</v>
      </c>
      <c r="B16" s="32" t="s">
        <v>336</v>
      </c>
      <c r="C16" s="8" t="s">
        <v>302</v>
      </c>
      <c r="D16" s="8">
        <v>11.519</v>
      </c>
      <c r="E16" s="8">
        <v>11.519</v>
      </c>
      <c r="F16" s="8">
        <v>11.519</v>
      </c>
      <c r="G16" s="8">
        <v>11.519</v>
      </c>
      <c r="H16" s="8">
        <v>11.519</v>
      </c>
      <c r="I16" s="8">
        <v>11.519</v>
      </c>
      <c r="J16" s="8">
        <v>11.519</v>
      </c>
      <c r="K16" s="8">
        <v>11.519</v>
      </c>
      <c r="L16" s="8" t="s">
        <v>303</v>
      </c>
      <c r="M16" s="51"/>
    </row>
    <row r="17" spans="1:13" x14ac:dyDescent="0.35">
      <c r="A17" s="19" t="str">
        <f>A16</f>
        <v>ambitions_2019</v>
      </c>
      <c r="B17" s="32" t="s">
        <v>335</v>
      </c>
      <c r="C17" s="8" t="s">
        <v>302</v>
      </c>
      <c r="D17" s="8">
        <v>11.519</v>
      </c>
      <c r="E17" s="8">
        <v>11.519</v>
      </c>
      <c r="F17" s="8">
        <v>11.519</v>
      </c>
      <c r="G17" s="8">
        <v>11.519</v>
      </c>
      <c r="H17" s="8">
        <v>11.519</v>
      </c>
      <c r="I17" s="8">
        <v>11.519</v>
      </c>
      <c r="J17" s="8">
        <v>11.519</v>
      </c>
      <c r="K17" s="8">
        <v>11.519</v>
      </c>
      <c r="L17" s="8" t="s">
        <v>303</v>
      </c>
      <c r="M17" s="51"/>
    </row>
    <row r="18" spans="1:13" x14ac:dyDescent="0.35">
      <c r="A18" s="19" t="str">
        <f>A16</f>
        <v>ambitions_2019</v>
      </c>
      <c r="B18" s="32" t="s">
        <v>236</v>
      </c>
      <c r="C18" s="8" t="s">
        <v>304</v>
      </c>
      <c r="D18" s="81">
        <f>F18</f>
        <v>0.89</v>
      </c>
      <c r="E18" s="81">
        <f>G18</f>
        <v>0.89</v>
      </c>
      <c r="F18" s="92">
        <v>0.89</v>
      </c>
      <c r="G18" s="92">
        <v>0.89</v>
      </c>
      <c r="H18" s="92">
        <v>0.89</v>
      </c>
      <c r="I18" s="92">
        <v>0.89</v>
      </c>
      <c r="J18" s="92">
        <v>0.89</v>
      </c>
      <c r="K18" s="92">
        <v>0.89</v>
      </c>
      <c r="L18" s="8" t="s">
        <v>301</v>
      </c>
      <c r="M18" s="51"/>
    </row>
    <row r="19" spans="1:13" x14ac:dyDescent="0.35">
      <c r="A19" s="19" t="str">
        <f>A18</f>
        <v>ambitions_2019</v>
      </c>
      <c r="B19" s="32" t="s">
        <v>168</v>
      </c>
      <c r="C19" s="8" t="s">
        <v>304</v>
      </c>
      <c r="D19" s="93">
        <f t="shared" ref="D19:K20" si="2">3.6/D9</f>
        <v>0.29065073470046832</v>
      </c>
      <c r="E19" s="93">
        <f t="shared" si="2"/>
        <v>0.29065073470046832</v>
      </c>
      <c r="F19" s="93">
        <f t="shared" si="2"/>
        <v>0.29065073470046832</v>
      </c>
      <c r="G19" s="93">
        <f t="shared" si="2"/>
        <v>0.29065073470046832</v>
      </c>
      <c r="H19" s="93">
        <f t="shared" si="2"/>
        <v>0.29065073470046832</v>
      </c>
      <c r="I19" s="93">
        <f t="shared" si="2"/>
        <v>0.29065073470046832</v>
      </c>
      <c r="J19" s="93">
        <f t="shared" si="2"/>
        <v>0.29065073470046832</v>
      </c>
      <c r="K19" s="93">
        <f t="shared" si="2"/>
        <v>0.29065073470046832</v>
      </c>
      <c r="L19" s="8" t="s">
        <v>301</v>
      </c>
      <c r="M19" s="51"/>
    </row>
    <row r="20" spans="1:13" x14ac:dyDescent="0.35">
      <c r="A20" s="19" t="str">
        <f>A19</f>
        <v>ambitions_2019</v>
      </c>
      <c r="B20" s="32" t="s">
        <v>339</v>
      </c>
      <c r="C20" s="8" t="s">
        <v>304</v>
      </c>
      <c r="D20" s="93">
        <f t="shared" si="2"/>
        <v>0.48681541582150106</v>
      </c>
      <c r="E20" s="93">
        <f t="shared" si="2"/>
        <v>0.48681541582150106</v>
      </c>
      <c r="F20" s="93">
        <f t="shared" si="2"/>
        <v>0.48681541582150106</v>
      </c>
      <c r="G20" s="93">
        <f t="shared" si="2"/>
        <v>0.48681541582150106</v>
      </c>
      <c r="H20" s="93">
        <f t="shared" si="2"/>
        <v>0.48681541582150106</v>
      </c>
      <c r="I20" s="93">
        <f t="shared" si="2"/>
        <v>0.48681541582150106</v>
      </c>
      <c r="J20" s="93">
        <f t="shared" si="2"/>
        <v>0.48681541582150106</v>
      </c>
      <c r="K20" s="93">
        <f t="shared" si="2"/>
        <v>0.48681541582150106</v>
      </c>
      <c r="L20" s="8" t="s">
        <v>301</v>
      </c>
      <c r="M20" s="51"/>
    </row>
    <row r="21" spans="1:13" x14ac:dyDescent="0.35">
      <c r="A21" s="19" t="str">
        <f>A20</f>
        <v>ambitions_2019</v>
      </c>
      <c r="B21" s="32" t="s">
        <v>340</v>
      </c>
      <c r="C21" s="8" t="str">
        <f t="shared" ref="C21:L21" si="3">C20</f>
        <v>efficiency</v>
      </c>
      <c r="D21" s="93">
        <f t="shared" si="3"/>
        <v>0.48681541582150106</v>
      </c>
      <c r="E21" s="93">
        <f t="shared" si="3"/>
        <v>0.48681541582150106</v>
      </c>
      <c r="F21" s="93">
        <f t="shared" si="3"/>
        <v>0.48681541582150106</v>
      </c>
      <c r="G21" s="93">
        <f t="shared" si="3"/>
        <v>0.48681541582150106</v>
      </c>
      <c r="H21" s="93">
        <f t="shared" si="3"/>
        <v>0.48681541582150106</v>
      </c>
      <c r="I21" s="93">
        <f t="shared" si="3"/>
        <v>0.48681541582150106</v>
      </c>
      <c r="J21" s="93">
        <f t="shared" si="3"/>
        <v>0.48681541582150106</v>
      </c>
      <c r="K21" s="93">
        <f t="shared" si="3"/>
        <v>0.48681541582150106</v>
      </c>
      <c r="L21" s="8" t="str">
        <f t="shared" si="3"/>
        <v>per unit</v>
      </c>
      <c r="M21" s="51"/>
    </row>
    <row r="22" spans="1:13" x14ac:dyDescent="0.35">
      <c r="A22" s="19" t="str">
        <f>A20</f>
        <v>ambitions_2019</v>
      </c>
      <c r="B22" s="32" t="s">
        <v>58</v>
      </c>
      <c r="C22" s="8" t="s">
        <v>304</v>
      </c>
      <c r="D22" s="93">
        <f t="shared" ref="D22:K22" si="4">3.6/D12</f>
        <v>0.3668976763147167</v>
      </c>
      <c r="E22" s="93">
        <f t="shared" si="4"/>
        <v>0.3668976763147167</v>
      </c>
      <c r="F22" s="93">
        <f t="shared" si="4"/>
        <v>0.3668976763147167</v>
      </c>
      <c r="G22" s="93">
        <f t="shared" si="4"/>
        <v>0.3668976763147167</v>
      </c>
      <c r="H22" s="93">
        <f t="shared" si="4"/>
        <v>0.3668976763147167</v>
      </c>
      <c r="I22" s="93">
        <f t="shared" si="4"/>
        <v>0.3668976763147167</v>
      </c>
      <c r="J22" s="93">
        <f t="shared" si="4"/>
        <v>0.3668976763147167</v>
      </c>
      <c r="K22" s="93">
        <f t="shared" si="4"/>
        <v>0.3668976763147167</v>
      </c>
      <c r="L22" s="8" t="s">
        <v>301</v>
      </c>
      <c r="M22" s="51"/>
    </row>
    <row r="23" spans="1:13" x14ac:dyDescent="0.35">
      <c r="A23" s="19" t="str">
        <f>A22</f>
        <v>ambitions_2019</v>
      </c>
      <c r="B23" s="32" t="s">
        <v>124</v>
      </c>
      <c r="C23" s="8" t="s">
        <v>304</v>
      </c>
      <c r="D23" s="93"/>
      <c r="E23" s="93"/>
      <c r="F23" s="93"/>
      <c r="G23" s="93"/>
      <c r="H23" s="93"/>
      <c r="I23" s="93"/>
      <c r="J23" s="93"/>
      <c r="K23" s="93"/>
      <c r="L23" s="8" t="s">
        <v>301</v>
      </c>
      <c r="M23" s="51"/>
    </row>
    <row r="24" spans="1:13" x14ac:dyDescent="0.35">
      <c r="A24" s="19" t="str">
        <f>A23</f>
        <v>ambitions_2019</v>
      </c>
      <c r="B24" s="32" t="s">
        <v>298</v>
      </c>
      <c r="C24" s="8" t="s">
        <v>304</v>
      </c>
      <c r="D24" s="93">
        <f t="shared" ref="D24:K26" si="5">3.6/D14</f>
        <v>0.31252712909106695</v>
      </c>
      <c r="E24" s="93">
        <f t="shared" si="5"/>
        <v>0.31252712909106695</v>
      </c>
      <c r="F24" s="93">
        <f t="shared" si="5"/>
        <v>0.31252712909106695</v>
      </c>
      <c r="G24" s="93">
        <f t="shared" si="5"/>
        <v>0.31252712909106695</v>
      </c>
      <c r="H24" s="93">
        <f t="shared" si="5"/>
        <v>0.31252712909106695</v>
      </c>
      <c r="I24" s="93">
        <f t="shared" si="5"/>
        <v>0.31252712909106695</v>
      </c>
      <c r="J24" s="93">
        <f t="shared" si="5"/>
        <v>0.31252712909106695</v>
      </c>
      <c r="K24" s="93">
        <f t="shared" si="5"/>
        <v>0.31252712909106695</v>
      </c>
      <c r="L24" s="8" t="s">
        <v>301</v>
      </c>
      <c r="M24" s="51"/>
    </row>
    <row r="25" spans="1:13" x14ac:dyDescent="0.35">
      <c r="A25" s="19" t="str">
        <f>A23</f>
        <v>ambitions_2019</v>
      </c>
      <c r="B25" s="32" t="s">
        <v>95</v>
      </c>
      <c r="C25" s="8" t="s">
        <v>304</v>
      </c>
      <c r="D25" s="93">
        <f t="shared" si="5"/>
        <v>0.33780613681148541</v>
      </c>
      <c r="E25" s="93">
        <f t="shared" si="5"/>
        <v>0.33780613681148541</v>
      </c>
      <c r="F25" s="93">
        <f t="shared" si="5"/>
        <v>0.33780613681148541</v>
      </c>
      <c r="G25" s="93">
        <f t="shared" si="5"/>
        <v>0.33780613681148541</v>
      </c>
      <c r="H25" s="93">
        <f t="shared" si="5"/>
        <v>0.33780613681148541</v>
      </c>
      <c r="I25" s="93">
        <f t="shared" si="5"/>
        <v>0.33780613681148541</v>
      </c>
      <c r="J25" s="93">
        <f t="shared" si="5"/>
        <v>0.33780613681148541</v>
      </c>
      <c r="K25" s="93">
        <f t="shared" si="5"/>
        <v>0.33780613681148541</v>
      </c>
      <c r="L25" s="8" t="s">
        <v>301</v>
      </c>
      <c r="M25" s="51"/>
    </row>
    <row r="26" spans="1:13" x14ac:dyDescent="0.35">
      <c r="A26" s="19" t="str">
        <f>A25</f>
        <v>ambitions_2019</v>
      </c>
      <c r="B26" s="32" t="s">
        <v>336</v>
      </c>
      <c r="C26" s="8" t="s">
        <v>304</v>
      </c>
      <c r="D26" s="93">
        <f t="shared" si="5"/>
        <v>0.31252712909106695</v>
      </c>
      <c r="E26" s="93">
        <f t="shared" si="5"/>
        <v>0.31252712909106695</v>
      </c>
      <c r="F26" s="93">
        <f t="shared" si="5"/>
        <v>0.31252712909106695</v>
      </c>
      <c r="G26" s="93">
        <f t="shared" si="5"/>
        <v>0.31252712909106695</v>
      </c>
      <c r="H26" s="93">
        <f t="shared" si="5"/>
        <v>0.31252712909106695</v>
      </c>
      <c r="I26" s="93">
        <f t="shared" si="5"/>
        <v>0.31252712909106695</v>
      </c>
      <c r="J26" s="93">
        <f t="shared" si="5"/>
        <v>0.31252712909106695</v>
      </c>
      <c r="K26" s="93">
        <f t="shared" si="5"/>
        <v>0.31252712909106695</v>
      </c>
      <c r="L26" s="8" t="s">
        <v>301</v>
      </c>
      <c r="M26" s="51"/>
    </row>
    <row r="27" spans="1:13" x14ac:dyDescent="0.35">
      <c r="A27" s="19" t="str">
        <f>A26</f>
        <v>ambitions_2019</v>
      </c>
      <c r="B27" s="32" t="s">
        <v>335</v>
      </c>
      <c r="C27" s="8" t="str">
        <f t="shared" ref="C27:K27" si="6">C26</f>
        <v>efficiency</v>
      </c>
      <c r="D27" s="93">
        <f t="shared" si="6"/>
        <v>0.31252712909106695</v>
      </c>
      <c r="E27" s="93">
        <f t="shared" si="6"/>
        <v>0.31252712909106695</v>
      </c>
      <c r="F27" s="93">
        <f t="shared" si="6"/>
        <v>0.31252712909106695</v>
      </c>
      <c r="G27" s="93">
        <f t="shared" si="6"/>
        <v>0.31252712909106695</v>
      </c>
      <c r="H27" s="93">
        <f t="shared" si="6"/>
        <v>0.31252712909106695</v>
      </c>
      <c r="I27" s="93">
        <f t="shared" si="6"/>
        <v>0.31252712909106695</v>
      </c>
      <c r="J27" s="93">
        <f t="shared" si="6"/>
        <v>0.31252712909106695</v>
      </c>
      <c r="K27" s="93">
        <f t="shared" si="6"/>
        <v>0.31252712909106695</v>
      </c>
      <c r="L27" s="8" t="s">
        <v>301</v>
      </c>
      <c r="M27" s="51"/>
    </row>
    <row r="28" spans="1:13" x14ac:dyDescent="0.35">
      <c r="A28" s="19" t="str">
        <f>A26</f>
        <v>ambitions_2019</v>
      </c>
      <c r="B28" s="32" t="s">
        <v>93</v>
      </c>
      <c r="C28" s="8" t="s">
        <v>304</v>
      </c>
      <c r="D28" s="93"/>
      <c r="E28" s="93"/>
      <c r="F28" s="93"/>
      <c r="G28" s="93"/>
      <c r="H28" s="93"/>
      <c r="I28" s="93"/>
      <c r="J28" s="93"/>
      <c r="K28" s="93"/>
      <c r="L28" s="8" t="s">
        <v>301</v>
      </c>
      <c r="M28" s="51"/>
    </row>
    <row r="29" spans="1:13" x14ac:dyDescent="0.35">
      <c r="A29" s="19" t="str">
        <f>A28</f>
        <v>ambitions_2019</v>
      </c>
      <c r="B29" s="32" t="s">
        <v>97</v>
      </c>
      <c r="C29" s="8" t="s">
        <v>304</v>
      </c>
      <c r="D29" s="81">
        <f t="shared" ref="D29:E31" si="7">F29</f>
        <v>0.75</v>
      </c>
      <c r="E29" s="81">
        <f t="shared" si="7"/>
        <v>0.75</v>
      </c>
      <c r="F29" s="92">
        <v>0.75</v>
      </c>
      <c r="G29" s="92">
        <v>0.75</v>
      </c>
      <c r="H29" s="92">
        <v>0.75</v>
      </c>
      <c r="I29" s="92">
        <v>0.75</v>
      </c>
      <c r="J29" s="92">
        <v>0.75</v>
      </c>
      <c r="K29" s="92">
        <v>0.75</v>
      </c>
      <c r="L29" s="8" t="s">
        <v>301</v>
      </c>
      <c r="M29" s="51"/>
    </row>
    <row r="30" spans="1:13" x14ac:dyDescent="0.35">
      <c r="A30" s="19" t="str">
        <f>A28</f>
        <v>ambitions_2019</v>
      </c>
      <c r="B30" s="32" t="s">
        <v>102</v>
      </c>
      <c r="C30" s="8" t="s">
        <v>304</v>
      </c>
      <c r="D30" s="81">
        <f t="shared" si="7"/>
        <v>0.9</v>
      </c>
      <c r="E30" s="81">
        <f t="shared" si="7"/>
        <v>0.9</v>
      </c>
      <c r="F30" s="92">
        <v>0.9</v>
      </c>
      <c r="G30" s="92">
        <v>0.9</v>
      </c>
      <c r="H30" s="92">
        <v>0.9</v>
      </c>
      <c r="I30" s="92">
        <v>0.9</v>
      </c>
      <c r="J30" s="92">
        <v>0.9</v>
      </c>
      <c r="K30" s="92">
        <v>0.9</v>
      </c>
      <c r="L30" s="8" t="s">
        <v>301</v>
      </c>
      <c r="M30" s="51"/>
    </row>
    <row r="31" spans="1:13" x14ac:dyDescent="0.35">
      <c r="A31" s="19" t="str">
        <f>A29</f>
        <v>ambitions_2019</v>
      </c>
      <c r="B31" s="32" t="s">
        <v>222</v>
      </c>
      <c r="C31" s="8" t="s">
        <v>304</v>
      </c>
      <c r="D31" s="81">
        <f t="shared" si="7"/>
        <v>0.9</v>
      </c>
      <c r="E31" s="81">
        <f t="shared" si="7"/>
        <v>0.9</v>
      </c>
      <c r="F31" s="92">
        <v>0.9</v>
      </c>
      <c r="G31" s="92">
        <v>0.9</v>
      </c>
      <c r="H31" s="92">
        <v>0.9</v>
      </c>
      <c r="I31" s="92">
        <v>0.9</v>
      </c>
      <c r="J31" s="92">
        <v>0.9</v>
      </c>
      <c r="K31" s="92">
        <v>0.9</v>
      </c>
      <c r="L31" s="8" t="s">
        <v>301</v>
      </c>
      <c r="M31" s="51"/>
    </row>
    <row r="32" spans="1:13" x14ac:dyDescent="0.35">
      <c r="A32" s="19" t="str">
        <f t="shared" ref="A32:A38" si="8">A31</f>
        <v>ambitions_2019</v>
      </c>
      <c r="B32" s="32" t="s">
        <v>114</v>
      </c>
      <c r="C32" s="8" t="s">
        <v>304</v>
      </c>
      <c r="D32" s="93"/>
      <c r="E32" s="93"/>
      <c r="F32" s="93"/>
      <c r="G32" s="93"/>
      <c r="H32" s="93"/>
      <c r="I32" s="93"/>
      <c r="J32" s="93"/>
      <c r="K32" s="93"/>
      <c r="L32" s="8" t="s">
        <v>301</v>
      </c>
      <c r="M32" s="51"/>
    </row>
    <row r="33" spans="1:13" x14ac:dyDescent="0.35">
      <c r="A33" s="19" t="str">
        <f t="shared" si="8"/>
        <v>ambitions_2019</v>
      </c>
      <c r="B33" s="32" t="s">
        <v>305</v>
      </c>
      <c r="C33" s="8" t="s">
        <v>304</v>
      </c>
      <c r="D33" s="93"/>
      <c r="E33" s="93"/>
      <c r="F33" s="93"/>
      <c r="G33" s="93"/>
      <c r="H33" s="93"/>
      <c r="I33" s="93"/>
      <c r="J33" s="93"/>
      <c r="K33" s="93"/>
      <c r="L33" s="8" t="s">
        <v>301</v>
      </c>
      <c r="M33" s="51"/>
    </row>
    <row r="34" spans="1:13" x14ac:dyDescent="0.35">
      <c r="A34" s="19" t="str">
        <f t="shared" si="8"/>
        <v>ambitions_2019</v>
      </c>
      <c r="B34" s="32" t="s">
        <v>306</v>
      </c>
      <c r="C34" s="8" t="s">
        <v>304</v>
      </c>
      <c r="D34" s="93"/>
      <c r="E34" s="93"/>
      <c r="F34" s="93"/>
      <c r="G34" s="93"/>
      <c r="H34" s="93"/>
      <c r="I34" s="93"/>
      <c r="J34" s="93"/>
      <c r="K34" s="93"/>
      <c r="L34" s="8" t="s">
        <v>301</v>
      </c>
      <c r="M34" s="51"/>
    </row>
    <row r="35" spans="1:13" x14ac:dyDescent="0.35">
      <c r="A35" s="19" t="str">
        <f t="shared" si="8"/>
        <v>ambitions_2019</v>
      </c>
      <c r="B35" s="32" t="s">
        <v>236</v>
      </c>
      <c r="C35" s="8" t="s">
        <v>307</v>
      </c>
      <c r="D35" s="94">
        <v>697</v>
      </c>
      <c r="E35" s="94">
        <v>697</v>
      </c>
      <c r="F35" s="94">
        <f>D35</f>
        <v>697</v>
      </c>
      <c r="G35" s="94">
        <f>F35</f>
        <v>697</v>
      </c>
      <c r="H35" s="94">
        <f>G35</f>
        <v>697</v>
      </c>
      <c r="I35" s="94">
        <f>H35</f>
        <v>697</v>
      </c>
      <c r="J35" s="94">
        <f>I35</f>
        <v>697</v>
      </c>
      <c r="K35" s="94">
        <f>J35</f>
        <v>697</v>
      </c>
      <c r="L35" s="8" t="s">
        <v>308</v>
      </c>
      <c r="M35" s="51"/>
    </row>
    <row r="36" spans="1:13" x14ac:dyDescent="0.35">
      <c r="A36" s="19" t="str">
        <f t="shared" si="8"/>
        <v>ambitions_2019</v>
      </c>
      <c r="B36" s="32" t="s">
        <v>168</v>
      </c>
      <c r="C36" s="8" t="s">
        <v>307</v>
      </c>
      <c r="D36" s="8">
        <v>2028</v>
      </c>
      <c r="E36" s="8">
        <v>2028</v>
      </c>
      <c r="F36" s="8">
        <v>2028</v>
      </c>
      <c r="G36" s="8">
        <v>2028</v>
      </c>
      <c r="H36" s="8">
        <v>2028</v>
      </c>
      <c r="I36" s="8">
        <v>2028</v>
      </c>
      <c r="J36" s="8">
        <v>2028</v>
      </c>
      <c r="K36" s="8">
        <v>2028</v>
      </c>
      <c r="L36" s="8" t="s">
        <v>308</v>
      </c>
      <c r="M36" s="51"/>
    </row>
    <row r="37" spans="1:13" x14ac:dyDescent="0.35">
      <c r="A37" s="19" t="str">
        <f t="shared" si="8"/>
        <v>ambitions_2019</v>
      </c>
      <c r="B37" s="32" t="s">
        <v>339</v>
      </c>
      <c r="C37" s="8" t="s">
        <v>307</v>
      </c>
      <c r="D37" s="8">
        <v>203</v>
      </c>
      <c r="E37" s="8">
        <v>203</v>
      </c>
      <c r="F37" s="8">
        <v>203</v>
      </c>
      <c r="G37" s="8">
        <f>F37</f>
        <v>203</v>
      </c>
      <c r="H37" s="8">
        <f>G37</f>
        <v>203</v>
      </c>
      <c r="I37" s="8">
        <f>H37</f>
        <v>203</v>
      </c>
      <c r="J37" s="8">
        <f>I37</f>
        <v>203</v>
      </c>
      <c r="K37" s="8">
        <f>J37</f>
        <v>203</v>
      </c>
      <c r="L37" s="8" t="s">
        <v>308</v>
      </c>
      <c r="M37" s="51"/>
    </row>
    <row r="38" spans="1:13" x14ac:dyDescent="0.35">
      <c r="A38" s="19" t="str">
        <f t="shared" si="8"/>
        <v>ambitions_2019</v>
      </c>
      <c r="B38" s="32" t="s">
        <v>340</v>
      </c>
      <c r="C38" s="8" t="str">
        <f t="shared" ref="C38:L38" si="9">C37</f>
        <v>FOM</v>
      </c>
      <c r="D38" s="8">
        <f t="shared" si="9"/>
        <v>203</v>
      </c>
      <c r="E38" s="8">
        <f t="shared" si="9"/>
        <v>203</v>
      </c>
      <c r="F38" s="8">
        <f t="shared" si="9"/>
        <v>203</v>
      </c>
      <c r="G38" s="8">
        <f t="shared" si="9"/>
        <v>203</v>
      </c>
      <c r="H38" s="8">
        <f t="shared" si="9"/>
        <v>203</v>
      </c>
      <c r="I38" s="8">
        <f t="shared" si="9"/>
        <v>203</v>
      </c>
      <c r="J38" s="8">
        <f t="shared" si="9"/>
        <v>203</v>
      </c>
      <c r="K38" s="8">
        <f t="shared" si="9"/>
        <v>203</v>
      </c>
      <c r="L38" s="8" t="str">
        <f t="shared" si="9"/>
        <v>ZAR/kWel</v>
      </c>
      <c r="M38" s="51"/>
    </row>
    <row r="39" spans="1:13" x14ac:dyDescent="0.35">
      <c r="A39" s="19" t="str">
        <f>A37</f>
        <v>ambitions_2019</v>
      </c>
      <c r="B39" s="32" t="s">
        <v>58</v>
      </c>
      <c r="C39" s="8" t="s">
        <v>307</v>
      </c>
      <c r="D39" s="8">
        <v>1133</v>
      </c>
      <c r="E39" s="8">
        <v>1133</v>
      </c>
      <c r="F39" s="8">
        <v>1133</v>
      </c>
      <c r="G39" s="8">
        <v>1133</v>
      </c>
      <c r="H39" s="8">
        <v>1133</v>
      </c>
      <c r="I39" s="8">
        <v>1133</v>
      </c>
      <c r="J39" s="8">
        <v>1133</v>
      </c>
      <c r="K39" s="8">
        <v>1133</v>
      </c>
      <c r="L39" s="8" t="s">
        <v>308</v>
      </c>
      <c r="M39" s="51"/>
    </row>
    <row r="40" spans="1:13" x14ac:dyDescent="0.35">
      <c r="A40" s="19" t="str">
        <f t="shared" ref="A40:A48" si="10">A39</f>
        <v>ambitions_2019</v>
      </c>
      <c r="B40" s="32" t="s">
        <v>124</v>
      </c>
      <c r="C40" s="8" t="s">
        <v>307</v>
      </c>
      <c r="D40" s="8">
        <v>1203</v>
      </c>
      <c r="E40" s="8">
        <v>1203</v>
      </c>
      <c r="F40" s="8">
        <v>1203</v>
      </c>
      <c r="G40" s="8">
        <v>1203</v>
      </c>
      <c r="H40" s="8">
        <v>1203</v>
      </c>
      <c r="I40" s="8">
        <v>1203</v>
      </c>
      <c r="J40" s="8">
        <v>1203</v>
      </c>
      <c r="K40" s="8">
        <v>1203</v>
      </c>
      <c r="L40" s="8" t="s">
        <v>309</v>
      </c>
      <c r="M40" s="51"/>
    </row>
    <row r="41" spans="1:13" x14ac:dyDescent="0.35">
      <c r="A41" s="19" t="str">
        <f t="shared" si="10"/>
        <v>ambitions_2019</v>
      </c>
      <c r="B41" s="32" t="s">
        <v>298</v>
      </c>
      <c r="C41" s="8" t="s">
        <v>307</v>
      </c>
      <c r="D41" s="8">
        <v>2.6</v>
      </c>
      <c r="E41" s="8">
        <v>2.6</v>
      </c>
      <c r="F41">
        <v>2.6</v>
      </c>
      <c r="G41">
        <v>2.6</v>
      </c>
      <c r="H41">
        <v>2.6</v>
      </c>
      <c r="I41">
        <v>2.6</v>
      </c>
      <c r="J41">
        <v>2.6</v>
      </c>
      <c r="K41">
        <v>2.6</v>
      </c>
      <c r="L41" s="8" t="s">
        <v>309</v>
      </c>
      <c r="M41" s="51"/>
    </row>
    <row r="42" spans="1:13" x14ac:dyDescent="0.35">
      <c r="A42" s="19" t="str">
        <f t="shared" si="10"/>
        <v>ambitions_2019</v>
      </c>
      <c r="B42" s="32" t="s">
        <v>310</v>
      </c>
      <c r="C42" s="8" t="s">
        <v>307</v>
      </c>
      <c r="D42" s="8">
        <v>2</v>
      </c>
      <c r="E42" s="8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 s="8" t="s">
        <v>309</v>
      </c>
      <c r="M42" s="51"/>
    </row>
    <row r="43" spans="1:13" x14ac:dyDescent="0.35">
      <c r="A43" s="19" t="str">
        <f t="shared" si="10"/>
        <v>ambitions_2019</v>
      </c>
      <c r="B43" s="32" t="s">
        <v>311</v>
      </c>
      <c r="C43" s="8" t="s">
        <v>307</v>
      </c>
      <c r="D43" s="8">
        <v>2</v>
      </c>
      <c r="E43" s="8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 s="8" t="s">
        <v>309</v>
      </c>
      <c r="M43" s="51"/>
    </row>
    <row r="44" spans="1:13" x14ac:dyDescent="0.35">
      <c r="A44" s="19" t="str">
        <f t="shared" si="10"/>
        <v>ambitions_2019</v>
      </c>
      <c r="B44" s="32" t="s">
        <v>312</v>
      </c>
      <c r="C44" s="8" t="s">
        <v>307</v>
      </c>
      <c r="D44" s="8">
        <v>2</v>
      </c>
      <c r="E44" s="8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 s="8" t="s">
        <v>309</v>
      </c>
      <c r="M44" s="51"/>
    </row>
    <row r="45" spans="1:13" x14ac:dyDescent="0.35">
      <c r="A45" s="19" t="str">
        <f t="shared" si="10"/>
        <v>ambitions_2019</v>
      </c>
      <c r="B45" s="32" t="s">
        <v>313</v>
      </c>
      <c r="C45" s="8" t="s">
        <v>307</v>
      </c>
      <c r="D45" s="8">
        <v>2</v>
      </c>
      <c r="E45" s="8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 s="8" t="s">
        <v>309</v>
      </c>
      <c r="M45" s="51"/>
    </row>
    <row r="46" spans="1:13" x14ac:dyDescent="0.35">
      <c r="A46" s="19" t="str">
        <f t="shared" si="10"/>
        <v>ambitions_2019</v>
      </c>
      <c r="B46" s="32" t="s">
        <v>95</v>
      </c>
      <c r="C46" s="8" t="s">
        <v>307</v>
      </c>
      <c r="D46" s="8">
        <v>1187</v>
      </c>
      <c r="E46" s="8">
        <v>1187</v>
      </c>
      <c r="F46" s="8">
        <f>D46</f>
        <v>1187</v>
      </c>
      <c r="G46" s="8">
        <f t="shared" ref="G46:K47" si="11">F46</f>
        <v>1187</v>
      </c>
      <c r="H46" s="8">
        <f t="shared" si="11"/>
        <v>1187</v>
      </c>
      <c r="I46" s="8">
        <f t="shared" si="11"/>
        <v>1187</v>
      </c>
      <c r="J46" s="8">
        <f t="shared" si="11"/>
        <v>1187</v>
      </c>
      <c r="K46" s="8">
        <f t="shared" si="11"/>
        <v>1187</v>
      </c>
      <c r="L46" s="8" t="s">
        <v>308</v>
      </c>
      <c r="M46" s="51"/>
    </row>
    <row r="47" spans="1:13" x14ac:dyDescent="0.35">
      <c r="A47" s="19" t="str">
        <f t="shared" si="10"/>
        <v>ambitions_2019</v>
      </c>
      <c r="B47" s="32" t="s">
        <v>336</v>
      </c>
      <c r="C47" s="8" t="s">
        <v>307</v>
      </c>
      <c r="D47" s="8">
        <v>196</v>
      </c>
      <c r="E47" s="8">
        <v>196</v>
      </c>
      <c r="F47" s="8">
        <f>D47</f>
        <v>196</v>
      </c>
      <c r="G47" s="8">
        <f t="shared" si="11"/>
        <v>196</v>
      </c>
      <c r="H47" s="8">
        <f t="shared" si="11"/>
        <v>196</v>
      </c>
      <c r="I47" s="8">
        <f t="shared" si="11"/>
        <v>196</v>
      </c>
      <c r="J47" s="8">
        <f t="shared" si="11"/>
        <v>196</v>
      </c>
      <c r="K47" s="8">
        <f t="shared" si="11"/>
        <v>196</v>
      </c>
      <c r="L47" s="8" t="s">
        <v>308</v>
      </c>
      <c r="M47" s="51"/>
    </row>
    <row r="48" spans="1:13" x14ac:dyDescent="0.35">
      <c r="A48" s="19" t="str">
        <f t="shared" si="10"/>
        <v>ambitions_2019</v>
      </c>
      <c r="B48" s="32" t="s">
        <v>335</v>
      </c>
      <c r="C48" s="8" t="str">
        <f t="shared" ref="C48:L48" si="12">C47</f>
        <v>FOM</v>
      </c>
      <c r="D48" s="8">
        <f t="shared" si="12"/>
        <v>196</v>
      </c>
      <c r="E48" s="8">
        <f t="shared" si="12"/>
        <v>196</v>
      </c>
      <c r="F48" s="8">
        <f t="shared" si="12"/>
        <v>196</v>
      </c>
      <c r="G48" s="8">
        <f t="shared" si="12"/>
        <v>196</v>
      </c>
      <c r="H48" s="8">
        <f t="shared" si="12"/>
        <v>196</v>
      </c>
      <c r="I48" s="8">
        <f t="shared" si="12"/>
        <v>196</v>
      </c>
      <c r="J48" s="8">
        <f t="shared" si="12"/>
        <v>196</v>
      </c>
      <c r="K48" s="8">
        <f t="shared" si="12"/>
        <v>196</v>
      </c>
      <c r="L48" s="8" t="str">
        <f t="shared" si="12"/>
        <v>ZAR/kWel</v>
      </c>
      <c r="M48" s="51"/>
    </row>
    <row r="49" spans="1:13" x14ac:dyDescent="0.35">
      <c r="A49" s="19" t="str">
        <f>A47</f>
        <v>ambitions_2019</v>
      </c>
      <c r="B49" s="32" t="s">
        <v>93</v>
      </c>
      <c r="C49" s="8" t="s">
        <v>307</v>
      </c>
      <c r="D49" s="8">
        <v>742</v>
      </c>
      <c r="E49" s="8">
        <v>742</v>
      </c>
      <c r="F49" s="8">
        <f>D49</f>
        <v>742</v>
      </c>
      <c r="G49" s="8">
        <f>F49</f>
        <v>742</v>
      </c>
      <c r="H49" s="8">
        <f>G49</f>
        <v>742</v>
      </c>
      <c r="I49" s="8">
        <f>H49</f>
        <v>742</v>
      </c>
      <c r="J49" s="8">
        <f>I49</f>
        <v>742</v>
      </c>
      <c r="K49" s="8">
        <f>J49</f>
        <v>742</v>
      </c>
      <c r="L49" s="8" t="s">
        <v>308</v>
      </c>
      <c r="M49" s="51"/>
    </row>
    <row r="50" spans="1:13" x14ac:dyDescent="0.35">
      <c r="A50" s="19" t="str">
        <f t="shared" ref="A50:A58" si="13">A49</f>
        <v>ambitions_2019</v>
      </c>
      <c r="B50" s="32" t="s">
        <v>97</v>
      </c>
      <c r="C50" s="8" t="s">
        <v>307</v>
      </c>
      <c r="D50" s="8">
        <v>222</v>
      </c>
      <c r="E50" s="8">
        <v>222</v>
      </c>
      <c r="F50" s="8">
        <v>222</v>
      </c>
      <c r="G50" s="8">
        <v>222</v>
      </c>
      <c r="H50" s="8">
        <v>222</v>
      </c>
      <c r="I50" s="8">
        <v>222</v>
      </c>
      <c r="J50" s="8">
        <v>222</v>
      </c>
      <c r="K50" s="8">
        <v>222</v>
      </c>
      <c r="L50" s="8" t="s">
        <v>308</v>
      </c>
      <c r="M50" s="51"/>
    </row>
    <row r="51" spans="1:13" x14ac:dyDescent="0.35">
      <c r="A51" s="19" t="str">
        <f t="shared" si="13"/>
        <v>ambitions_2019</v>
      </c>
      <c r="B51" s="32" t="s">
        <v>102</v>
      </c>
      <c r="C51" s="8" t="s">
        <v>307</v>
      </c>
      <c r="D51" s="8">
        <v>484</v>
      </c>
      <c r="E51" s="8">
        <v>484</v>
      </c>
      <c r="F51" s="8">
        <v>484</v>
      </c>
      <c r="G51" s="8">
        <v>484</v>
      </c>
      <c r="H51" s="8">
        <v>484</v>
      </c>
      <c r="I51" s="8">
        <v>484</v>
      </c>
      <c r="J51" s="8">
        <v>484</v>
      </c>
      <c r="K51" s="8">
        <v>484</v>
      </c>
      <c r="L51" s="8" t="s">
        <v>308</v>
      </c>
      <c r="M51" s="51"/>
    </row>
    <row r="52" spans="1:13" x14ac:dyDescent="0.35">
      <c r="A52" s="19" t="str">
        <f t="shared" si="13"/>
        <v>ambitions_2019</v>
      </c>
      <c r="B52" s="32" t="s">
        <v>222</v>
      </c>
      <c r="C52" s="8" t="s">
        <v>307</v>
      </c>
      <c r="D52" s="8">
        <v>484</v>
      </c>
      <c r="E52" s="8">
        <v>484</v>
      </c>
      <c r="F52" s="8">
        <v>484</v>
      </c>
      <c r="G52" s="8">
        <v>484</v>
      </c>
      <c r="H52" s="8">
        <v>484</v>
      </c>
      <c r="I52" s="8">
        <v>484</v>
      </c>
      <c r="J52" s="8">
        <v>484</v>
      </c>
      <c r="K52" s="8">
        <v>484</v>
      </c>
      <c r="L52" s="8" t="s">
        <v>308</v>
      </c>
      <c r="M52" s="51"/>
    </row>
    <row r="53" spans="1:13" x14ac:dyDescent="0.35">
      <c r="A53" s="19" t="str">
        <f t="shared" si="13"/>
        <v>ambitions_2019</v>
      </c>
      <c r="B53" s="32" t="s">
        <v>114</v>
      </c>
      <c r="C53" s="8" t="s">
        <v>307</v>
      </c>
      <c r="D53" s="8">
        <v>328</v>
      </c>
      <c r="E53" s="8">
        <v>328</v>
      </c>
      <c r="F53">
        <f>D53</f>
        <v>328</v>
      </c>
      <c r="G53">
        <f t="shared" ref="G53:J55" si="14">F53</f>
        <v>328</v>
      </c>
      <c r="H53">
        <f t="shared" si="14"/>
        <v>328</v>
      </c>
      <c r="I53">
        <f t="shared" si="14"/>
        <v>328</v>
      </c>
      <c r="J53">
        <f t="shared" si="14"/>
        <v>328</v>
      </c>
      <c r="K53">
        <v>328</v>
      </c>
      <c r="L53" s="8" t="s">
        <v>308</v>
      </c>
      <c r="M53" s="51"/>
    </row>
    <row r="54" spans="1:13" x14ac:dyDescent="0.35">
      <c r="A54" s="19" t="str">
        <f t="shared" si="13"/>
        <v>ambitions_2019</v>
      </c>
      <c r="B54" s="32" t="s">
        <v>305</v>
      </c>
      <c r="C54" s="8" t="s">
        <v>307</v>
      </c>
      <c r="D54" s="8">
        <v>328</v>
      </c>
      <c r="E54" s="8">
        <v>328</v>
      </c>
      <c r="F54">
        <f>D54</f>
        <v>328</v>
      </c>
      <c r="G54">
        <f t="shared" si="14"/>
        <v>328</v>
      </c>
      <c r="H54">
        <f t="shared" si="14"/>
        <v>328</v>
      </c>
      <c r="I54">
        <f t="shared" si="14"/>
        <v>328</v>
      </c>
      <c r="J54">
        <f t="shared" si="14"/>
        <v>328</v>
      </c>
      <c r="K54">
        <v>328</v>
      </c>
      <c r="L54" s="8" t="s">
        <v>308</v>
      </c>
      <c r="M54" s="51"/>
    </row>
    <row r="55" spans="1:13" x14ac:dyDescent="0.35">
      <c r="A55" s="19" t="str">
        <f t="shared" si="13"/>
        <v>ambitions_2019</v>
      </c>
      <c r="B55" s="32" t="s">
        <v>306</v>
      </c>
      <c r="C55" s="8" t="s">
        <v>307</v>
      </c>
      <c r="D55" s="8">
        <v>328</v>
      </c>
      <c r="E55" s="8">
        <v>328</v>
      </c>
      <c r="F55">
        <f>D55</f>
        <v>328</v>
      </c>
      <c r="G55">
        <f t="shared" si="14"/>
        <v>328</v>
      </c>
      <c r="H55">
        <f t="shared" si="14"/>
        <v>328</v>
      </c>
      <c r="I55">
        <f t="shared" si="14"/>
        <v>328</v>
      </c>
      <c r="J55">
        <f t="shared" si="14"/>
        <v>328</v>
      </c>
      <c r="K55">
        <v>328</v>
      </c>
      <c r="L55" s="8" t="s">
        <v>308</v>
      </c>
      <c r="M55" s="51"/>
    </row>
    <row r="56" spans="1:13" x14ac:dyDescent="0.35">
      <c r="A56" s="19" t="str">
        <f t="shared" si="13"/>
        <v>ambitions_2019</v>
      </c>
      <c r="B56" s="32" t="s">
        <v>168</v>
      </c>
      <c r="C56" s="8" t="s">
        <v>314</v>
      </c>
      <c r="D56" s="8">
        <v>36</v>
      </c>
      <c r="E56" s="8">
        <v>36</v>
      </c>
      <c r="F56">
        <v>36</v>
      </c>
      <c r="G56">
        <v>36</v>
      </c>
      <c r="H56">
        <v>36</v>
      </c>
      <c r="I56">
        <v>36</v>
      </c>
      <c r="J56">
        <v>36</v>
      </c>
      <c r="K56">
        <v>36</v>
      </c>
      <c r="L56" s="8" t="s">
        <v>315</v>
      </c>
      <c r="M56" s="51"/>
    </row>
    <row r="57" spans="1:13" x14ac:dyDescent="0.35">
      <c r="A57" s="19" t="str">
        <f t="shared" si="13"/>
        <v>ambitions_2019</v>
      </c>
      <c r="B57" s="32" t="s">
        <v>58</v>
      </c>
      <c r="C57" s="8" t="s">
        <v>314</v>
      </c>
      <c r="D57">
        <v>33.799999999999997</v>
      </c>
      <c r="E57">
        <v>33.799999999999997</v>
      </c>
      <c r="F57">
        <v>33.799999999999997</v>
      </c>
      <c r="G57">
        <v>33.799999999999997</v>
      </c>
      <c r="H57">
        <v>33.799999999999997</v>
      </c>
      <c r="I57">
        <v>33.799999999999997</v>
      </c>
      <c r="J57">
        <v>33.799999999999997</v>
      </c>
      <c r="K57">
        <v>33.799999999999997</v>
      </c>
      <c r="L57" s="8" t="s">
        <v>315</v>
      </c>
      <c r="M57" s="51"/>
    </row>
    <row r="58" spans="1:13" x14ac:dyDescent="0.35">
      <c r="A58" s="19" t="str">
        <f t="shared" si="13"/>
        <v>ambitions_2019</v>
      </c>
      <c r="B58" s="32" t="s">
        <v>124</v>
      </c>
      <c r="C58" s="8" t="s">
        <v>314</v>
      </c>
      <c r="D58" s="8">
        <v>0</v>
      </c>
      <c r="E58" s="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8" t="s">
        <v>315</v>
      </c>
      <c r="M58" s="51"/>
    </row>
    <row r="59" spans="1:13" x14ac:dyDescent="0.35">
      <c r="A59" s="19" t="str">
        <f>A56</f>
        <v>ambitions_2019</v>
      </c>
      <c r="B59" s="32" t="s">
        <v>339</v>
      </c>
      <c r="C59" s="8" t="s">
        <v>314</v>
      </c>
      <c r="D59" s="8">
        <v>277.8</v>
      </c>
      <c r="E59" s="8">
        <v>277.8</v>
      </c>
      <c r="F59">
        <f>D59</f>
        <v>277.8</v>
      </c>
      <c r="G59">
        <f t="shared" ref="G59:K62" si="15">F59</f>
        <v>277.8</v>
      </c>
      <c r="H59">
        <f t="shared" si="15"/>
        <v>277.8</v>
      </c>
      <c r="I59">
        <f t="shared" si="15"/>
        <v>277.8</v>
      </c>
      <c r="J59">
        <f t="shared" si="15"/>
        <v>277.8</v>
      </c>
      <c r="K59">
        <f t="shared" si="15"/>
        <v>277.8</v>
      </c>
      <c r="L59" s="8" t="s">
        <v>315</v>
      </c>
      <c r="M59" s="51"/>
    </row>
    <row r="60" spans="1:13" x14ac:dyDescent="0.35">
      <c r="A60" s="19" t="str">
        <f>A59</f>
        <v>ambitions_2019</v>
      </c>
      <c r="B60" s="32" t="s">
        <v>340</v>
      </c>
      <c r="C60" s="8" t="s">
        <v>314</v>
      </c>
      <c r="D60" s="8">
        <v>150</v>
      </c>
      <c r="E60" s="8">
        <v>150</v>
      </c>
      <c r="F60">
        <f>D60</f>
        <v>150</v>
      </c>
      <c r="G60">
        <f t="shared" si="15"/>
        <v>150</v>
      </c>
      <c r="H60">
        <f t="shared" si="15"/>
        <v>150</v>
      </c>
      <c r="I60">
        <f t="shared" si="15"/>
        <v>150</v>
      </c>
      <c r="J60">
        <f t="shared" si="15"/>
        <v>150</v>
      </c>
      <c r="K60">
        <f t="shared" si="15"/>
        <v>150</v>
      </c>
      <c r="L60" s="8" t="s">
        <v>315</v>
      </c>
      <c r="M60" s="51"/>
    </row>
    <row r="61" spans="1:13" x14ac:dyDescent="0.35">
      <c r="A61" s="19" t="str">
        <f>A58</f>
        <v>ambitions_2019</v>
      </c>
      <c r="B61" s="32" t="s">
        <v>336</v>
      </c>
      <c r="C61" s="8" t="s">
        <v>314</v>
      </c>
      <c r="D61" s="8">
        <v>277.8</v>
      </c>
      <c r="E61" s="8">
        <v>277.8</v>
      </c>
      <c r="F61">
        <f>D61</f>
        <v>277.8</v>
      </c>
      <c r="G61">
        <f t="shared" si="15"/>
        <v>277.8</v>
      </c>
      <c r="H61">
        <f t="shared" si="15"/>
        <v>277.8</v>
      </c>
      <c r="I61">
        <f t="shared" si="15"/>
        <v>277.8</v>
      </c>
      <c r="J61">
        <f t="shared" si="15"/>
        <v>277.8</v>
      </c>
      <c r="K61">
        <f t="shared" si="15"/>
        <v>277.8</v>
      </c>
      <c r="L61" s="8" t="s">
        <v>315</v>
      </c>
      <c r="M61" s="51"/>
    </row>
    <row r="62" spans="1:13" x14ac:dyDescent="0.35">
      <c r="A62" s="19" t="str">
        <f t="shared" ref="A62:A69" si="16">A61</f>
        <v>ambitions_2019</v>
      </c>
      <c r="B62" s="32" t="s">
        <v>335</v>
      </c>
      <c r="C62" s="8" t="s">
        <v>314</v>
      </c>
      <c r="D62" s="8">
        <v>150</v>
      </c>
      <c r="E62" s="8">
        <v>150</v>
      </c>
      <c r="F62">
        <f>D62</f>
        <v>150</v>
      </c>
      <c r="G62">
        <f t="shared" si="15"/>
        <v>150</v>
      </c>
      <c r="H62">
        <f t="shared" si="15"/>
        <v>150</v>
      </c>
      <c r="I62">
        <f t="shared" si="15"/>
        <v>150</v>
      </c>
      <c r="J62">
        <f t="shared" si="15"/>
        <v>150</v>
      </c>
      <c r="K62">
        <f t="shared" si="15"/>
        <v>150</v>
      </c>
      <c r="L62" s="8" t="s">
        <v>315</v>
      </c>
      <c r="M62" s="51"/>
    </row>
    <row r="63" spans="1:13" x14ac:dyDescent="0.35">
      <c r="A63" s="19" t="str">
        <f t="shared" si="16"/>
        <v>ambitions_2019</v>
      </c>
      <c r="B63" s="32" t="s">
        <v>95</v>
      </c>
      <c r="C63" s="8" t="s">
        <v>314</v>
      </c>
      <c r="D63" s="8">
        <v>9.1</v>
      </c>
      <c r="E63" s="8">
        <v>9.1</v>
      </c>
      <c r="F63" s="8">
        <v>9.1</v>
      </c>
      <c r="G63" s="8">
        <v>9.1</v>
      </c>
      <c r="H63" s="8">
        <v>9.1</v>
      </c>
      <c r="I63" s="8">
        <v>9.1</v>
      </c>
      <c r="J63" s="8">
        <v>9.1</v>
      </c>
      <c r="K63" s="8">
        <v>9.1</v>
      </c>
      <c r="L63" s="8" t="s">
        <v>315</v>
      </c>
      <c r="M63" s="51"/>
    </row>
    <row r="64" spans="1:13" x14ac:dyDescent="0.35">
      <c r="A64" s="19" t="str">
        <f t="shared" si="16"/>
        <v>ambitions_2019</v>
      </c>
      <c r="B64" s="32" t="s">
        <v>316</v>
      </c>
      <c r="C64" s="8" t="s">
        <v>314</v>
      </c>
      <c r="D64" s="8"/>
      <c r="E64" s="8"/>
      <c r="L64" s="8" t="s">
        <v>315</v>
      </c>
      <c r="M64" s="51"/>
    </row>
    <row r="65" spans="1:13" x14ac:dyDescent="0.35">
      <c r="A65" s="19" t="str">
        <f t="shared" si="16"/>
        <v>ambitions_2019</v>
      </c>
      <c r="B65" s="32" t="s">
        <v>317</v>
      </c>
      <c r="C65" s="8" t="s">
        <v>318</v>
      </c>
      <c r="D65" s="8">
        <v>12286.033869999999</v>
      </c>
      <c r="E65" s="8">
        <v>11397.07964</v>
      </c>
      <c r="F65">
        <v>8587.8391360000005</v>
      </c>
      <c r="G65">
        <v>7192.4046479999997</v>
      </c>
      <c r="H65">
        <v>6742.8793580000001</v>
      </c>
      <c r="I65">
        <v>6293.3540670000002</v>
      </c>
      <c r="J65">
        <v>5843.8287769999997</v>
      </c>
      <c r="K65">
        <v>5394.3034859999998</v>
      </c>
      <c r="L65" s="8" t="s">
        <v>308</v>
      </c>
      <c r="M65" s="51"/>
    </row>
    <row r="66" spans="1:13" x14ac:dyDescent="0.35">
      <c r="A66" s="19" t="str">
        <f t="shared" si="16"/>
        <v>ambitions_2019</v>
      </c>
      <c r="B66" s="32" t="s">
        <v>319</v>
      </c>
      <c r="C66" s="8" t="s">
        <v>318</v>
      </c>
      <c r="D66" s="8">
        <v>0</v>
      </c>
      <c r="E66" s="8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8" t="s">
        <v>320</v>
      </c>
      <c r="M66" s="51"/>
    </row>
    <row r="67" spans="1:13" x14ac:dyDescent="0.35">
      <c r="A67" s="19" t="str">
        <f t="shared" si="16"/>
        <v>ambitions_2019</v>
      </c>
      <c r="B67" s="32" t="s">
        <v>168</v>
      </c>
      <c r="C67" s="8" t="s">
        <v>318</v>
      </c>
      <c r="D67" s="94">
        <v>52707.754730000001</v>
      </c>
      <c r="E67" s="94">
        <v>52707.754730000001</v>
      </c>
      <c r="F67" s="94">
        <v>52707.754730000001</v>
      </c>
      <c r="G67" s="94">
        <v>52707.754730000001</v>
      </c>
      <c r="H67" s="94">
        <v>52707.754730000001</v>
      </c>
      <c r="I67" s="94">
        <v>52707.754730000001</v>
      </c>
      <c r="J67" s="94">
        <v>52707.754730000001</v>
      </c>
      <c r="K67" s="94">
        <v>52707.754730000001</v>
      </c>
      <c r="L67" s="8" t="s">
        <v>308</v>
      </c>
      <c r="M67" s="51"/>
    </row>
    <row r="68" spans="1:13" x14ac:dyDescent="0.35">
      <c r="A68" s="19" t="str">
        <f t="shared" si="16"/>
        <v>ambitions_2019</v>
      </c>
      <c r="B68" s="32" t="s">
        <v>339</v>
      </c>
      <c r="C68" s="8" t="s">
        <v>318</v>
      </c>
      <c r="D68" s="94">
        <v>12198.93492</v>
      </c>
      <c r="E68" s="94">
        <v>12198.93492</v>
      </c>
      <c r="F68" s="94">
        <v>12198.93492</v>
      </c>
      <c r="G68" s="94">
        <v>12198.93492</v>
      </c>
      <c r="H68" s="94">
        <v>12198.93492</v>
      </c>
      <c r="I68" s="94">
        <v>12198.93492</v>
      </c>
      <c r="J68" s="94">
        <v>12198.93492</v>
      </c>
      <c r="K68" s="94">
        <v>12198.93492</v>
      </c>
      <c r="L68" s="8" t="s">
        <v>308</v>
      </c>
      <c r="M68" s="51"/>
    </row>
    <row r="69" spans="1:13" x14ac:dyDescent="0.35">
      <c r="A69" s="19" t="str">
        <f t="shared" si="16"/>
        <v>ambitions_2019</v>
      </c>
      <c r="B69" s="32" t="s">
        <v>340</v>
      </c>
      <c r="C69" s="8" t="s">
        <v>318</v>
      </c>
      <c r="D69" s="94">
        <v>12198.93492</v>
      </c>
      <c r="E69" s="94">
        <v>12198.93492</v>
      </c>
      <c r="F69" s="94">
        <v>12198.93492</v>
      </c>
      <c r="G69" s="94">
        <v>12198.93492</v>
      </c>
      <c r="H69" s="94">
        <v>12198.93492</v>
      </c>
      <c r="I69" s="94">
        <v>12198.93492</v>
      </c>
      <c r="J69" s="94">
        <v>12198.93492</v>
      </c>
      <c r="K69" s="94">
        <v>12198.93492</v>
      </c>
      <c r="L69" s="8" t="s">
        <v>308</v>
      </c>
      <c r="M69" s="51"/>
    </row>
    <row r="70" spans="1:13" x14ac:dyDescent="0.35">
      <c r="A70" s="19" t="str">
        <f>A68</f>
        <v>ambitions_2019</v>
      </c>
      <c r="B70" s="32" t="s">
        <v>58</v>
      </c>
      <c r="C70" s="8" t="s">
        <v>318</v>
      </c>
      <c r="D70" s="94">
        <v>48188.416069999999</v>
      </c>
      <c r="E70" s="94">
        <v>48188.416069999999</v>
      </c>
      <c r="F70" s="94">
        <v>48188.416069999999</v>
      </c>
      <c r="G70" s="94">
        <v>48188.416069999999</v>
      </c>
      <c r="H70" s="94">
        <v>48188.416069999999</v>
      </c>
      <c r="I70" s="94">
        <v>48188.416069999999</v>
      </c>
      <c r="J70" s="94">
        <v>48188.416069999999</v>
      </c>
      <c r="K70" s="94">
        <v>48188.416069999999</v>
      </c>
      <c r="L70" s="8" t="s">
        <v>308</v>
      </c>
      <c r="M70" s="51"/>
    </row>
    <row r="71" spans="1:13" x14ac:dyDescent="0.35">
      <c r="A71" s="19" t="str">
        <f t="shared" ref="A71:A78" si="17">A70</f>
        <v>ambitions_2019</v>
      </c>
      <c r="B71" s="32" t="s">
        <v>124</v>
      </c>
      <c r="C71" s="8" t="s">
        <v>318</v>
      </c>
      <c r="D71" s="95">
        <v>126012.6516</v>
      </c>
      <c r="E71" s="95">
        <v>120571.6629</v>
      </c>
      <c r="F71" s="95">
        <v>98228.262260000003</v>
      </c>
      <c r="G71" s="95">
        <v>83707.864979999998</v>
      </c>
      <c r="H71" s="95">
        <v>74928.170740000001</v>
      </c>
      <c r="I71" s="95">
        <v>70234.076790000006</v>
      </c>
      <c r="J71" s="95">
        <v>67921.800889999999</v>
      </c>
      <c r="K71" s="95">
        <v>66343.194480000006</v>
      </c>
      <c r="L71" s="8" t="s">
        <v>308</v>
      </c>
      <c r="M71" s="51"/>
    </row>
    <row r="72" spans="1:13" x14ac:dyDescent="0.35">
      <c r="A72" s="19" t="str">
        <f t="shared" si="17"/>
        <v>ambitions_2019</v>
      </c>
      <c r="B72" s="32" t="s">
        <v>310</v>
      </c>
      <c r="C72" s="8" t="s">
        <v>318</v>
      </c>
      <c r="D72" s="8">
        <v>6000</v>
      </c>
      <c r="E72" s="8">
        <v>6000</v>
      </c>
      <c r="F72">
        <v>6000</v>
      </c>
      <c r="G72">
        <v>6000</v>
      </c>
      <c r="H72">
        <v>6000</v>
      </c>
      <c r="I72">
        <v>6000</v>
      </c>
      <c r="J72">
        <v>6000</v>
      </c>
      <c r="K72">
        <v>6000</v>
      </c>
      <c r="L72" s="8" t="s">
        <v>321</v>
      </c>
      <c r="M72" s="51"/>
    </row>
    <row r="73" spans="1:13" x14ac:dyDescent="0.35">
      <c r="A73" s="19" t="str">
        <f t="shared" si="17"/>
        <v>ambitions_2019</v>
      </c>
      <c r="B73" s="32" t="s">
        <v>311</v>
      </c>
      <c r="C73" s="8" t="s">
        <v>318</v>
      </c>
      <c r="D73" s="8"/>
      <c r="E73" s="8"/>
      <c r="L73" s="8" t="s">
        <v>322</v>
      </c>
      <c r="M73" s="51"/>
    </row>
    <row r="74" spans="1:13" x14ac:dyDescent="0.35">
      <c r="A74" s="19" t="str">
        <f t="shared" si="17"/>
        <v>ambitions_2019</v>
      </c>
      <c r="B74" s="32" t="s">
        <v>312</v>
      </c>
      <c r="C74" s="8" t="s">
        <v>318</v>
      </c>
      <c r="D74" s="8">
        <v>6000</v>
      </c>
      <c r="E74" s="8">
        <v>6000</v>
      </c>
      <c r="F74">
        <v>6000</v>
      </c>
      <c r="G74">
        <v>6000</v>
      </c>
      <c r="H74">
        <v>6000</v>
      </c>
      <c r="I74">
        <v>6000</v>
      </c>
      <c r="J74">
        <v>6000</v>
      </c>
      <c r="K74">
        <v>6000</v>
      </c>
      <c r="L74" s="8" t="s">
        <v>321</v>
      </c>
      <c r="M74" s="51"/>
    </row>
    <row r="75" spans="1:13" x14ac:dyDescent="0.35">
      <c r="A75" s="19" t="str">
        <f t="shared" si="17"/>
        <v>ambitions_2019</v>
      </c>
      <c r="B75" s="32" t="s">
        <v>313</v>
      </c>
      <c r="C75" s="8" t="s">
        <v>318</v>
      </c>
      <c r="D75" s="8"/>
      <c r="E75" s="8"/>
      <c r="L75" s="8" t="s">
        <v>321</v>
      </c>
      <c r="M75" s="51"/>
    </row>
    <row r="76" spans="1:13" x14ac:dyDescent="0.35">
      <c r="A76" s="19" t="str">
        <f t="shared" si="17"/>
        <v>ambitions_2019</v>
      </c>
      <c r="B76" s="32" t="s">
        <v>95</v>
      </c>
      <c r="C76" s="8" t="s">
        <v>318</v>
      </c>
      <c r="D76" s="95">
        <v>94145.259030000001</v>
      </c>
      <c r="E76" s="95">
        <v>93963.861610000007</v>
      </c>
      <c r="F76" s="95">
        <v>93056.874530000001</v>
      </c>
      <c r="G76" s="95">
        <v>92149.887449999995</v>
      </c>
      <c r="H76" s="95">
        <v>91968.490030000001</v>
      </c>
      <c r="I76" s="95">
        <v>91968.490030000001</v>
      </c>
      <c r="J76" s="95">
        <v>91968.490030000001</v>
      </c>
      <c r="K76" s="95">
        <v>91968.490030000001</v>
      </c>
      <c r="L76" s="8" t="s">
        <v>308</v>
      </c>
      <c r="M76" s="51"/>
    </row>
    <row r="77" spans="1:13" x14ac:dyDescent="0.35">
      <c r="A77" s="19" t="str">
        <f t="shared" si="17"/>
        <v>ambitions_2019</v>
      </c>
      <c r="B77" s="32" t="s">
        <v>336</v>
      </c>
      <c r="C77" s="8" t="s">
        <v>318</v>
      </c>
      <c r="D77" s="95">
        <v>10753.788920000001</v>
      </c>
      <c r="E77" s="95">
        <v>10753.788920000001</v>
      </c>
      <c r="F77" s="95">
        <v>10753.788920000001</v>
      </c>
      <c r="G77" s="95">
        <v>10753.788920000001</v>
      </c>
      <c r="H77" s="95">
        <v>10753.788920000001</v>
      </c>
      <c r="I77" s="95">
        <v>10753.788920000001</v>
      </c>
      <c r="J77" s="95">
        <v>10753.788920000001</v>
      </c>
      <c r="K77" s="95">
        <v>10753.788920000001</v>
      </c>
      <c r="L77" s="8" t="s">
        <v>308</v>
      </c>
      <c r="M77" s="51"/>
    </row>
    <row r="78" spans="1:13" x14ac:dyDescent="0.35">
      <c r="A78" s="19" t="str">
        <f t="shared" si="17"/>
        <v>ambitions_2019</v>
      </c>
      <c r="B78" s="32" t="s">
        <v>335</v>
      </c>
      <c r="C78" s="8" t="s">
        <v>318</v>
      </c>
      <c r="D78" s="95">
        <v>10753.788920000001</v>
      </c>
      <c r="E78" s="95">
        <v>10753.788920000001</v>
      </c>
      <c r="F78" s="95">
        <v>10753.788920000001</v>
      </c>
      <c r="G78" s="95">
        <v>10753.788920000001</v>
      </c>
      <c r="H78" s="95">
        <v>10753.788920000001</v>
      </c>
      <c r="I78" s="95">
        <v>10753.788920000001</v>
      </c>
      <c r="J78" s="95">
        <v>10753.788920000001</v>
      </c>
      <c r="K78" s="95">
        <v>10753.788920000001</v>
      </c>
      <c r="L78" s="8" t="s">
        <v>308</v>
      </c>
      <c r="M78" s="51"/>
    </row>
    <row r="79" spans="1:13" x14ac:dyDescent="0.35">
      <c r="A79" s="19" t="str">
        <f>A77</f>
        <v>ambitions_2019</v>
      </c>
      <c r="B79" s="32" t="s">
        <v>93</v>
      </c>
      <c r="C79" s="8" t="s">
        <v>318</v>
      </c>
      <c r="D79" s="94">
        <v>14691</v>
      </c>
      <c r="E79" s="94">
        <v>14431</v>
      </c>
      <c r="F79" s="95">
        <v>13131</v>
      </c>
      <c r="G79" s="95">
        <v>11831</v>
      </c>
      <c r="H79" s="95">
        <v>11190</v>
      </c>
      <c r="I79" s="95">
        <v>10544</v>
      </c>
      <c r="J79" s="95">
        <v>9893</v>
      </c>
      <c r="K79" s="95">
        <v>9238</v>
      </c>
      <c r="L79" s="8" t="s">
        <v>308</v>
      </c>
      <c r="M79" s="51"/>
    </row>
    <row r="80" spans="1:13" x14ac:dyDescent="0.35">
      <c r="A80" s="19" t="str">
        <f t="shared" ref="A80:A90" si="18">A79</f>
        <v>ambitions_2019</v>
      </c>
      <c r="B80" s="32" t="s">
        <v>97</v>
      </c>
      <c r="C80" s="8" t="s">
        <v>318</v>
      </c>
      <c r="D80" s="95">
        <v>30777.19181</v>
      </c>
      <c r="E80" s="95">
        <v>30777.19181</v>
      </c>
      <c r="F80" s="95">
        <v>30777.19181</v>
      </c>
      <c r="G80" s="95">
        <v>30777.19181</v>
      </c>
      <c r="H80" s="95">
        <v>30777.19181</v>
      </c>
      <c r="I80" s="95">
        <v>30777.19181</v>
      </c>
      <c r="J80" s="95">
        <v>30777.19181</v>
      </c>
      <c r="K80" s="95">
        <v>30777.19181</v>
      </c>
      <c r="L80" s="8" t="s">
        <v>308</v>
      </c>
      <c r="M80" s="51"/>
    </row>
    <row r="81" spans="1:13" x14ac:dyDescent="0.35">
      <c r="A81" s="19" t="str">
        <f t="shared" si="18"/>
        <v>ambitions_2019</v>
      </c>
      <c r="B81" s="32" t="s">
        <v>102</v>
      </c>
      <c r="C81" s="8" t="s">
        <v>318</v>
      </c>
      <c r="D81" s="95">
        <v>74339.707999999999</v>
      </c>
      <c r="E81" s="95">
        <v>74339.707999999999</v>
      </c>
      <c r="F81" s="95">
        <v>74339.707999999999</v>
      </c>
      <c r="G81" s="95">
        <v>74339.707999999999</v>
      </c>
      <c r="H81" s="95">
        <v>74339.707999999999</v>
      </c>
      <c r="I81" s="95">
        <v>74339.707999999999</v>
      </c>
      <c r="J81" s="95">
        <v>74339.707999999999</v>
      </c>
      <c r="K81" s="95">
        <v>74339.707999999999</v>
      </c>
      <c r="L81" s="8" t="s">
        <v>308</v>
      </c>
      <c r="M81" s="51"/>
    </row>
    <row r="82" spans="1:13" x14ac:dyDescent="0.35">
      <c r="A82" s="19" t="str">
        <f t="shared" si="18"/>
        <v>ambitions_2019</v>
      </c>
      <c r="B82" s="32" t="s">
        <v>222</v>
      </c>
      <c r="C82" s="8" t="s">
        <v>318</v>
      </c>
      <c r="D82" s="95">
        <v>74339.707999999999</v>
      </c>
      <c r="E82" s="95">
        <v>74339.707999999999</v>
      </c>
      <c r="F82" s="95">
        <v>74339.707999999999</v>
      </c>
      <c r="G82" s="95">
        <v>74339.707999999999</v>
      </c>
      <c r="H82" s="95">
        <v>74339.707999999999</v>
      </c>
      <c r="I82" s="95">
        <v>74339.707999999999</v>
      </c>
      <c r="J82" s="95">
        <v>74339.707999999999</v>
      </c>
      <c r="K82" s="95">
        <v>74339.707999999999</v>
      </c>
      <c r="L82" s="8" t="s">
        <v>308</v>
      </c>
      <c r="M82" s="51"/>
    </row>
    <row r="83" spans="1:13" x14ac:dyDescent="0.35">
      <c r="A83" s="19" t="str">
        <f t="shared" si="18"/>
        <v>ambitions_2019</v>
      </c>
      <c r="B83" s="32" t="s">
        <v>114</v>
      </c>
      <c r="C83" s="8" t="s">
        <v>318</v>
      </c>
      <c r="D83" s="8">
        <v>8746</v>
      </c>
      <c r="E83" s="8">
        <v>8206</v>
      </c>
      <c r="F83">
        <v>6671</v>
      </c>
      <c r="G83">
        <v>5136</v>
      </c>
      <c r="H83">
        <v>4402</v>
      </c>
      <c r="I83">
        <v>3844</v>
      </c>
      <c r="J83">
        <v>3506</v>
      </c>
      <c r="K83">
        <v>3238</v>
      </c>
      <c r="L83" s="8" t="s">
        <v>308</v>
      </c>
      <c r="M83" s="51"/>
    </row>
    <row r="84" spans="1:13" x14ac:dyDescent="0.35">
      <c r="A84" s="19" t="str">
        <f t="shared" si="18"/>
        <v>ambitions_2019</v>
      </c>
      <c r="B84" s="32" t="s">
        <v>305</v>
      </c>
      <c r="C84" s="8" t="s">
        <v>318</v>
      </c>
      <c r="D84" s="8">
        <v>8746</v>
      </c>
      <c r="E84" s="8">
        <v>8206</v>
      </c>
      <c r="F84">
        <v>6671</v>
      </c>
      <c r="G84">
        <v>5136</v>
      </c>
      <c r="H84">
        <v>4402</v>
      </c>
      <c r="I84">
        <v>3844</v>
      </c>
      <c r="J84">
        <v>3506</v>
      </c>
      <c r="K84">
        <v>3238</v>
      </c>
      <c r="L84" s="8" t="s">
        <v>308</v>
      </c>
      <c r="M84" s="51"/>
    </row>
    <row r="85" spans="1:13" x14ac:dyDescent="0.35">
      <c r="A85" s="19" t="str">
        <f t="shared" si="18"/>
        <v>ambitions_2019</v>
      </c>
      <c r="B85" s="32" t="s">
        <v>306</v>
      </c>
      <c r="C85" s="8" t="s">
        <v>318</v>
      </c>
      <c r="D85" s="8">
        <v>8746</v>
      </c>
      <c r="E85" s="8">
        <v>8206</v>
      </c>
      <c r="F85">
        <v>6671</v>
      </c>
      <c r="G85">
        <v>5136</v>
      </c>
      <c r="H85">
        <v>4402</v>
      </c>
      <c r="I85">
        <v>3844</v>
      </c>
      <c r="J85">
        <v>3506</v>
      </c>
      <c r="K85">
        <v>3238</v>
      </c>
      <c r="L85" s="8" t="s">
        <v>308</v>
      </c>
      <c r="M85" s="51"/>
    </row>
    <row r="86" spans="1:13" x14ac:dyDescent="0.35">
      <c r="A86" s="19" t="str">
        <f t="shared" si="18"/>
        <v>ambitions_2019</v>
      </c>
      <c r="B86" s="32" t="s">
        <v>317</v>
      </c>
      <c r="C86" s="8" t="s">
        <v>323</v>
      </c>
      <c r="D86" s="8">
        <f>F86</f>
        <v>20</v>
      </c>
      <c r="E86" s="8">
        <v>20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 s="8" t="s">
        <v>324</v>
      </c>
      <c r="M86" s="51"/>
    </row>
    <row r="87" spans="1:13" x14ac:dyDescent="0.35">
      <c r="A87" s="19" t="str">
        <f t="shared" si="18"/>
        <v>ambitions_2019</v>
      </c>
      <c r="B87" s="32" t="s">
        <v>319</v>
      </c>
      <c r="C87" s="8" t="s">
        <v>323</v>
      </c>
      <c r="D87" s="8">
        <f>F87</f>
        <v>20</v>
      </c>
      <c r="E87" s="8">
        <v>20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 s="8" t="s">
        <v>324</v>
      </c>
      <c r="M87" s="51"/>
    </row>
    <row r="88" spans="1:13" x14ac:dyDescent="0.35">
      <c r="A88" s="19" t="str">
        <f t="shared" si="18"/>
        <v>ambitions_2019</v>
      </c>
      <c r="B88" s="32" t="s">
        <v>168</v>
      </c>
      <c r="C88" s="8" t="s">
        <v>323</v>
      </c>
      <c r="D88" s="8">
        <v>30</v>
      </c>
      <c r="E88" s="8">
        <v>30</v>
      </c>
      <c r="F88">
        <v>30</v>
      </c>
      <c r="G88">
        <v>30</v>
      </c>
      <c r="H88">
        <v>30</v>
      </c>
      <c r="I88">
        <v>30</v>
      </c>
      <c r="J88">
        <v>30</v>
      </c>
      <c r="K88">
        <v>30</v>
      </c>
      <c r="L88" s="8" t="s">
        <v>324</v>
      </c>
      <c r="M88" s="51"/>
    </row>
    <row r="89" spans="1:13" x14ac:dyDescent="0.35">
      <c r="A89" s="19" t="str">
        <f t="shared" si="18"/>
        <v>ambitions_2019</v>
      </c>
      <c r="B89" s="32" t="s">
        <v>339</v>
      </c>
      <c r="C89" s="8" t="s">
        <v>323</v>
      </c>
      <c r="D89" s="8">
        <f>F89</f>
        <v>30</v>
      </c>
      <c r="E89" s="8">
        <v>30</v>
      </c>
      <c r="F89">
        <v>30</v>
      </c>
      <c r="G89">
        <v>30</v>
      </c>
      <c r="H89">
        <v>30</v>
      </c>
      <c r="I89">
        <v>30</v>
      </c>
      <c r="J89">
        <v>30</v>
      </c>
      <c r="K89">
        <v>30</v>
      </c>
      <c r="L89" s="8" t="s">
        <v>324</v>
      </c>
      <c r="M89" s="51"/>
    </row>
    <row r="90" spans="1:13" x14ac:dyDescent="0.35">
      <c r="A90" s="19" t="str">
        <f t="shared" si="18"/>
        <v>ambitions_2019</v>
      </c>
      <c r="B90" s="32" t="s">
        <v>340</v>
      </c>
      <c r="C90" s="8" t="s">
        <v>323</v>
      </c>
      <c r="D90" s="8">
        <f>F90</f>
        <v>30</v>
      </c>
      <c r="E90" s="8">
        <v>30</v>
      </c>
      <c r="F90">
        <v>30</v>
      </c>
      <c r="G90">
        <v>30</v>
      </c>
      <c r="H90">
        <v>30</v>
      </c>
      <c r="I90">
        <v>30</v>
      </c>
      <c r="J90">
        <v>30</v>
      </c>
      <c r="K90">
        <v>30</v>
      </c>
      <c r="L90" s="8" t="s">
        <v>324</v>
      </c>
      <c r="M90" s="51"/>
    </row>
    <row r="91" spans="1:13" x14ac:dyDescent="0.35">
      <c r="A91" s="19" t="str">
        <f>A89</f>
        <v>ambitions_2019</v>
      </c>
      <c r="B91" s="32" t="s">
        <v>58</v>
      </c>
      <c r="C91" s="8" t="s">
        <v>323</v>
      </c>
      <c r="D91" s="8">
        <v>50</v>
      </c>
      <c r="E91" s="8">
        <v>50</v>
      </c>
      <c r="F91">
        <v>50</v>
      </c>
      <c r="G91">
        <v>50</v>
      </c>
      <c r="H91">
        <v>50</v>
      </c>
      <c r="I91">
        <v>50</v>
      </c>
      <c r="J91">
        <v>50</v>
      </c>
      <c r="K91">
        <v>50</v>
      </c>
      <c r="L91" s="8" t="s">
        <v>324</v>
      </c>
      <c r="M91" s="51"/>
    </row>
    <row r="92" spans="1:13" x14ac:dyDescent="0.35">
      <c r="A92" s="19" t="str">
        <f t="shared" ref="A92:A99" si="19">A91</f>
        <v>ambitions_2019</v>
      </c>
      <c r="B92" s="32" t="s">
        <v>124</v>
      </c>
      <c r="C92" s="8" t="s">
        <v>323</v>
      </c>
      <c r="D92" s="8">
        <f>F92</f>
        <v>30</v>
      </c>
      <c r="E92" s="8">
        <v>30</v>
      </c>
      <c r="F92">
        <v>30</v>
      </c>
      <c r="G92">
        <v>30</v>
      </c>
      <c r="H92">
        <v>30</v>
      </c>
      <c r="I92">
        <v>30</v>
      </c>
      <c r="J92">
        <v>30</v>
      </c>
      <c r="K92">
        <v>30</v>
      </c>
      <c r="L92" s="8" t="s">
        <v>324</v>
      </c>
      <c r="M92" s="51"/>
    </row>
    <row r="93" spans="1:13" x14ac:dyDescent="0.35">
      <c r="A93" s="19" t="str">
        <f t="shared" si="19"/>
        <v>ambitions_2019</v>
      </c>
      <c r="B93" s="32" t="s">
        <v>298</v>
      </c>
      <c r="C93" s="8" t="s">
        <v>323</v>
      </c>
      <c r="D93" s="8">
        <v>30</v>
      </c>
      <c r="E93" s="8">
        <v>30</v>
      </c>
      <c r="F93">
        <v>30</v>
      </c>
      <c r="G93">
        <v>30</v>
      </c>
      <c r="H93">
        <v>30</v>
      </c>
      <c r="I93">
        <v>30</v>
      </c>
      <c r="J93">
        <v>30</v>
      </c>
      <c r="K93">
        <v>30</v>
      </c>
      <c r="L93" s="8" t="s">
        <v>324</v>
      </c>
      <c r="M93" s="51"/>
    </row>
    <row r="94" spans="1:13" x14ac:dyDescent="0.35">
      <c r="A94" s="19" t="str">
        <f t="shared" si="19"/>
        <v>ambitions_2019</v>
      </c>
      <c r="B94" s="32" t="s">
        <v>310</v>
      </c>
      <c r="C94" s="8" t="s">
        <v>323</v>
      </c>
      <c r="D94" s="8">
        <f>F94</f>
        <v>40</v>
      </c>
      <c r="E94" s="8">
        <v>40</v>
      </c>
      <c r="F94">
        <v>40</v>
      </c>
      <c r="G94">
        <v>40</v>
      </c>
      <c r="H94">
        <v>40</v>
      </c>
      <c r="I94">
        <v>40</v>
      </c>
      <c r="J94">
        <v>40</v>
      </c>
      <c r="K94">
        <v>40</v>
      </c>
      <c r="L94" s="8" t="s">
        <v>324</v>
      </c>
      <c r="M94" s="51"/>
    </row>
    <row r="95" spans="1:13" x14ac:dyDescent="0.35">
      <c r="A95" s="19" t="str">
        <f t="shared" si="19"/>
        <v>ambitions_2019</v>
      </c>
      <c r="B95" s="32" t="s">
        <v>311</v>
      </c>
      <c r="C95" s="8" t="s">
        <v>323</v>
      </c>
      <c r="D95" s="8">
        <f>F95</f>
        <v>40</v>
      </c>
      <c r="E95" s="8">
        <v>40</v>
      </c>
      <c r="F95">
        <v>40</v>
      </c>
      <c r="G95">
        <v>40</v>
      </c>
      <c r="H95">
        <v>40</v>
      </c>
      <c r="I95">
        <v>40</v>
      </c>
      <c r="J95">
        <v>40</v>
      </c>
      <c r="K95">
        <v>40</v>
      </c>
      <c r="L95" s="8" t="s">
        <v>324</v>
      </c>
      <c r="M95" s="51"/>
    </row>
    <row r="96" spans="1:13" x14ac:dyDescent="0.35">
      <c r="A96" s="19" t="str">
        <f t="shared" si="19"/>
        <v>ambitions_2019</v>
      </c>
      <c r="B96" s="32" t="s">
        <v>312</v>
      </c>
      <c r="C96" s="8" t="s">
        <v>323</v>
      </c>
      <c r="D96" s="8">
        <f>F96</f>
        <v>40</v>
      </c>
      <c r="E96" s="8">
        <v>40</v>
      </c>
      <c r="F96">
        <v>40</v>
      </c>
      <c r="G96">
        <v>40</v>
      </c>
      <c r="H96">
        <v>40</v>
      </c>
      <c r="I96">
        <v>40</v>
      </c>
      <c r="J96">
        <v>40</v>
      </c>
      <c r="K96">
        <v>40</v>
      </c>
      <c r="L96" s="8" t="s">
        <v>324</v>
      </c>
      <c r="M96" s="51"/>
    </row>
    <row r="97" spans="1:13" x14ac:dyDescent="0.35">
      <c r="A97" s="19" t="str">
        <f t="shared" si="19"/>
        <v>ambitions_2019</v>
      </c>
      <c r="B97" s="32" t="s">
        <v>313</v>
      </c>
      <c r="C97" s="8" t="s">
        <v>323</v>
      </c>
      <c r="D97" s="8">
        <f>F97</f>
        <v>40</v>
      </c>
      <c r="E97" s="8">
        <v>40</v>
      </c>
      <c r="F97">
        <v>40</v>
      </c>
      <c r="G97">
        <v>40</v>
      </c>
      <c r="H97">
        <v>40</v>
      </c>
      <c r="I97">
        <v>40</v>
      </c>
      <c r="J97">
        <v>40</v>
      </c>
      <c r="K97">
        <v>40</v>
      </c>
      <c r="L97" s="8" t="s">
        <v>324</v>
      </c>
      <c r="M97" s="51"/>
    </row>
    <row r="98" spans="1:13" x14ac:dyDescent="0.35">
      <c r="A98" s="19" t="str">
        <f t="shared" si="19"/>
        <v>ambitions_2019</v>
      </c>
      <c r="B98" s="32" t="s">
        <v>102</v>
      </c>
      <c r="C98" s="8" t="s">
        <v>323</v>
      </c>
      <c r="D98" s="8">
        <v>60</v>
      </c>
      <c r="E98" s="8">
        <v>60</v>
      </c>
      <c r="F98">
        <v>60</v>
      </c>
      <c r="G98">
        <v>60</v>
      </c>
      <c r="H98">
        <v>60</v>
      </c>
      <c r="I98">
        <v>60</v>
      </c>
      <c r="J98">
        <v>60</v>
      </c>
      <c r="K98">
        <v>60</v>
      </c>
      <c r="L98" s="8" t="s">
        <v>324</v>
      </c>
      <c r="M98" s="51"/>
    </row>
    <row r="99" spans="1:13" x14ac:dyDescent="0.35">
      <c r="A99" s="19" t="str">
        <f t="shared" si="19"/>
        <v>ambitions_2019</v>
      </c>
      <c r="B99" s="32" t="s">
        <v>222</v>
      </c>
      <c r="C99" s="8" t="s">
        <v>323</v>
      </c>
      <c r="D99" s="8">
        <v>60</v>
      </c>
      <c r="E99" s="8">
        <v>60</v>
      </c>
      <c r="F99">
        <v>60</v>
      </c>
      <c r="G99">
        <v>60</v>
      </c>
      <c r="H99">
        <v>60</v>
      </c>
      <c r="I99">
        <v>60</v>
      </c>
      <c r="J99">
        <v>60</v>
      </c>
      <c r="K99">
        <v>60</v>
      </c>
      <c r="L99" s="8" t="s">
        <v>324</v>
      </c>
      <c r="M99" s="51"/>
    </row>
    <row r="100" spans="1:13" x14ac:dyDescent="0.35">
      <c r="A100" s="19" t="str">
        <f>A98</f>
        <v>ambitions_2019</v>
      </c>
      <c r="B100" s="32" t="s">
        <v>95</v>
      </c>
      <c r="C100" s="8" t="s">
        <v>323</v>
      </c>
      <c r="D100" s="8">
        <f>F100</f>
        <v>60</v>
      </c>
      <c r="E100" s="8">
        <v>60</v>
      </c>
      <c r="F100">
        <v>60</v>
      </c>
      <c r="G100">
        <v>60</v>
      </c>
      <c r="H100">
        <v>60</v>
      </c>
      <c r="I100">
        <v>60</v>
      </c>
      <c r="J100">
        <v>60</v>
      </c>
      <c r="K100">
        <v>60</v>
      </c>
      <c r="L100" s="8" t="s">
        <v>324</v>
      </c>
      <c r="M100" s="51"/>
    </row>
    <row r="101" spans="1:13" x14ac:dyDescent="0.35">
      <c r="A101" s="19" t="str">
        <f>A100</f>
        <v>ambitions_2019</v>
      </c>
      <c r="B101" s="32" t="s">
        <v>336</v>
      </c>
      <c r="C101" s="8" t="s">
        <v>323</v>
      </c>
      <c r="D101" s="8">
        <f>F101</f>
        <v>30</v>
      </c>
      <c r="E101" s="8">
        <v>30</v>
      </c>
      <c r="F101">
        <v>30</v>
      </c>
      <c r="G101">
        <v>30</v>
      </c>
      <c r="H101">
        <v>30</v>
      </c>
      <c r="I101">
        <v>30</v>
      </c>
      <c r="J101">
        <v>30</v>
      </c>
      <c r="K101">
        <v>30</v>
      </c>
      <c r="L101" s="8" t="s">
        <v>324</v>
      </c>
      <c r="M101" s="51"/>
    </row>
    <row r="102" spans="1:13" x14ac:dyDescent="0.35">
      <c r="A102" s="19" t="str">
        <f>A101</f>
        <v>ambitions_2019</v>
      </c>
      <c r="B102" s="32" t="s">
        <v>335</v>
      </c>
      <c r="C102" s="8" t="s">
        <v>323</v>
      </c>
      <c r="D102" s="8">
        <f>F102</f>
        <v>30</v>
      </c>
      <c r="E102" s="8">
        <v>30</v>
      </c>
      <c r="F102">
        <v>30</v>
      </c>
      <c r="G102">
        <v>30</v>
      </c>
      <c r="H102">
        <v>30</v>
      </c>
      <c r="I102">
        <v>30</v>
      </c>
      <c r="J102">
        <v>30</v>
      </c>
      <c r="K102">
        <v>30</v>
      </c>
      <c r="L102" s="8" t="s">
        <v>324</v>
      </c>
      <c r="M102" s="51"/>
    </row>
    <row r="103" spans="1:13" x14ac:dyDescent="0.35">
      <c r="A103" s="19" t="str">
        <f>A101</f>
        <v>ambitions_2019</v>
      </c>
      <c r="B103" s="32" t="s">
        <v>93</v>
      </c>
      <c r="C103" s="8" t="s">
        <v>323</v>
      </c>
      <c r="D103" s="8">
        <f>F103</f>
        <v>20</v>
      </c>
      <c r="E103" s="8">
        <v>20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 s="8" t="s">
        <v>324</v>
      </c>
      <c r="M103" s="51"/>
    </row>
    <row r="104" spans="1:13" x14ac:dyDescent="0.35">
      <c r="A104" s="19" t="str">
        <f t="shared" ref="A104:A110" si="20">A103</f>
        <v>ambitions_2019</v>
      </c>
      <c r="B104" s="32" t="s">
        <v>97</v>
      </c>
      <c r="C104" s="8" t="s">
        <v>323</v>
      </c>
      <c r="D104" s="8">
        <v>50</v>
      </c>
      <c r="E104" s="8">
        <v>50</v>
      </c>
      <c r="F104">
        <v>50</v>
      </c>
      <c r="G104">
        <v>50</v>
      </c>
      <c r="H104">
        <v>50</v>
      </c>
      <c r="I104">
        <v>50</v>
      </c>
      <c r="J104">
        <v>50</v>
      </c>
      <c r="K104">
        <v>50</v>
      </c>
      <c r="L104" s="8" t="s">
        <v>324</v>
      </c>
      <c r="M104" s="51"/>
    </row>
    <row r="105" spans="1:13" x14ac:dyDescent="0.35">
      <c r="A105" s="19" t="str">
        <f t="shared" si="20"/>
        <v>ambitions_2019</v>
      </c>
      <c r="B105" s="32" t="s">
        <v>325</v>
      </c>
      <c r="C105" s="8" t="s">
        <v>323</v>
      </c>
      <c r="D105" s="8">
        <v>60</v>
      </c>
      <c r="E105" s="8">
        <v>60</v>
      </c>
      <c r="F105">
        <v>60</v>
      </c>
      <c r="G105">
        <v>60</v>
      </c>
      <c r="H105">
        <v>60</v>
      </c>
      <c r="I105">
        <v>60</v>
      </c>
      <c r="J105">
        <v>60</v>
      </c>
      <c r="K105">
        <v>60</v>
      </c>
      <c r="L105" s="8" t="s">
        <v>324</v>
      </c>
      <c r="M105" s="51"/>
    </row>
    <row r="106" spans="1:13" x14ac:dyDescent="0.35">
      <c r="A106" s="19" t="str">
        <f t="shared" si="20"/>
        <v>ambitions_2019</v>
      </c>
      <c r="B106" s="32" t="s">
        <v>114</v>
      </c>
      <c r="C106" s="8" t="s">
        <v>323</v>
      </c>
      <c r="D106" s="8">
        <f>F106</f>
        <v>25</v>
      </c>
      <c r="E106" s="8">
        <v>25</v>
      </c>
      <c r="F106">
        <v>25</v>
      </c>
      <c r="G106">
        <v>25</v>
      </c>
      <c r="H106">
        <v>25</v>
      </c>
      <c r="I106">
        <v>25</v>
      </c>
      <c r="J106">
        <v>25</v>
      </c>
      <c r="K106">
        <v>25</v>
      </c>
      <c r="L106" s="8" t="s">
        <v>324</v>
      </c>
      <c r="M106" s="51"/>
    </row>
    <row r="107" spans="1:13" x14ac:dyDescent="0.35">
      <c r="A107" s="19" t="str">
        <f t="shared" si="20"/>
        <v>ambitions_2019</v>
      </c>
      <c r="B107" s="32" t="s">
        <v>305</v>
      </c>
      <c r="C107" s="8" t="s">
        <v>323</v>
      </c>
      <c r="D107" s="8">
        <f>F107</f>
        <v>25</v>
      </c>
      <c r="E107" s="8">
        <v>25</v>
      </c>
      <c r="F107">
        <v>25</v>
      </c>
      <c r="G107">
        <v>25</v>
      </c>
      <c r="H107">
        <v>25</v>
      </c>
      <c r="I107">
        <v>25</v>
      </c>
      <c r="J107">
        <v>25</v>
      </c>
      <c r="K107">
        <v>25</v>
      </c>
      <c r="L107" s="8" t="s">
        <v>324</v>
      </c>
      <c r="M107" s="51"/>
    </row>
    <row r="108" spans="1:13" x14ac:dyDescent="0.35">
      <c r="A108" s="19" t="str">
        <f t="shared" si="20"/>
        <v>ambitions_2019</v>
      </c>
      <c r="B108" s="32" t="s">
        <v>306</v>
      </c>
      <c r="C108" s="8" t="s">
        <v>323</v>
      </c>
      <c r="D108" s="8">
        <f>F108</f>
        <v>25</v>
      </c>
      <c r="E108" s="8">
        <v>25</v>
      </c>
      <c r="F108">
        <v>25</v>
      </c>
      <c r="G108">
        <v>25</v>
      </c>
      <c r="H108">
        <v>25</v>
      </c>
      <c r="I108">
        <v>25</v>
      </c>
      <c r="J108">
        <v>25</v>
      </c>
      <c r="K108">
        <v>25</v>
      </c>
      <c r="L108" s="8" t="s">
        <v>324</v>
      </c>
      <c r="M108" s="51"/>
    </row>
    <row r="109" spans="1:13" x14ac:dyDescent="0.35">
      <c r="A109" s="19" t="str">
        <f t="shared" si="20"/>
        <v>ambitions_2019</v>
      </c>
      <c r="B109" s="32" t="s">
        <v>339</v>
      </c>
      <c r="C109" s="8" t="s">
        <v>326</v>
      </c>
      <c r="D109" s="8">
        <v>27</v>
      </c>
      <c r="E109" s="8">
        <v>27</v>
      </c>
      <c r="F109" s="8">
        <v>27</v>
      </c>
      <c r="G109" s="8">
        <v>27</v>
      </c>
      <c r="H109" s="8">
        <v>27</v>
      </c>
      <c r="I109" s="8">
        <v>27</v>
      </c>
      <c r="J109" s="8">
        <v>27</v>
      </c>
      <c r="K109" s="8">
        <v>27</v>
      </c>
      <c r="L109" s="8" t="s">
        <v>327</v>
      </c>
      <c r="M109" s="51"/>
    </row>
    <row r="110" spans="1:13" x14ac:dyDescent="0.35">
      <c r="A110" s="19" t="str">
        <f t="shared" si="20"/>
        <v>ambitions_2019</v>
      </c>
      <c r="B110" s="32" t="s">
        <v>340</v>
      </c>
      <c r="C110" s="8" t="s">
        <v>326</v>
      </c>
      <c r="D110" s="8">
        <v>27</v>
      </c>
      <c r="E110" s="8">
        <v>27</v>
      </c>
      <c r="F110" s="8">
        <v>27</v>
      </c>
      <c r="G110" s="8">
        <v>27</v>
      </c>
      <c r="H110" s="8">
        <v>27</v>
      </c>
      <c r="I110" s="8">
        <v>27</v>
      </c>
      <c r="J110" s="8">
        <v>27</v>
      </c>
      <c r="K110" s="8">
        <v>27</v>
      </c>
      <c r="L110" s="8" t="s">
        <v>327</v>
      </c>
      <c r="M110" s="51"/>
    </row>
    <row r="111" spans="1:13" x14ac:dyDescent="0.35">
      <c r="A111" s="19" t="str">
        <f>A109</f>
        <v>ambitions_2019</v>
      </c>
      <c r="B111" s="32" t="s">
        <v>58</v>
      </c>
      <c r="C111" s="8" t="s">
        <v>326</v>
      </c>
      <c r="D111" s="8">
        <v>98</v>
      </c>
      <c r="E111" s="8">
        <v>98</v>
      </c>
      <c r="F111" s="8">
        <v>98</v>
      </c>
      <c r="G111" s="8">
        <v>98</v>
      </c>
      <c r="H111" s="8">
        <v>98</v>
      </c>
      <c r="I111" s="8">
        <v>98</v>
      </c>
      <c r="J111" s="8">
        <v>98</v>
      </c>
      <c r="K111" s="8">
        <v>98</v>
      </c>
      <c r="L111" s="8" t="s">
        <v>327</v>
      </c>
      <c r="M111" s="51"/>
    </row>
    <row r="112" spans="1:13" x14ac:dyDescent="0.35">
      <c r="A112" s="19" t="str">
        <f>A111</f>
        <v>ambitions_2019</v>
      </c>
      <c r="B112" s="32" t="s">
        <v>124</v>
      </c>
      <c r="C112" s="8" t="s">
        <v>326</v>
      </c>
      <c r="D112" s="8">
        <v>1</v>
      </c>
      <c r="E112" s="8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 s="8" t="s">
        <v>327</v>
      </c>
      <c r="M112" s="51"/>
    </row>
    <row r="113" spans="1:13" x14ac:dyDescent="0.35">
      <c r="A113" s="19" t="str">
        <f>A112</f>
        <v>ambitions_2019</v>
      </c>
      <c r="B113" s="32" t="s">
        <v>298</v>
      </c>
      <c r="C113" s="8" t="s">
        <v>326</v>
      </c>
      <c r="D113" s="8">
        <f>F113</f>
        <v>3</v>
      </c>
      <c r="E113" s="8">
        <v>3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3</v>
      </c>
      <c r="L113" s="8" t="s">
        <v>328</v>
      </c>
      <c r="M113" s="51"/>
    </row>
    <row r="114" spans="1:13" x14ac:dyDescent="0.35">
      <c r="A114" s="19" t="str">
        <f>A113</f>
        <v>ambitions_2019</v>
      </c>
      <c r="B114" s="32" t="s">
        <v>95</v>
      </c>
      <c r="C114" s="8" t="s">
        <v>326</v>
      </c>
      <c r="D114" s="8">
        <v>45</v>
      </c>
      <c r="E114" s="8">
        <v>45</v>
      </c>
      <c r="F114">
        <f>D114</f>
        <v>45</v>
      </c>
      <c r="G114">
        <f>F114</f>
        <v>45</v>
      </c>
      <c r="H114">
        <f>G114</f>
        <v>45</v>
      </c>
      <c r="I114">
        <f>H114</f>
        <v>45</v>
      </c>
      <c r="J114">
        <f>I114</f>
        <v>45</v>
      </c>
      <c r="K114">
        <f>J114</f>
        <v>45</v>
      </c>
      <c r="L114" s="8" t="s">
        <v>327</v>
      </c>
      <c r="M114" s="51"/>
    </row>
    <row r="115" spans="1:13" x14ac:dyDescent="0.35">
      <c r="A115" s="19" t="str">
        <f>A114</f>
        <v>ambitions_2019</v>
      </c>
      <c r="B115" s="32" t="s">
        <v>336</v>
      </c>
      <c r="C115" s="8" t="s">
        <v>326</v>
      </c>
      <c r="D115" s="8">
        <v>3</v>
      </c>
      <c r="E115" s="8">
        <v>3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3</v>
      </c>
      <c r="L115" s="8" t="s">
        <v>327</v>
      </c>
      <c r="M115" s="51"/>
    </row>
    <row r="116" spans="1:13" x14ac:dyDescent="0.35">
      <c r="A116" s="19" t="str">
        <f>A115</f>
        <v>ambitions_2019</v>
      </c>
      <c r="B116" s="32" t="s">
        <v>335</v>
      </c>
      <c r="C116" s="8" t="s">
        <v>326</v>
      </c>
      <c r="D116" s="8">
        <v>3</v>
      </c>
      <c r="E116" s="8">
        <v>3</v>
      </c>
      <c r="F116">
        <v>3</v>
      </c>
      <c r="G116">
        <v>3</v>
      </c>
      <c r="H116">
        <v>3</v>
      </c>
      <c r="I116">
        <v>3</v>
      </c>
      <c r="J116">
        <v>3</v>
      </c>
      <c r="K116">
        <v>3</v>
      </c>
      <c r="L116" s="8" t="s">
        <v>327</v>
      </c>
      <c r="M116" s="51"/>
    </row>
    <row r="117" spans="1:13" x14ac:dyDescent="0.35">
      <c r="A117" s="19" t="str">
        <f>A115</f>
        <v>ambitions_2019</v>
      </c>
      <c r="B117" s="32" t="s">
        <v>93</v>
      </c>
      <c r="C117" s="8" t="s">
        <v>326</v>
      </c>
      <c r="D117" s="8">
        <v>0.01</v>
      </c>
      <c r="E117" s="8">
        <v>0.01</v>
      </c>
      <c r="F117" s="8">
        <v>0.01</v>
      </c>
      <c r="G117" s="8">
        <v>0.01</v>
      </c>
      <c r="H117" s="8">
        <v>0.01</v>
      </c>
      <c r="I117" s="8">
        <v>0.01</v>
      </c>
      <c r="J117" s="8">
        <v>0.01</v>
      </c>
      <c r="K117" s="8">
        <v>0.01</v>
      </c>
      <c r="L117" s="8" t="s">
        <v>327</v>
      </c>
      <c r="M117" s="51"/>
    </row>
    <row r="118" spans="1:13" x14ac:dyDescent="0.35">
      <c r="A118" s="19" t="str">
        <f>A117</f>
        <v>ambitions_2019</v>
      </c>
      <c r="B118" s="33" t="s">
        <v>114</v>
      </c>
      <c r="C118" s="30" t="s">
        <v>326</v>
      </c>
      <c r="D118" s="96">
        <v>0</v>
      </c>
      <c r="E118" s="96">
        <v>0</v>
      </c>
      <c r="F118" s="96">
        <v>0</v>
      </c>
      <c r="G118" s="96">
        <v>0</v>
      </c>
      <c r="H118" s="96">
        <v>0</v>
      </c>
      <c r="I118" s="96">
        <v>0</v>
      </c>
      <c r="J118" s="96">
        <v>0</v>
      </c>
      <c r="K118" s="96">
        <v>0</v>
      </c>
      <c r="L118" s="30" t="s">
        <v>327</v>
      </c>
      <c r="M118" s="97"/>
    </row>
  </sheetData>
  <autoFilter ref="A1:M133" xr:uid="{00000000-0009-0000-0000-000006000000}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"/>
  <sheetViews>
    <sheetView zoomScale="80" zoomScaleNormal="80" workbookViewId="0">
      <selection activeCell="L56" sqref="L56"/>
    </sheetView>
  </sheetViews>
  <sheetFormatPr defaultColWidth="9.1796875" defaultRowHeight="14.5" x14ac:dyDescent="0.35"/>
  <cols>
    <col min="1" max="1" width="14.81640625" customWidth="1"/>
    <col min="2" max="2" width="7.6328125" bestFit="1" customWidth="1"/>
    <col min="3" max="3" width="13.36328125" customWidth="1"/>
    <col min="5" max="5" width="10.81640625" customWidth="1"/>
    <col min="6" max="6" width="53.81640625" customWidth="1"/>
  </cols>
  <sheetData>
    <row r="1" spans="1:6" ht="17" x14ac:dyDescent="0.35">
      <c r="A1" s="83" t="s">
        <v>228</v>
      </c>
      <c r="B1" s="84" t="s">
        <v>329</v>
      </c>
      <c r="C1" s="85" t="s">
        <v>229</v>
      </c>
      <c r="D1" s="88"/>
      <c r="E1" s="85" t="s">
        <v>251</v>
      </c>
      <c r="F1" s="86" t="s">
        <v>294</v>
      </c>
    </row>
    <row r="2" spans="1:6" x14ac:dyDescent="0.35">
      <c r="A2" s="42" t="s">
        <v>11</v>
      </c>
      <c r="B2" s="98" t="s">
        <v>58</v>
      </c>
      <c r="C2" s="8" t="s">
        <v>295</v>
      </c>
      <c r="D2" s="88">
        <v>0.3</v>
      </c>
      <c r="E2" s="88" t="s">
        <v>296</v>
      </c>
      <c r="F2" s="89" t="s">
        <v>297</v>
      </c>
    </row>
    <row r="3" spans="1:6" x14ac:dyDescent="0.35">
      <c r="A3" s="19" t="str">
        <f>A2</f>
        <v>ambitions_2019</v>
      </c>
      <c r="B3" s="32" t="s">
        <v>330</v>
      </c>
      <c r="C3" s="8" t="s">
        <v>295</v>
      </c>
      <c r="D3">
        <v>0</v>
      </c>
      <c r="E3" s="8" t="s">
        <v>296</v>
      </c>
      <c r="F3" s="51" t="s">
        <v>297</v>
      </c>
    </row>
    <row r="4" spans="1:6" x14ac:dyDescent="0.35">
      <c r="A4" s="19" t="str">
        <f>A3</f>
        <v>ambitions_2019</v>
      </c>
      <c r="B4" s="32" t="s">
        <v>298</v>
      </c>
      <c r="C4" s="8" t="s">
        <v>295</v>
      </c>
      <c r="D4">
        <v>0.248</v>
      </c>
      <c r="E4" s="8" t="s">
        <v>296</v>
      </c>
      <c r="F4" s="51" t="s">
        <v>297</v>
      </c>
    </row>
    <row r="5" spans="1:6" x14ac:dyDescent="0.35">
      <c r="A5" s="19" t="str">
        <f>A4</f>
        <v>ambitions_2019</v>
      </c>
      <c r="B5" s="32" t="s">
        <v>299</v>
      </c>
      <c r="C5" s="8" t="s">
        <v>295</v>
      </c>
      <c r="D5" s="8">
        <v>0.1794</v>
      </c>
      <c r="E5" s="8" t="s">
        <v>296</v>
      </c>
      <c r="F5" s="51" t="s">
        <v>297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219"/>
  <sheetViews>
    <sheetView zoomScale="85" zoomScaleNormal="85" workbookViewId="0">
      <pane xSplit="2" ySplit="1" topLeftCell="C106" activePane="bottomRight" state="frozen"/>
      <selection pane="topRight" activeCell="C1" sqref="C1"/>
      <selection pane="bottomLeft" activeCell="A80" sqref="A80"/>
      <selection pane="bottomRight" activeCell="B257" sqref="B257"/>
    </sheetView>
  </sheetViews>
  <sheetFormatPr defaultColWidth="8.54296875" defaultRowHeight="14.5" x14ac:dyDescent="0.35"/>
  <cols>
    <col min="1" max="1" width="10.36328125" bestFit="1" customWidth="1"/>
    <col min="2" max="2" width="64.08984375" bestFit="1" customWidth="1"/>
    <col min="3" max="3" width="15.81640625" bestFit="1" customWidth="1"/>
    <col min="4" max="4" width="14" style="8" customWidth="1"/>
    <col min="5" max="5" width="13.6328125" style="8" bestFit="1" customWidth="1"/>
    <col min="6" max="6" width="12.08984375" style="8" customWidth="1"/>
    <col min="7" max="7" width="19.08984375" style="8" customWidth="1"/>
    <col min="8" max="8" width="15.90625" style="8" customWidth="1"/>
    <col min="9" max="10" width="15.6328125" style="8" customWidth="1"/>
    <col min="11" max="11" width="16.453125" style="8" customWidth="1"/>
    <col min="12" max="12" width="23.54296875" style="8" customWidth="1"/>
    <col min="13" max="15" width="13.6328125" style="8" customWidth="1"/>
    <col min="16" max="18" width="15.6328125" style="8" customWidth="1"/>
    <col min="19" max="19" width="17.54296875" style="8" customWidth="1"/>
    <col min="20" max="21" width="15.6328125" style="8" customWidth="1"/>
    <col min="22" max="22" width="18" style="8" customWidth="1"/>
    <col min="23" max="29" width="15.6328125" style="8" customWidth="1"/>
    <col min="1027" max="1028" width="9.08984375" customWidth="1"/>
  </cols>
  <sheetData>
    <row r="1" spans="1:29" ht="51" x14ac:dyDescent="0.35">
      <c r="B1" s="2" t="s">
        <v>36</v>
      </c>
      <c r="C1" s="2" t="s">
        <v>417</v>
      </c>
      <c r="D1" s="3" t="s">
        <v>111</v>
      </c>
      <c r="E1" s="3" t="s">
        <v>37</v>
      </c>
      <c r="F1" s="3" t="s">
        <v>38</v>
      </c>
      <c r="G1" s="3" t="s">
        <v>39</v>
      </c>
      <c r="H1" s="105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418</v>
      </c>
      <c r="N1" s="3" t="s">
        <v>419</v>
      </c>
      <c r="O1" s="3" t="s">
        <v>420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331</v>
      </c>
      <c r="X1" s="3" t="s">
        <v>332</v>
      </c>
      <c r="Y1" s="3" t="s">
        <v>333</v>
      </c>
      <c r="Z1" s="3" t="s">
        <v>334</v>
      </c>
      <c r="AA1" s="3" t="s">
        <v>52</v>
      </c>
      <c r="AB1" s="3" t="s">
        <v>55</v>
      </c>
      <c r="AC1" s="112" t="s">
        <v>56</v>
      </c>
    </row>
    <row r="2" spans="1:29" hidden="1" x14ac:dyDescent="0.35">
      <c r="A2" s="14" t="s">
        <v>9</v>
      </c>
      <c r="B2" s="31" t="s">
        <v>166</v>
      </c>
      <c r="C2" s="115" t="s">
        <v>383</v>
      </c>
      <c r="D2" s="113" t="s">
        <v>165</v>
      </c>
      <c r="E2" s="21" t="s">
        <v>114</v>
      </c>
      <c r="F2" s="21" t="s">
        <v>59</v>
      </c>
      <c r="G2" s="21" t="s">
        <v>60</v>
      </c>
      <c r="H2" s="21">
        <v>75</v>
      </c>
      <c r="I2" s="21" t="s">
        <v>61</v>
      </c>
      <c r="J2" s="21" t="s">
        <v>61</v>
      </c>
      <c r="K2" s="21" t="s">
        <v>61</v>
      </c>
      <c r="L2" s="102">
        <v>2043</v>
      </c>
      <c r="M2" s="21" t="s">
        <v>422</v>
      </c>
      <c r="N2" s="21">
        <v>1.1000000000000001</v>
      </c>
      <c r="O2" s="21"/>
      <c r="P2" s="16" t="s">
        <v>61</v>
      </c>
      <c r="Q2" s="16" t="s">
        <v>61</v>
      </c>
      <c r="R2" s="16" t="s">
        <v>61</v>
      </c>
      <c r="S2" s="16" t="s">
        <v>61</v>
      </c>
      <c r="T2" s="106">
        <v>0</v>
      </c>
      <c r="U2" s="16">
        <v>2176</v>
      </c>
      <c r="V2" s="16">
        <v>0</v>
      </c>
      <c r="W2" s="16" t="s">
        <v>61</v>
      </c>
      <c r="X2" s="16" t="s">
        <v>61</v>
      </c>
      <c r="Y2" s="16" t="s">
        <v>61</v>
      </c>
      <c r="Z2" s="16" t="s">
        <v>61</v>
      </c>
      <c r="AA2" s="16" t="s">
        <v>61</v>
      </c>
      <c r="AB2">
        <v>-27.378969000000001</v>
      </c>
      <c r="AC2">
        <v>23.012989000000001</v>
      </c>
    </row>
    <row r="3" spans="1:29" hidden="1" x14ac:dyDescent="0.35">
      <c r="A3" s="19" t="s">
        <v>9</v>
      </c>
      <c r="B3" s="32" t="s">
        <v>115</v>
      </c>
      <c r="C3" s="113" t="s">
        <v>343</v>
      </c>
      <c r="D3" s="113" t="s">
        <v>113</v>
      </c>
      <c r="E3" s="8" t="s">
        <v>93</v>
      </c>
      <c r="F3" s="8" t="s">
        <v>59</v>
      </c>
      <c r="G3" s="8" t="s">
        <v>60</v>
      </c>
      <c r="H3" s="8">
        <v>135.80000000000001</v>
      </c>
      <c r="I3" s="8" t="s">
        <v>61</v>
      </c>
      <c r="J3" s="8" t="s">
        <v>61</v>
      </c>
      <c r="K3" s="104">
        <f>L3-20</f>
        <v>2014</v>
      </c>
      <c r="L3" s="104">
        <v>2034</v>
      </c>
      <c r="P3" s="8" t="s">
        <v>61</v>
      </c>
      <c r="Q3" s="8" t="s">
        <v>61</v>
      </c>
      <c r="R3" s="8" t="s">
        <v>61</v>
      </c>
      <c r="S3" s="8" t="s">
        <v>61</v>
      </c>
      <c r="T3" s="107">
        <v>0</v>
      </c>
      <c r="U3" s="8">
        <v>1513</v>
      </c>
      <c r="V3" s="8">
        <v>0</v>
      </c>
      <c r="W3" s="8" t="s">
        <v>61</v>
      </c>
      <c r="X3" s="8" t="s">
        <v>61</v>
      </c>
      <c r="Y3" s="8" t="s">
        <v>61</v>
      </c>
      <c r="Z3" s="8" t="s">
        <v>61</v>
      </c>
      <c r="AA3" s="8" t="s">
        <v>61</v>
      </c>
      <c r="AB3" s="8">
        <v>-32.746063646340197</v>
      </c>
      <c r="AC3" s="27">
        <v>25.807017154113002</v>
      </c>
    </row>
    <row r="4" spans="1:29" hidden="1" x14ac:dyDescent="0.35">
      <c r="A4" s="19" t="s">
        <v>9</v>
      </c>
      <c r="B4" s="32" t="s">
        <v>116</v>
      </c>
      <c r="C4" s="113" t="s">
        <v>344</v>
      </c>
      <c r="D4" s="113" t="s">
        <v>113</v>
      </c>
      <c r="E4" s="21" t="s">
        <v>93</v>
      </c>
      <c r="F4" s="21" t="s">
        <v>59</v>
      </c>
      <c r="G4" s="21" t="s">
        <v>60</v>
      </c>
      <c r="H4" s="21">
        <v>27</v>
      </c>
      <c r="I4" s="21" t="s">
        <v>61</v>
      </c>
      <c r="J4" s="21" t="s">
        <v>61</v>
      </c>
      <c r="K4" s="104">
        <f>L4-20</f>
        <v>2014</v>
      </c>
      <c r="L4" s="103">
        <v>2034</v>
      </c>
      <c r="M4" s="21"/>
      <c r="N4" s="21"/>
      <c r="O4" s="21"/>
      <c r="P4" s="21" t="s">
        <v>61</v>
      </c>
      <c r="Q4" s="21" t="s">
        <v>61</v>
      </c>
      <c r="R4" s="21" t="s">
        <v>61</v>
      </c>
      <c r="S4" s="21" t="s">
        <v>61</v>
      </c>
      <c r="T4" s="108">
        <v>0</v>
      </c>
      <c r="U4" s="21">
        <v>1513</v>
      </c>
      <c r="V4" s="21">
        <v>0</v>
      </c>
      <c r="W4" s="21" t="s">
        <v>61</v>
      </c>
      <c r="X4" s="21" t="s">
        <v>61</v>
      </c>
      <c r="Y4" s="21" t="s">
        <v>61</v>
      </c>
      <c r="Z4" s="21" t="s">
        <v>61</v>
      </c>
      <c r="AA4" s="21" t="s">
        <v>61</v>
      </c>
      <c r="AB4" s="21">
        <v>-34.232370000000003</v>
      </c>
      <c r="AC4" s="22">
        <v>19.42878</v>
      </c>
    </row>
    <row r="5" spans="1:29" hidden="1" x14ac:dyDescent="0.35">
      <c r="A5" s="19" t="s">
        <v>9</v>
      </c>
      <c r="B5" s="32" t="s">
        <v>188</v>
      </c>
      <c r="C5" s="113" t="s">
        <v>396</v>
      </c>
      <c r="D5" s="113" t="s">
        <v>189</v>
      </c>
      <c r="E5" s="21" t="s">
        <v>114</v>
      </c>
      <c r="F5" s="21" t="s">
        <v>59</v>
      </c>
      <c r="G5" s="21" t="s">
        <v>60</v>
      </c>
      <c r="H5" s="21">
        <v>40</v>
      </c>
      <c r="I5" s="21" t="s">
        <v>61</v>
      </c>
      <c r="J5" s="21" t="s">
        <v>61</v>
      </c>
      <c r="K5" s="21" t="s">
        <v>61</v>
      </c>
      <c r="L5" s="103">
        <v>2046</v>
      </c>
      <c r="M5" s="21" t="s">
        <v>421</v>
      </c>
      <c r="N5" s="21">
        <v>1.1499999999999999</v>
      </c>
      <c r="O5" s="21"/>
      <c r="P5" s="21" t="s">
        <v>61</v>
      </c>
      <c r="Q5" s="21" t="s">
        <v>61</v>
      </c>
      <c r="R5" s="21" t="s">
        <v>61</v>
      </c>
      <c r="S5" s="21" t="s">
        <v>61</v>
      </c>
      <c r="T5" s="108">
        <v>0</v>
      </c>
      <c r="U5" s="21">
        <v>872</v>
      </c>
      <c r="V5" s="21">
        <v>0</v>
      </c>
      <c r="W5" s="21" t="s">
        <v>61</v>
      </c>
      <c r="X5" s="21" t="s">
        <v>61</v>
      </c>
      <c r="Y5" s="21" t="s">
        <v>61</v>
      </c>
      <c r="Z5" s="21" t="s">
        <v>61</v>
      </c>
      <c r="AA5" s="21" t="s">
        <v>61</v>
      </c>
      <c r="AB5">
        <v>-29.235793999999999</v>
      </c>
      <c r="AC5">
        <v>18.897656000000001</v>
      </c>
    </row>
    <row r="6" spans="1:29" hidden="1" x14ac:dyDescent="0.35">
      <c r="A6" s="19" t="s">
        <v>9</v>
      </c>
      <c r="B6" s="32" t="s">
        <v>118</v>
      </c>
      <c r="C6" s="113" t="s">
        <v>346</v>
      </c>
      <c r="D6" s="113" t="s">
        <v>113</v>
      </c>
      <c r="E6" s="21" t="s">
        <v>93</v>
      </c>
      <c r="F6" s="21" t="s">
        <v>59</v>
      </c>
      <c r="G6" s="21" t="s">
        <v>60</v>
      </c>
      <c r="H6" s="21">
        <v>97.53</v>
      </c>
      <c r="I6" s="21" t="s">
        <v>61</v>
      </c>
      <c r="J6" s="21" t="s">
        <v>61</v>
      </c>
      <c r="K6" s="104">
        <f>L6-20</f>
        <v>2014</v>
      </c>
      <c r="L6" s="103">
        <v>2034</v>
      </c>
      <c r="M6" s="21"/>
      <c r="N6" s="21"/>
      <c r="O6" s="21"/>
      <c r="P6" s="21" t="s">
        <v>61</v>
      </c>
      <c r="Q6" s="21" t="s">
        <v>61</v>
      </c>
      <c r="R6" s="21" t="s">
        <v>61</v>
      </c>
      <c r="S6" s="21" t="s">
        <v>61</v>
      </c>
      <c r="T6" s="108">
        <v>0</v>
      </c>
      <c r="U6" s="21">
        <v>1513</v>
      </c>
      <c r="V6" s="21">
        <v>0</v>
      </c>
      <c r="W6" s="21" t="s">
        <v>61</v>
      </c>
      <c r="X6" s="21" t="s">
        <v>61</v>
      </c>
      <c r="Y6" s="21" t="s">
        <v>61</v>
      </c>
      <c r="Z6" s="21" t="s">
        <v>61</v>
      </c>
      <c r="AA6" s="21" t="s">
        <v>61</v>
      </c>
      <c r="AB6" s="21">
        <v>-31.396281749242</v>
      </c>
      <c r="AC6" s="22">
        <v>26.353794968770501</v>
      </c>
    </row>
    <row r="7" spans="1:29" s="9" customFormat="1" hidden="1" x14ac:dyDescent="0.35">
      <c r="A7" s="19" t="s">
        <v>9</v>
      </c>
      <c r="B7" s="32" t="s">
        <v>112</v>
      </c>
      <c r="C7" s="113" t="s">
        <v>342</v>
      </c>
      <c r="D7" s="113" t="s">
        <v>113</v>
      </c>
      <c r="E7" s="21" t="s">
        <v>114</v>
      </c>
      <c r="F7" s="21" t="s">
        <v>59</v>
      </c>
      <c r="G7" s="21" t="s">
        <v>60</v>
      </c>
      <c r="H7" s="21">
        <v>9.65</v>
      </c>
      <c r="I7" s="21" t="s">
        <v>61</v>
      </c>
      <c r="J7" s="21" t="s">
        <v>61</v>
      </c>
      <c r="K7" s="21" t="s">
        <v>61</v>
      </c>
      <c r="L7" s="103">
        <v>2039</v>
      </c>
      <c r="M7" s="21" t="s">
        <v>422</v>
      </c>
      <c r="N7" s="21">
        <v>1.1399999999999999</v>
      </c>
      <c r="O7" s="21"/>
      <c r="P7" s="21" t="s">
        <v>61</v>
      </c>
      <c r="Q7" s="21" t="s">
        <v>61</v>
      </c>
      <c r="R7" s="21" t="s">
        <v>61</v>
      </c>
      <c r="S7" s="21" t="s">
        <v>61</v>
      </c>
      <c r="T7" s="108">
        <v>0</v>
      </c>
      <c r="U7" s="21">
        <v>3649</v>
      </c>
      <c r="V7" s="21">
        <v>0</v>
      </c>
      <c r="W7" s="21" t="s">
        <v>61</v>
      </c>
      <c r="X7" s="21" t="s">
        <v>61</v>
      </c>
      <c r="Y7" s="21" t="s">
        <v>61</v>
      </c>
      <c r="Z7" s="21" t="s">
        <v>61</v>
      </c>
      <c r="AA7" s="21" t="s">
        <v>61</v>
      </c>
      <c r="AB7">
        <v>-29.496506</v>
      </c>
      <c r="AC7">
        <v>20.785119000000002</v>
      </c>
    </row>
    <row r="8" spans="1:29" s="9" customFormat="1" hidden="1" x14ac:dyDescent="0.35">
      <c r="A8" s="19" t="s">
        <v>9</v>
      </c>
      <c r="B8" s="32" t="s">
        <v>146</v>
      </c>
      <c r="C8" s="113" t="s">
        <v>368</v>
      </c>
      <c r="D8" s="113" t="s">
        <v>144</v>
      </c>
      <c r="E8" s="21" t="s">
        <v>114</v>
      </c>
      <c r="F8" s="21" t="s">
        <v>59</v>
      </c>
      <c r="G8" s="21" t="s">
        <v>60</v>
      </c>
      <c r="H8" s="21">
        <v>8.9</v>
      </c>
      <c r="I8" s="21" t="s">
        <v>61</v>
      </c>
      <c r="J8" s="21" t="s">
        <v>61</v>
      </c>
      <c r="K8" s="21" t="s">
        <v>61</v>
      </c>
      <c r="L8" s="103">
        <v>2042</v>
      </c>
      <c r="M8" s="21" t="s">
        <v>422</v>
      </c>
      <c r="N8" s="21">
        <v>1.17</v>
      </c>
      <c r="O8" s="21"/>
      <c r="P8" s="21" t="s">
        <v>61</v>
      </c>
      <c r="Q8" s="21" t="s">
        <v>61</v>
      </c>
      <c r="R8" s="21" t="s">
        <v>61</v>
      </c>
      <c r="S8" s="21" t="s">
        <v>61</v>
      </c>
      <c r="T8" s="108">
        <v>0</v>
      </c>
      <c r="U8" s="21">
        <v>2176</v>
      </c>
      <c r="V8" s="21">
        <v>0</v>
      </c>
      <c r="W8" s="21" t="s">
        <v>61</v>
      </c>
      <c r="X8" s="21" t="s">
        <v>61</v>
      </c>
      <c r="Y8" s="21" t="s">
        <v>61</v>
      </c>
      <c r="Z8" s="21" t="s">
        <v>61</v>
      </c>
      <c r="AA8" s="21" t="s">
        <v>61</v>
      </c>
      <c r="AB8">
        <v>-32.641343999999997</v>
      </c>
      <c r="AC8">
        <v>18.497288999999999</v>
      </c>
    </row>
    <row r="9" spans="1:29" s="9" customFormat="1" hidden="1" x14ac:dyDescent="0.35">
      <c r="A9" s="19" t="s">
        <v>9</v>
      </c>
      <c r="B9" s="32" t="s">
        <v>121</v>
      </c>
      <c r="C9" s="113" t="s">
        <v>349</v>
      </c>
      <c r="D9" s="113" t="s">
        <v>113</v>
      </c>
      <c r="E9" s="8" t="s">
        <v>93</v>
      </c>
      <c r="F9" s="8" t="s">
        <v>59</v>
      </c>
      <c r="G9" s="8" t="s">
        <v>60</v>
      </c>
      <c r="H9" s="8">
        <v>135.11000000000001</v>
      </c>
      <c r="I9" s="8" t="s">
        <v>61</v>
      </c>
      <c r="J9" s="8" t="s">
        <v>61</v>
      </c>
      <c r="K9" s="104">
        <f>L9-20</f>
        <v>2014</v>
      </c>
      <c r="L9" s="104">
        <v>2034</v>
      </c>
      <c r="M9" s="8"/>
      <c r="N9" s="8"/>
      <c r="O9" s="8"/>
      <c r="P9" s="8" t="s">
        <v>61</v>
      </c>
      <c r="Q9" s="8" t="s">
        <v>61</v>
      </c>
      <c r="R9" s="8" t="s">
        <v>61</v>
      </c>
      <c r="S9" s="8" t="s">
        <v>61</v>
      </c>
      <c r="T9" s="107">
        <v>0</v>
      </c>
      <c r="U9" s="8">
        <v>1513</v>
      </c>
      <c r="V9" s="8">
        <v>0</v>
      </c>
      <c r="W9" s="8" t="s">
        <v>61</v>
      </c>
      <c r="X9" s="8" t="s">
        <v>61</v>
      </c>
      <c r="Y9" s="8" t="s">
        <v>61</v>
      </c>
      <c r="Z9" s="8" t="s">
        <v>61</v>
      </c>
      <c r="AA9" s="8" t="s">
        <v>61</v>
      </c>
      <c r="AB9" s="8">
        <v>-34.0504867484226</v>
      </c>
      <c r="AC9" s="27">
        <v>24.9060733313712</v>
      </c>
    </row>
    <row r="10" spans="1:29" s="9" customFormat="1" hidden="1" x14ac:dyDescent="0.35">
      <c r="A10" s="19" t="s">
        <v>9</v>
      </c>
      <c r="B10" s="32" t="s">
        <v>425</v>
      </c>
      <c r="C10" s="113" t="s">
        <v>424</v>
      </c>
      <c r="D10" s="113" t="s">
        <v>426</v>
      </c>
      <c r="E10" s="8" t="s">
        <v>114</v>
      </c>
      <c r="F10" s="8"/>
      <c r="G10" s="8"/>
      <c r="H10" s="8"/>
      <c r="I10" s="8"/>
      <c r="J10" s="8"/>
      <c r="K10" s="8"/>
      <c r="L10" s="104"/>
      <c r="M10" s="8" t="s">
        <v>421</v>
      </c>
      <c r="N10" s="8">
        <v>1.1499999999999999</v>
      </c>
      <c r="O10" s="8"/>
      <c r="P10" s="8"/>
      <c r="Q10" s="8"/>
      <c r="R10" s="8"/>
      <c r="S10" s="8"/>
      <c r="T10" s="107"/>
      <c r="U10" s="8"/>
      <c r="V10" s="8"/>
      <c r="W10" s="8"/>
      <c r="X10" s="8"/>
      <c r="Y10" s="8"/>
      <c r="Z10" s="8"/>
      <c r="AA10" s="8"/>
      <c r="AB10">
        <v>-26.014161999999999</v>
      </c>
      <c r="AC10">
        <v>26.105823000000001</v>
      </c>
    </row>
    <row r="11" spans="1:29" s="9" customFormat="1" hidden="1" x14ac:dyDescent="0.35">
      <c r="A11" s="19" t="s">
        <v>9</v>
      </c>
      <c r="B11" s="32" t="s">
        <v>190</v>
      </c>
      <c r="C11" s="113" t="s">
        <v>397</v>
      </c>
      <c r="D11" s="113" t="s">
        <v>189</v>
      </c>
      <c r="E11" s="8" t="s">
        <v>114</v>
      </c>
      <c r="F11" s="8" t="s">
        <v>59</v>
      </c>
      <c r="G11" s="8" t="s">
        <v>60</v>
      </c>
      <c r="H11" s="8">
        <v>55</v>
      </c>
      <c r="I11" s="8" t="s">
        <v>61</v>
      </c>
      <c r="J11" s="8" t="s">
        <v>61</v>
      </c>
      <c r="K11" s="8" t="s">
        <v>61</v>
      </c>
      <c r="L11" s="104">
        <v>2046</v>
      </c>
      <c r="M11" s="8" t="s">
        <v>421</v>
      </c>
      <c r="N11" s="8">
        <v>1.1499999999999999</v>
      </c>
      <c r="O11" s="8"/>
      <c r="P11" s="8" t="s">
        <v>61</v>
      </c>
      <c r="Q11" s="8" t="s">
        <v>61</v>
      </c>
      <c r="R11" s="8" t="s">
        <v>61</v>
      </c>
      <c r="S11" s="8" t="s">
        <v>61</v>
      </c>
      <c r="T11" s="107">
        <v>0</v>
      </c>
      <c r="U11" s="8">
        <v>872</v>
      </c>
      <c r="V11" s="8">
        <v>0</v>
      </c>
      <c r="W11" s="8" t="s">
        <v>61</v>
      </c>
      <c r="X11" s="8" t="s">
        <v>61</v>
      </c>
      <c r="Y11" s="8" t="s">
        <v>61</v>
      </c>
      <c r="Z11" s="8" t="s">
        <v>61</v>
      </c>
      <c r="AA11" s="8" t="s">
        <v>61</v>
      </c>
      <c r="AB11" s="8">
        <v>-29.115135854396001</v>
      </c>
      <c r="AC11" s="27">
        <v>23.7490965967927</v>
      </c>
    </row>
    <row r="12" spans="1:29" s="9" customFormat="1" hidden="1" x14ac:dyDescent="0.35">
      <c r="A12" s="19" t="s">
        <v>9</v>
      </c>
      <c r="B12" s="32" t="s">
        <v>123</v>
      </c>
      <c r="C12" s="113" t="s">
        <v>350</v>
      </c>
      <c r="D12" s="113" t="s">
        <v>113</v>
      </c>
      <c r="E12" s="8" t="s">
        <v>124</v>
      </c>
      <c r="F12" s="8" t="s">
        <v>59</v>
      </c>
      <c r="G12" s="8" t="s">
        <v>60</v>
      </c>
      <c r="H12" s="8">
        <v>100</v>
      </c>
      <c r="I12" s="8" t="s">
        <v>61</v>
      </c>
      <c r="J12" s="8" t="s">
        <v>61</v>
      </c>
      <c r="K12" s="8" t="s">
        <v>61</v>
      </c>
      <c r="L12" s="104">
        <v>2045</v>
      </c>
      <c r="M12" s="8"/>
      <c r="N12" s="8"/>
      <c r="O12" s="8"/>
      <c r="P12" s="8" t="s">
        <v>61</v>
      </c>
      <c r="Q12" s="8" t="s">
        <v>61</v>
      </c>
      <c r="R12" s="8" t="s">
        <v>61</v>
      </c>
      <c r="S12" s="8" t="s">
        <v>61</v>
      </c>
      <c r="T12" s="107">
        <v>0</v>
      </c>
      <c r="U12" s="8">
        <v>3554</v>
      </c>
      <c r="V12" s="8">
        <v>0</v>
      </c>
      <c r="W12" s="8" t="s">
        <v>61</v>
      </c>
      <c r="X12" s="8" t="s">
        <v>61</v>
      </c>
      <c r="Y12" s="8" t="s">
        <v>61</v>
      </c>
      <c r="Z12" s="8" t="s">
        <v>61</v>
      </c>
      <c r="AA12" s="8">
        <v>3</v>
      </c>
      <c r="AB12" s="8">
        <v>-28.525200000000002</v>
      </c>
      <c r="AC12" s="27">
        <v>19.3535</v>
      </c>
    </row>
    <row r="13" spans="1:29" s="9" customFormat="1" hidden="1" x14ac:dyDescent="0.35">
      <c r="A13" s="19" t="s">
        <v>9</v>
      </c>
      <c r="B13" s="32" t="s">
        <v>125</v>
      </c>
      <c r="C13" s="113" t="s">
        <v>351</v>
      </c>
      <c r="D13" s="113" t="s">
        <v>113</v>
      </c>
      <c r="E13" s="21" t="s">
        <v>124</v>
      </c>
      <c r="F13" s="21" t="s">
        <v>59</v>
      </c>
      <c r="G13" s="21" t="s">
        <v>60</v>
      </c>
      <c r="H13" s="21">
        <v>50</v>
      </c>
      <c r="I13" s="21"/>
      <c r="J13" s="21"/>
      <c r="K13" s="21" t="s">
        <v>61</v>
      </c>
      <c r="L13" s="103">
        <v>2045</v>
      </c>
      <c r="M13" s="21"/>
      <c r="N13" s="21"/>
      <c r="O13" s="21"/>
      <c r="P13" s="21" t="s">
        <v>61</v>
      </c>
      <c r="Q13" s="21" t="s">
        <v>61</v>
      </c>
      <c r="R13" s="21" t="s">
        <v>61</v>
      </c>
      <c r="S13" s="21" t="s">
        <v>61</v>
      </c>
      <c r="T13" s="108">
        <v>0</v>
      </c>
      <c r="U13" s="21">
        <v>3554</v>
      </c>
      <c r="V13" s="21">
        <v>0</v>
      </c>
      <c r="W13" s="21" t="s">
        <v>61</v>
      </c>
      <c r="X13" s="21" t="s">
        <v>61</v>
      </c>
      <c r="Y13" s="21" t="s">
        <v>61</v>
      </c>
      <c r="Z13" s="21" t="s">
        <v>61</v>
      </c>
      <c r="AA13" s="21">
        <v>6</v>
      </c>
      <c r="AB13" s="21">
        <v>-28.321400000000001</v>
      </c>
      <c r="AC13" s="22">
        <v>21.439</v>
      </c>
    </row>
    <row r="14" spans="1:29" s="9" customFormat="1" hidden="1" x14ac:dyDescent="0.35">
      <c r="A14" s="19" t="s">
        <v>9</v>
      </c>
      <c r="B14" s="32" t="s">
        <v>191</v>
      </c>
      <c r="C14" s="113" t="s">
        <v>191</v>
      </c>
      <c r="D14" s="113" t="s">
        <v>189</v>
      </c>
      <c r="E14" s="21" t="s">
        <v>114</v>
      </c>
      <c r="F14" s="21" t="s">
        <v>59</v>
      </c>
      <c r="G14" s="21" t="s">
        <v>60</v>
      </c>
      <c r="H14" s="21">
        <v>67.900000000000006</v>
      </c>
      <c r="I14" s="21" t="s">
        <v>61</v>
      </c>
      <c r="J14" s="21" t="s">
        <v>61</v>
      </c>
      <c r="K14" s="21" t="s">
        <v>61</v>
      </c>
      <c r="L14" s="103">
        <v>2046</v>
      </c>
      <c r="M14" s="21" t="s">
        <v>421</v>
      </c>
      <c r="N14" s="21">
        <v>1.1499999999999999</v>
      </c>
      <c r="O14" s="21"/>
      <c r="P14" s="21" t="s">
        <v>61</v>
      </c>
      <c r="Q14" s="21" t="s">
        <v>61</v>
      </c>
      <c r="R14" s="21" t="s">
        <v>61</v>
      </c>
      <c r="S14" s="21" t="s">
        <v>61</v>
      </c>
      <c r="T14" s="108">
        <v>0</v>
      </c>
      <c r="U14" s="21">
        <v>872</v>
      </c>
      <c r="V14" s="21">
        <v>0</v>
      </c>
      <c r="W14" s="21" t="s">
        <v>61</v>
      </c>
      <c r="X14" s="21" t="s">
        <v>61</v>
      </c>
      <c r="Y14" s="21" t="s">
        <v>61</v>
      </c>
      <c r="Z14" s="21" t="s">
        <v>61</v>
      </c>
      <c r="AA14" s="21" t="s">
        <v>61</v>
      </c>
      <c r="AB14">
        <v>-26.854002390000002</v>
      </c>
      <c r="AC14">
        <v>26.642110710000001</v>
      </c>
    </row>
    <row r="15" spans="1:29" s="9" customFormat="1" hidden="1" x14ac:dyDescent="0.35">
      <c r="A15" s="19" t="s">
        <v>9</v>
      </c>
      <c r="B15" s="32" t="s">
        <v>127</v>
      </c>
      <c r="C15" s="113" t="s">
        <v>353</v>
      </c>
      <c r="D15" s="113" t="s">
        <v>113</v>
      </c>
      <c r="E15" s="21" t="s">
        <v>93</v>
      </c>
      <c r="F15" s="21" t="s">
        <v>59</v>
      </c>
      <c r="G15" s="21" t="s">
        <v>60</v>
      </c>
      <c r="H15" s="21">
        <v>77.7</v>
      </c>
      <c r="I15" s="21" t="s">
        <v>61</v>
      </c>
      <c r="J15" s="21" t="s">
        <v>61</v>
      </c>
      <c r="K15" s="104">
        <f>L15-20</f>
        <v>2014</v>
      </c>
      <c r="L15" s="103">
        <v>2034</v>
      </c>
      <c r="M15" s="21"/>
      <c r="N15" s="21"/>
      <c r="O15" s="21"/>
      <c r="P15" s="21" t="s">
        <v>61</v>
      </c>
      <c r="Q15" s="21" t="s">
        <v>61</v>
      </c>
      <c r="R15" s="21" t="s">
        <v>61</v>
      </c>
      <c r="S15" s="21" t="s">
        <v>61</v>
      </c>
      <c r="T15" s="108">
        <v>0</v>
      </c>
      <c r="U15" s="21">
        <v>1513</v>
      </c>
      <c r="V15" s="21">
        <v>0</v>
      </c>
      <c r="W15" s="21" t="s">
        <v>61</v>
      </c>
      <c r="X15" s="21" t="s">
        <v>61</v>
      </c>
      <c r="Y15" s="21" t="s">
        <v>61</v>
      </c>
      <c r="Z15" s="21" t="s">
        <v>61</v>
      </c>
      <c r="AA15" s="21" t="s">
        <v>61</v>
      </c>
      <c r="AB15" s="21">
        <v>-34.001606610332303</v>
      </c>
      <c r="AC15" s="22">
        <v>24.7416286318375</v>
      </c>
    </row>
    <row r="16" spans="1:29" s="9" customFormat="1" hidden="1" x14ac:dyDescent="0.35">
      <c r="A16" s="19" t="s">
        <v>9</v>
      </c>
      <c r="B16" s="32" t="s">
        <v>148</v>
      </c>
      <c r="C16" s="113" t="s">
        <v>370</v>
      </c>
      <c r="D16" s="113" t="s">
        <v>144</v>
      </c>
      <c r="E16" s="21" t="s">
        <v>114</v>
      </c>
      <c r="F16" s="21" t="s">
        <v>59</v>
      </c>
      <c r="G16" s="21" t="s">
        <v>60</v>
      </c>
      <c r="H16" s="21">
        <v>57</v>
      </c>
      <c r="I16" s="21" t="s">
        <v>61</v>
      </c>
      <c r="J16" s="21" t="s">
        <v>61</v>
      </c>
      <c r="K16" s="21" t="s">
        <v>61</v>
      </c>
      <c r="L16" s="103">
        <v>2042</v>
      </c>
      <c r="M16" s="21" t="s">
        <v>421</v>
      </c>
      <c r="N16" s="21">
        <v>1.1000000000000001</v>
      </c>
      <c r="O16" s="21"/>
      <c r="P16" s="21" t="s">
        <v>61</v>
      </c>
      <c r="Q16" s="21" t="s">
        <v>61</v>
      </c>
      <c r="R16" s="21" t="s">
        <v>61</v>
      </c>
      <c r="S16" s="21" t="s">
        <v>61</v>
      </c>
      <c r="T16" s="108">
        <v>0</v>
      </c>
      <c r="U16" s="21">
        <v>2176</v>
      </c>
      <c r="V16" s="21">
        <v>0</v>
      </c>
      <c r="W16" s="21" t="s">
        <v>61</v>
      </c>
      <c r="X16" s="21" t="s">
        <v>61</v>
      </c>
      <c r="Y16" s="21" t="s">
        <v>61</v>
      </c>
      <c r="Z16" s="21" t="s">
        <v>61</v>
      </c>
      <c r="AA16" s="21" t="s">
        <v>61</v>
      </c>
      <c r="AB16" s="21">
        <v>-28.5392488895511</v>
      </c>
      <c r="AC16" s="22">
        <v>25.213105911553999</v>
      </c>
    </row>
    <row r="17" spans="1:29" s="9" customFormat="1" hidden="1" x14ac:dyDescent="0.35">
      <c r="A17" s="19" t="s">
        <v>9</v>
      </c>
      <c r="B17" s="32" t="s">
        <v>117</v>
      </c>
      <c r="C17" s="113" t="s">
        <v>427</v>
      </c>
      <c r="D17" s="113" t="s">
        <v>113</v>
      </c>
      <c r="E17" s="8" t="s">
        <v>114</v>
      </c>
      <c r="F17" s="8" t="s">
        <v>59</v>
      </c>
      <c r="G17" s="8" t="s">
        <v>60</v>
      </c>
      <c r="H17" s="8">
        <v>45.6</v>
      </c>
      <c r="I17" s="8" t="s">
        <v>61</v>
      </c>
      <c r="J17" s="8" t="s">
        <v>61</v>
      </c>
      <c r="K17" s="8" t="s">
        <v>61</v>
      </c>
      <c r="L17" s="104">
        <f>L14</f>
        <v>2046</v>
      </c>
      <c r="M17" s="21" t="s">
        <v>422</v>
      </c>
      <c r="N17" s="8">
        <v>1.01</v>
      </c>
      <c r="O17" s="8"/>
      <c r="P17" s="8" t="s">
        <v>61</v>
      </c>
      <c r="Q17" s="8" t="s">
        <v>61</v>
      </c>
      <c r="R17" s="8" t="s">
        <v>61</v>
      </c>
      <c r="S17" s="8" t="s">
        <v>61</v>
      </c>
      <c r="T17" s="107">
        <v>0</v>
      </c>
      <c r="U17" s="8">
        <v>3649</v>
      </c>
      <c r="V17" s="8">
        <v>0</v>
      </c>
      <c r="W17" s="8" t="s">
        <v>61</v>
      </c>
      <c r="X17" s="8" t="s">
        <v>61</v>
      </c>
      <c r="Y17" s="8" t="s">
        <v>61</v>
      </c>
      <c r="Z17" s="8" t="s">
        <v>61</v>
      </c>
      <c r="AA17" s="8" t="s">
        <v>61</v>
      </c>
      <c r="AB17" s="8">
        <v>-30.659949999999998</v>
      </c>
      <c r="AC17" s="27">
        <v>24.01981</v>
      </c>
    </row>
    <row r="18" spans="1:29" s="9" customFormat="1" hidden="1" x14ac:dyDescent="0.35">
      <c r="A18" s="19" t="s">
        <v>9</v>
      </c>
      <c r="B18" s="32" t="s">
        <v>130</v>
      </c>
      <c r="C18" s="113" t="s">
        <v>356</v>
      </c>
      <c r="D18" s="113" t="s">
        <v>113</v>
      </c>
      <c r="E18" s="8" t="s">
        <v>93</v>
      </c>
      <c r="F18" s="8" t="s">
        <v>59</v>
      </c>
      <c r="G18" s="8" t="s">
        <v>60</v>
      </c>
      <c r="H18" s="8">
        <v>27</v>
      </c>
      <c r="I18" s="8" t="s">
        <v>61</v>
      </c>
      <c r="J18" s="8" t="s">
        <v>61</v>
      </c>
      <c r="K18" s="104">
        <f>L18-20</f>
        <v>2014</v>
      </c>
      <c r="L18" s="104">
        <v>2034</v>
      </c>
      <c r="M18" s="8"/>
      <c r="N18" s="8"/>
      <c r="O18" s="8"/>
      <c r="P18" s="8" t="s">
        <v>61</v>
      </c>
      <c r="Q18" s="8" t="s">
        <v>61</v>
      </c>
      <c r="R18" s="8" t="s">
        <v>61</v>
      </c>
      <c r="S18" s="8" t="s">
        <v>61</v>
      </c>
      <c r="T18" s="107">
        <v>0</v>
      </c>
      <c r="U18" s="8">
        <v>1513</v>
      </c>
      <c r="V18" s="8">
        <v>0</v>
      </c>
      <c r="W18" s="8" t="s">
        <v>61</v>
      </c>
      <c r="X18" s="8" t="s">
        <v>61</v>
      </c>
      <c r="Y18" s="8" t="s">
        <v>61</v>
      </c>
      <c r="Z18" s="8" t="s">
        <v>61</v>
      </c>
      <c r="AA18" s="8" t="s">
        <v>61</v>
      </c>
      <c r="AB18" s="8">
        <v>-33.804784994143098</v>
      </c>
      <c r="AC18" s="27">
        <v>25.490491714836399</v>
      </c>
    </row>
    <row r="19" spans="1:29" s="9" customFormat="1" hidden="1" x14ac:dyDescent="0.35">
      <c r="A19" s="19" t="s">
        <v>9</v>
      </c>
      <c r="B19" s="32" t="s">
        <v>193</v>
      </c>
      <c r="C19" s="113" t="s">
        <v>428</v>
      </c>
      <c r="D19" s="113" t="s">
        <v>189</v>
      </c>
      <c r="E19" s="21" t="s">
        <v>114</v>
      </c>
      <c r="F19" s="21" t="s">
        <v>59</v>
      </c>
      <c r="G19" s="21" t="s">
        <v>60</v>
      </c>
      <c r="H19" s="21">
        <v>50</v>
      </c>
      <c r="I19" s="21" t="s">
        <v>61</v>
      </c>
      <c r="J19" s="21" t="s">
        <v>61</v>
      </c>
      <c r="K19" s="21" t="s">
        <v>61</v>
      </c>
      <c r="L19" s="103">
        <v>2046</v>
      </c>
      <c r="M19" s="8" t="s">
        <v>429</v>
      </c>
      <c r="N19" s="21">
        <v>1.1599999999999999</v>
      </c>
      <c r="O19" s="21"/>
      <c r="P19" s="21" t="s">
        <v>61</v>
      </c>
      <c r="Q19" s="21" t="s">
        <v>61</v>
      </c>
      <c r="R19" s="21" t="s">
        <v>61</v>
      </c>
      <c r="S19" s="21" t="s">
        <v>61</v>
      </c>
      <c r="T19" s="108">
        <v>0</v>
      </c>
      <c r="U19" s="21">
        <v>872</v>
      </c>
      <c r="V19" s="21">
        <v>0</v>
      </c>
      <c r="W19" s="21" t="s">
        <v>61</v>
      </c>
      <c r="X19" s="21" t="s">
        <v>61</v>
      </c>
      <c r="Y19" s="21" t="s">
        <v>61</v>
      </c>
      <c r="Z19" s="21" t="s">
        <v>61</v>
      </c>
      <c r="AA19" s="21" t="s">
        <v>61</v>
      </c>
      <c r="AB19">
        <v>-25.609668729999999</v>
      </c>
      <c r="AC19">
        <v>27.807654159999998</v>
      </c>
    </row>
    <row r="20" spans="1:29" s="9" customFormat="1" hidden="1" x14ac:dyDescent="0.35">
      <c r="A20" s="19" t="s">
        <v>9</v>
      </c>
      <c r="B20" s="32" t="s">
        <v>430</v>
      </c>
      <c r="C20" s="113" t="s">
        <v>431</v>
      </c>
      <c r="D20" s="113" t="s">
        <v>426</v>
      </c>
      <c r="E20" s="21" t="s">
        <v>114</v>
      </c>
      <c r="F20" s="21"/>
      <c r="G20" s="21"/>
      <c r="H20" s="21"/>
      <c r="I20" s="21"/>
      <c r="J20" s="21"/>
      <c r="K20" s="21"/>
      <c r="L20" s="103"/>
      <c r="M20" s="8" t="s">
        <v>421</v>
      </c>
      <c r="N20" s="21">
        <v>1.1499999999999999</v>
      </c>
      <c r="O20" s="21"/>
      <c r="P20" s="21"/>
      <c r="Q20" s="21"/>
      <c r="R20" s="21"/>
      <c r="S20" s="21"/>
      <c r="T20" s="108"/>
      <c r="U20" s="21"/>
      <c r="V20" s="21"/>
      <c r="W20" s="21"/>
      <c r="X20" s="21"/>
      <c r="Y20" s="21"/>
      <c r="Z20" s="21"/>
      <c r="AA20" s="21"/>
      <c r="AB20">
        <v>-26.726353</v>
      </c>
      <c r="AC20">
        <v>26.620317</v>
      </c>
    </row>
    <row r="21" spans="1:29" s="9" customFormat="1" hidden="1" x14ac:dyDescent="0.35">
      <c r="A21" s="19" t="s">
        <v>9</v>
      </c>
      <c r="B21" s="32" t="s">
        <v>150</v>
      </c>
      <c r="C21" s="113" t="s">
        <v>150</v>
      </c>
      <c r="D21" s="113" t="s">
        <v>144</v>
      </c>
      <c r="E21" s="21" t="s">
        <v>114</v>
      </c>
      <c r="F21" s="21" t="s">
        <v>59</v>
      </c>
      <c r="G21" s="21" t="s">
        <v>60</v>
      </c>
      <c r="H21" s="21">
        <v>69.599999999999994</v>
      </c>
      <c r="I21" s="21" t="s">
        <v>61</v>
      </c>
      <c r="J21" s="21" t="s">
        <v>61</v>
      </c>
      <c r="K21" s="21" t="s">
        <v>61</v>
      </c>
      <c r="L21" s="103">
        <v>2042</v>
      </c>
      <c r="M21" s="21"/>
      <c r="N21" s="21"/>
      <c r="O21" s="21"/>
      <c r="P21" s="21" t="s">
        <v>61</v>
      </c>
      <c r="Q21" s="21" t="s">
        <v>61</v>
      </c>
      <c r="R21" s="21" t="s">
        <v>61</v>
      </c>
      <c r="S21" s="21" t="s">
        <v>61</v>
      </c>
      <c r="T21" s="108">
        <v>0</v>
      </c>
      <c r="U21" s="21">
        <v>2176</v>
      </c>
      <c r="V21" s="21">
        <v>0</v>
      </c>
      <c r="W21" s="21" t="s">
        <v>61</v>
      </c>
      <c r="X21" s="21" t="s">
        <v>61</v>
      </c>
      <c r="Y21" s="21" t="s">
        <v>61</v>
      </c>
      <c r="Z21" s="21" t="s">
        <v>61</v>
      </c>
      <c r="AA21" s="21" t="s">
        <v>61</v>
      </c>
      <c r="AB21" s="21">
        <v>-30.997352851430101</v>
      </c>
      <c r="AC21" s="22">
        <v>26.330198203529498</v>
      </c>
    </row>
    <row r="22" spans="1:29" s="9" customFormat="1" hidden="1" x14ac:dyDescent="0.35">
      <c r="A22" s="19" t="s">
        <v>9</v>
      </c>
      <c r="B22" s="32" t="s">
        <v>133</v>
      </c>
      <c r="C22" s="113" t="s">
        <v>358</v>
      </c>
      <c r="D22" s="113" t="s">
        <v>113</v>
      </c>
      <c r="E22" s="21" t="s">
        <v>93</v>
      </c>
      <c r="F22" s="21" t="s">
        <v>59</v>
      </c>
      <c r="G22" s="21" t="s">
        <v>60</v>
      </c>
      <c r="H22" s="21">
        <v>73.8</v>
      </c>
      <c r="I22" s="21" t="s">
        <v>61</v>
      </c>
      <c r="J22" s="21" t="s">
        <v>61</v>
      </c>
      <c r="K22" s="104">
        <f>L22-20</f>
        <v>2014</v>
      </c>
      <c r="L22" s="103">
        <v>2034</v>
      </c>
      <c r="M22" s="21"/>
      <c r="N22" s="21"/>
      <c r="O22" s="21"/>
      <c r="P22" s="21" t="s">
        <v>61</v>
      </c>
      <c r="Q22" s="21" t="s">
        <v>61</v>
      </c>
      <c r="R22" s="21" t="s">
        <v>61</v>
      </c>
      <c r="S22" s="21" t="s">
        <v>61</v>
      </c>
      <c r="T22" s="108">
        <v>0</v>
      </c>
      <c r="U22" s="21">
        <v>1513</v>
      </c>
      <c r="V22" s="21">
        <v>0</v>
      </c>
      <c r="W22" s="21" t="s">
        <v>61</v>
      </c>
      <c r="X22" s="21" t="s">
        <v>61</v>
      </c>
      <c r="Y22" s="21" t="s">
        <v>61</v>
      </c>
      <c r="Z22" s="21" t="s">
        <v>61</v>
      </c>
      <c r="AA22" s="21" t="s">
        <v>61</v>
      </c>
      <c r="AB22" s="21">
        <v>-31.422242229804301</v>
      </c>
      <c r="AC22" s="22">
        <v>23.114920144479999</v>
      </c>
    </row>
    <row r="23" spans="1:29" s="9" customFormat="1" hidden="1" x14ac:dyDescent="0.35">
      <c r="A23" s="19" t="s">
        <v>9</v>
      </c>
      <c r="B23" s="32" t="s">
        <v>432</v>
      </c>
      <c r="C23" s="113" t="s">
        <v>434</v>
      </c>
      <c r="D23" s="113" t="s">
        <v>113</v>
      </c>
      <c r="E23" s="8" t="s">
        <v>114</v>
      </c>
      <c r="F23" s="8" t="s">
        <v>59</v>
      </c>
      <c r="G23" s="8" t="s">
        <v>60</v>
      </c>
      <c r="H23" s="8">
        <v>45.4</v>
      </c>
      <c r="I23" s="8" t="s">
        <v>61</v>
      </c>
      <c r="J23" s="8" t="s">
        <v>61</v>
      </c>
      <c r="K23" s="8" t="s">
        <v>61</v>
      </c>
      <c r="L23" s="104">
        <f>L22</f>
        <v>2034</v>
      </c>
      <c r="M23" s="8"/>
      <c r="N23" s="8"/>
      <c r="O23" s="8"/>
      <c r="P23" s="8" t="s">
        <v>61</v>
      </c>
      <c r="Q23" s="8" t="s">
        <v>61</v>
      </c>
      <c r="R23" s="8" t="s">
        <v>61</v>
      </c>
      <c r="S23" s="8" t="s">
        <v>61</v>
      </c>
      <c r="T23" s="107">
        <v>0</v>
      </c>
      <c r="U23" s="8">
        <v>3649</v>
      </c>
      <c r="V23" s="8">
        <v>0</v>
      </c>
      <c r="W23" s="8" t="s">
        <v>61</v>
      </c>
      <c r="X23" s="8" t="s">
        <v>61</v>
      </c>
      <c r="Y23" s="8" t="s">
        <v>61</v>
      </c>
      <c r="Z23" s="8" t="s">
        <v>61</v>
      </c>
      <c r="AA23" s="8" t="s">
        <v>61</v>
      </c>
      <c r="AB23" s="8">
        <v>-28.725062150784801</v>
      </c>
      <c r="AC23" s="27">
        <v>24.7517010039161</v>
      </c>
    </row>
    <row r="24" spans="1:29" s="9" customFormat="1" hidden="1" x14ac:dyDescent="0.35">
      <c r="A24" s="19"/>
      <c r="B24" s="32" t="s">
        <v>433</v>
      </c>
      <c r="C24" s="113" t="s">
        <v>435</v>
      </c>
      <c r="D24" s="113" t="s">
        <v>189</v>
      </c>
      <c r="E24" s="8" t="s">
        <v>114</v>
      </c>
      <c r="F24" s="8"/>
      <c r="G24" s="8"/>
      <c r="H24" s="8"/>
      <c r="I24" s="8"/>
      <c r="J24" s="8"/>
      <c r="K24" s="8"/>
      <c r="L24" s="104"/>
      <c r="M24" s="8"/>
      <c r="N24" s="8"/>
      <c r="O24" s="8"/>
      <c r="P24" s="8"/>
      <c r="Q24" s="8"/>
      <c r="R24" s="8"/>
      <c r="S24" s="8"/>
      <c r="T24" s="107"/>
      <c r="U24" s="8"/>
      <c r="V24" s="8"/>
      <c r="W24" s="8"/>
      <c r="X24" s="8"/>
      <c r="Y24" s="8"/>
      <c r="Z24" s="8"/>
      <c r="AA24" s="8"/>
      <c r="AB24" s="8"/>
      <c r="AC24" s="27"/>
    </row>
    <row r="25" spans="1:29" s="9" customFormat="1" hidden="1" x14ac:dyDescent="0.35">
      <c r="A25" s="19"/>
      <c r="B25" s="32" t="s">
        <v>436</v>
      </c>
      <c r="C25" s="113" t="s">
        <v>437</v>
      </c>
      <c r="D25" s="113" t="s">
        <v>438</v>
      </c>
      <c r="E25" s="8" t="s">
        <v>114</v>
      </c>
      <c r="F25" s="8"/>
      <c r="G25" s="8"/>
      <c r="H25" s="8"/>
      <c r="I25" s="8"/>
      <c r="J25" s="8"/>
      <c r="K25" s="8"/>
      <c r="L25" s="104"/>
      <c r="M25" s="8"/>
      <c r="N25" s="8"/>
      <c r="O25" s="8"/>
      <c r="P25" s="8"/>
      <c r="Q25" s="8"/>
      <c r="R25" s="8"/>
      <c r="S25" s="8"/>
      <c r="T25" s="107"/>
      <c r="U25" s="8"/>
      <c r="V25" s="8"/>
      <c r="W25" s="8"/>
      <c r="X25" s="8"/>
      <c r="Y25" s="8"/>
      <c r="Z25" s="8"/>
      <c r="AA25" s="8"/>
      <c r="AB25" s="8"/>
      <c r="AC25" s="27"/>
    </row>
    <row r="26" spans="1:29" s="9" customFormat="1" hidden="1" x14ac:dyDescent="0.35">
      <c r="A26" s="19" t="s">
        <v>9</v>
      </c>
      <c r="B26" s="32" t="s">
        <v>194</v>
      </c>
      <c r="C26" s="113" t="s">
        <v>439</v>
      </c>
      <c r="D26" s="113" t="s">
        <v>189</v>
      </c>
      <c r="E26" s="8" t="s">
        <v>114</v>
      </c>
      <c r="F26" s="8" t="s">
        <v>59</v>
      </c>
      <c r="G26" s="8" t="s">
        <v>60</v>
      </c>
      <c r="H26" s="8">
        <v>75</v>
      </c>
      <c r="I26" s="8" t="s">
        <v>61</v>
      </c>
      <c r="J26" s="8" t="s">
        <v>61</v>
      </c>
      <c r="K26" s="8" t="s">
        <v>61</v>
      </c>
      <c r="L26" s="104">
        <v>2046</v>
      </c>
      <c r="M26" s="8"/>
      <c r="N26" s="8"/>
      <c r="O26" s="8"/>
      <c r="P26" s="8" t="s">
        <v>61</v>
      </c>
      <c r="Q26" s="8" t="s">
        <v>61</v>
      </c>
      <c r="R26" s="8" t="s">
        <v>61</v>
      </c>
      <c r="S26" s="8" t="s">
        <v>61</v>
      </c>
      <c r="T26" s="107">
        <v>0</v>
      </c>
      <c r="U26" s="8">
        <v>872</v>
      </c>
      <c r="V26" s="8">
        <v>0</v>
      </c>
      <c r="W26" s="8" t="s">
        <v>61</v>
      </c>
      <c r="X26" s="8" t="s">
        <v>61</v>
      </c>
      <c r="Y26" s="8" t="s">
        <v>61</v>
      </c>
      <c r="Z26" s="8" t="s">
        <v>61</v>
      </c>
      <c r="AA26" s="8" t="s">
        <v>61</v>
      </c>
      <c r="AB26" s="8">
        <v>-28.414926727986401</v>
      </c>
      <c r="AC26" s="27">
        <v>21.221905297254199</v>
      </c>
    </row>
    <row r="27" spans="1:29" s="9" customFormat="1" hidden="1" x14ac:dyDescent="0.35">
      <c r="A27" s="19" t="s">
        <v>9</v>
      </c>
      <c r="B27" s="32" t="s">
        <v>195</v>
      </c>
      <c r="C27" s="113" t="s">
        <v>440</v>
      </c>
      <c r="D27" s="113" t="s">
        <v>189</v>
      </c>
      <c r="E27" s="21" t="s">
        <v>114</v>
      </c>
      <c r="F27" s="21" t="s">
        <v>59</v>
      </c>
      <c r="G27" s="21" t="s">
        <v>60</v>
      </c>
      <c r="H27" s="21">
        <v>75</v>
      </c>
      <c r="I27" s="21" t="s">
        <v>61</v>
      </c>
      <c r="J27" s="21" t="s">
        <v>61</v>
      </c>
      <c r="K27" s="21" t="s">
        <v>61</v>
      </c>
      <c r="L27" s="103">
        <v>2046</v>
      </c>
      <c r="M27" s="21"/>
      <c r="N27" s="21"/>
      <c r="O27" s="21"/>
      <c r="P27" s="21" t="s">
        <v>61</v>
      </c>
      <c r="Q27" s="21" t="s">
        <v>61</v>
      </c>
      <c r="R27" s="21" t="s">
        <v>61</v>
      </c>
      <c r="S27" s="21" t="s">
        <v>61</v>
      </c>
      <c r="T27" s="108">
        <v>0</v>
      </c>
      <c r="U27" s="21">
        <v>872</v>
      </c>
      <c r="V27" s="21">
        <v>0</v>
      </c>
      <c r="W27" s="21" t="s">
        <v>61</v>
      </c>
      <c r="X27" s="21" t="s">
        <v>61</v>
      </c>
      <c r="Y27" s="21" t="s">
        <v>61</v>
      </c>
      <c r="Z27" s="21" t="s">
        <v>61</v>
      </c>
      <c r="AA27" s="21" t="s">
        <v>61</v>
      </c>
      <c r="AB27" s="21">
        <v>-28.414926727986401</v>
      </c>
      <c r="AC27" s="22">
        <v>21.221905297254199</v>
      </c>
    </row>
    <row r="28" spans="1:29" s="9" customFormat="1" hidden="1" x14ac:dyDescent="0.35">
      <c r="A28" s="19"/>
      <c r="B28" s="32" t="s">
        <v>441</v>
      </c>
      <c r="C28" s="113" t="s">
        <v>442</v>
      </c>
      <c r="D28" s="113" t="s">
        <v>165</v>
      </c>
      <c r="E28" s="21" t="s">
        <v>114</v>
      </c>
      <c r="F28" s="21"/>
      <c r="G28" s="21"/>
      <c r="H28" s="21"/>
      <c r="I28" s="21"/>
      <c r="J28" s="21"/>
      <c r="K28" s="21"/>
      <c r="L28" s="103"/>
      <c r="M28" s="21"/>
      <c r="N28" s="21"/>
      <c r="O28" s="21"/>
      <c r="P28" s="21"/>
      <c r="Q28" s="21"/>
      <c r="R28" s="21"/>
      <c r="S28" s="21"/>
      <c r="T28" s="108"/>
      <c r="U28" s="21"/>
      <c r="V28" s="21"/>
      <c r="W28" s="21"/>
      <c r="X28" s="21"/>
      <c r="Y28" s="21"/>
      <c r="Z28" s="21"/>
      <c r="AA28" s="21"/>
      <c r="AB28" s="21"/>
      <c r="AC28" s="22"/>
    </row>
    <row r="29" spans="1:29" s="9" customFormat="1" hidden="1" x14ac:dyDescent="0.35">
      <c r="A29" s="19"/>
      <c r="B29" s="32" t="s">
        <v>443</v>
      </c>
      <c r="C29" s="113" t="s">
        <v>444</v>
      </c>
      <c r="D29" s="113" t="s">
        <v>426</v>
      </c>
      <c r="E29" s="21" t="s">
        <v>114</v>
      </c>
      <c r="F29" s="21"/>
      <c r="G29" s="21"/>
      <c r="H29" s="21"/>
      <c r="I29" s="21"/>
      <c r="J29" s="21"/>
      <c r="K29" s="21"/>
      <c r="L29" s="103"/>
      <c r="M29" s="21"/>
      <c r="N29" s="21"/>
      <c r="O29" s="21"/>
      <c r="P29" s="21"/>
      <c r="Q29" s="21"/>
      <c r="R29" s="21"/>
      <c r="S29" s="21"/>
      <c r="T29" s="108"/>
      <c r="U29" s="21"/>
      <c r="V29" s="21"/>
      <c r="W29" s="21"/>
      <c r="X29" s="21"/>
      <c r="Y29" s="21"/>
      <c r="Z29" s="21"/>
      <c r="AA29" s="21"/>
      <c r="AB29" s="21"/>
      <c r="AC29" s="22"/>
    </row>
    <row r="30" spans="1:29" s="9" customFormat="1" hidden="1" x14ac:dyDescent="0.35">
      <c r="A30" s="19"/>
      <c r="B30" s="32" t="s">
        <v>445</v>
      </c>
      <c r="C30" s="113" t="s">
        <v>446</v>
      </c>
      <c r="D30" s="113" t="s">
        <v>438</v>
      </c>
      <c r="E30" s="21" t="s">
        <v>114</v>
      </c>
      <c r="F30" s="21"/>
      <c r="G30" s="21"/>
      <c r="H30" s="21"/>
      <c r="I30" s="21"/>
      <c r="J30" s="21"/>
      <c r="K30" s="21"/>
      <c r="L30" s="103"/>
      <c r="M30" s="21"/>
      <c r="N30" s="21"/>
      <c r="O30" s="21"/>
      <c r="P30" s="21"/>
      <c r="Q30" s="21"/>
      <c r="R30" s="21"/>
      <c r="S30" s="21"/>
      <c r="T30" s="108"/>
      <c r="U30" s="21"/>
      <c r="V30" s="21"/>
      <c r="W30" s="21"/>
      <c r="X30" s="21"/>
      <c r="Y30" s="21"/>
      <c r="Z30" s="21"/>
      <c r="AA30" s="21"/>
      <c r="AB30" s="21"/>
      <c r="AC30" s="22"/>
    </row>
    <row r="31" spans="1:29" s="9" customFormat="1" hidden="1" x14ac:dyDescent="0.35">
      <c r="A31" s="19" t="s">
        <v>9</v>
      </c>
      <c r="B31" s="32" t="s">
        <v>447</v>
      </c>
      <c r="C31" s="113" t="s">
        <v>423</v>
      </c>
      <c r="D31" s="113" t="s">
        <v>113</v>
      </c>
      <c r="E31" s="8" t="s">
        <v>114</v>
      </c>
      <c r="F31" s="8" t="s">
        <v>59</v>
      </c>
      <c r="G31" s="8" t="s">
        <v>60</v>
      </c>
      <c r="H31" s="8">
        <v>9.9</v>
      </c>
      <c r="I31" s="8" t="s">
        <v>61</v>
      </c>
      <c r="J31" s="8" t="s">
        <v>61</v>
      </c>
      <c r="K31" s="8" t="s">
        <v>61</v>
      </c>
      <c r="L31" s="104">
        <f>L26</f>
        <v>2046</v>
      </c>
      <c r="M31" s="8" t="s">
        <v>421</v>
      </c>
      <c r="N31" s="8"/>
      <c r="O31" s="8"/>
      <c r="P31" s="8" t="s">
        <v>61</v>
      </c>
      <c r="Q31" s="8" t="s">
        <v>61</v>
      </c>
      <c r="R31" s="8" t="s">
        <v>61</v>
      </c>
      <c r="S31" s="8" t="s">
        <v>61</v>
      </c>
      <c r="T31" s="107">
        <v>0</v>
      </c>
      <c r="U31" s="8">
        <v>3649</v>
      </c>
      <c r="V31" s="8">
        <v>0</v>
      </c>
      <c r="W31" s="8" t="s">
        <v>61</v>
      </c>
      <c r="X31" s="8" t="s">
        <v>61</v>
      </c>
      <c r="Y31" s="8" t="s">
        <v>61</v>
      </c>
      <c r="Z31" s="8" t="s">
        <v>61</v>
      </c>
      <c r="AA31" s="8" t="s">
        <v>61</v>
      </c>
      <c r="AB31" s="8">
        <v>-29.115135854396001</v>
      </c>
      <c r="AC31" s="27">
        <v>23.7490965967927</v>
      </c>
    </row>
    <row r="32" spans="1:29" s="9" customFormat="1" hidden="1" x14ac:dyDescent="0.35">
      <c r="A32" s="19"/>
      <c r="B32" s="32" t="s">
        <v>448</v>
      </c>
      <c r="C32" s="113" t="s">
        <v>449</v>
      </c>
      <c r="D32" s="113" t="s">
        <v>189</v>
      </c>
      <c r="E32" s="8" t="s">
        <v>114</v>
      </c>
      <c r="F32" s="8"/>
      <c r="G32" s="8"/>
      <c r="H32" s="8"/>
      <c r="I32" s="8"/>
      <c r="J32" s="8"/>
      <c r="K32" s="8"/>
      <c r="L32" s="104"/>
      <c r="M32" s="8" t="s">
        <v>421</v>
      </c>
      <c r="N32" s="8"/>
      <c r="O32" s="8"/>
      <c r="P32" s="8"/>
      <c r="Q32" s="8"/>
      <c r="R32" s="8"/>
      <c r="S32" s="8"/>
      <c r="T32" s="107"/>
      <c r="U32" s="8"/>
      <c r="V32" s="8"/>
      <c r="W32" s="8"/>
      <c r="X32" s="8"/>
      <c r="Y32" s="8"/>
      <c r="Z32" s="8"/>
      <c r="AA32" s="8"/>
      <c r="AB32" s="8"/>
      <c r="AC32" s="27"/>
    </row>
    <row r="33" spans="1:29" s="9" customFormat="1" hidden="1" x14ac:dyDescent="0.35">
      <c r="A33" s="19"/>
      <c r="B33" s="32" t="s">
        <v>450</v>
      </c>
      <c r="C33" s="113" t="s">
        <v>453</v>
      </c>
      <c r="D33" s="113" t="s">
        <v>438</v>
      </c>
      <c r="E33" s="8" t="s">
        <v>114</v>
      </c>
      <c r="F33" s="8"/>
      <c r="G33" s="8"/>
      <c r="H33" s="8"/>
      <c r="I33" s="8"/>
      <c r="J33" s="8"/>
      <c r="K33" s="8"/>
      <c r="L33" s="104"/>
      <c r="M33" s="8" t="s">
        <v>421</v>
      </c>
      <c r="N33" s="8">
        <v>1.1499999999999999</v>
      </c>
      <c r="O33" s="8"/>
      <c r="P33" s="8"/>
      <c r="Q33" s="8"/>
      <c r="R33" s="8"/>
      <c r="S33" s="8"/>
      <c r="T33" s="107"/>
      <c r="U33" s="8"/>
      <c r="V33" s="8"/>
      <c r="W33" s="8"/>
      <c r="X33" s="8"/>
      <c r="Y33" s="8"/>
      <c r="Z33" s="8"/>
      <c r="AA33" s="8"/>
      <c r="AB33" s="8"/>
      <c r="AC33" s="27"/>
    </row>
    <row r="34" spans="1:29" s="9" customFormat="1" hidden="1" x14ac:dyDescent="0.35">
      <c r="A34" s="19"/>
      <c r="B34" s="32" t="s">
        <v>451</v>
      </c>
      <c r="C34" s="113" t="s">
        <v>454</v>
      </c>
      <c r="D34" s="113" t="s">
        <v>438</v>
      </c>
      <c r="E34" s="8" t="s">
        <v>114</v>
      </c>
      <c r="F34" s="8"/>
      <c r="G34" s="8"/>
      <c r="H34" s="8"/>
      <c r="I34" s="8"/>
      <c r="J34" s="8"/>
      <c r="K34" s="8"/>
      <c r="L34" s="104"/>
      <c r="M34" s="8" t="s">
        <v>421</v>
      </c>
      <c r="N34" s="8">
        <v>1.1499999999999999</v>
      </c>
      <c r="O34" s="8"/>
      <c r="P34" s="8"/>
      <c r="Q34" s="8"/>
      <c r="R34" s="8"/>
      <c r="S34" s="8"/>
      <c r="T34" s="107"/>
      <c r="U34" s="8"/>
      <c r="V34" s="8"/>
      <c r="W34" s="8"/>
      <c r="X34" s="8"/>
      <c r="Y34" s="8"/>
      <c r="Z34" s="8"/>
      <c r="AA34" s="8"/>
      <c r="AB34" s="8"/>
      <c r="AC34" s="27"/>
    </row>
    <row r="35" spans="1:29" s="9" customFormat="1" hidden="1" x14ac:dyDescent="0.35">
      <c r="A35" s="19"/>
      <c r="B35" s="32" t="s">
        <v>452</v>
      </c>
      <c r="C35" s="113" t="s">
        <v>455</v>
      </c>
      <c r="D35" s="113" t="s">
        <v>438</v>
      </c>
      <c r="E35" s="8" t="s">
        <v>114</v>
      </c>
      <c r="F35" s="8"/>
      <c r="G35" s="8"/>
      <c r="H35" s="8"/>
      <c r="I35" s="8"/>
      <c r="J35" s="8"/>
      <c r="K35" s="8"/>
      <c r="L35" s="104"/>
      <c r="M35" s="8" t="s">
        <v>421</v>
      </c>
      <c r="N35" s="8">
        <v>1.1499999999999999</v>
      </c>
      <c r="O35" s="8"/>
      <c r="P35" s="8"/>
      <c r="Q35" s="8"/>
      <c r="R35" s="8"/>
      <c r="S35" s="8"/>
      <c r="T35" s="107"/>
      <c r="U35" s="8"/>
      <c r="V35" s="8"/>
      <c r="W35" s="8"/>
      <c r="X35" s="8"/>
      <c r="Y35" s="8"/>
      <c r="Z35" s="8"/>
      <c r="AA35" s="8"/>
      <c r="AB35" s="8"/>
      <c r="AC35" s="27"/>
    </row>
    <row r="36" spans="1:29" s="9" customFormat="1" hidden="1" x14ac:dyDescent="0.35">
      <c r="A36" s="19"/>
      <c r="B36" s="32" t="s">
        <v>456</v>
      </c>
      <c r="C36" s="113" t="s">
        <v>457</v>
      </c>
      <c r="D36" s="113" t="s">
        <v>438</v>
      </c>
      <c r="E36" s="8" t="s">
        <v>114</v>
      </c>
      <c r="F36" s="8"/>
      <c r="G36" s="8"/>
      <c r="H36" s="8"/>
      <c r="I36" s="8"/>
      <c r="J36" s="8"/>
      <c r="K36" s="8"/>
      <c r="L36" s="104"/>
      <c r="M36" s="8" t="s">
        <v>421</v>
      </c>
      <c r="N36" s="8">
        <v>1.1499999999999999</v>
      </c>
      <c r="O36" s="8"/>
      <c r="P36" s="8"/>
      <c r="Q36" s="8"/>
      <c r="R36" s="8"/>
      <c r="S36" s="8"/>
      <c r="T36" s="107"/>
      <c r="U36" s="8"/>
      <c r="V36" s="8"/>
      <c r="W36" s="8"/>
      <c r="X36" s="8"/>
      <c r="Y36" s="8"/>
      <c r="Z36" s="8"/>
      <c r="AA36" s="8"/>
      <c r="AB36" s="8"/>
      <c r="AC36" s="27"/>
    </row>
    <row r="37" spans="1:29" s="9" customFormat="1" hidden="1" x14ac:dyDescent="0.35">
      <c r="A37" s="19" t="s">
        <v>9</v>
      </c>
      <c r="B37" s="32" t="s">
        <v>120</v>
      </c>
      <c r="C37" s="113" t="s">
        <v>348</v>
      </c>
      <c r="D37" s="113" t="s">
        <v>113</v>
      </c>
      <c r="E37" s="21" t="s">
        <v>114</v>
      </c>
      <c r="F37" s="21" t="s">
        <v>59</v>
      </c>
      <c r="G37" s="21" t="s">
        <v>60</v>
      </c>
      <c r="H37" s="21">
        <v>19.899999999999999</v>
      </c>
      <c r="I37" s="21" t="s">
        <v>61</v>
      </c>
      <c r="J37" s="21" t="s">
        <v>61</v>
      </c>
      <c r="K37" s="21" t="s">
        <v>61</v>
      </c>
      <c r="L37" s="103">
        <f>L31</f>
        <v>2046</v>
      </c>
      <c r="M37" s="21" t="s">
        <v>422</v>
      </c>
      <c r="N37" s="21">
        <v>1.1100000000000001</v>
      </c>
      <c r="O37" s="21"/>
      <c r="P37" s="21" t="s">
        <v>61</v>
      </c>
      <c r="Q37" s="21" t="s">
        <v>61</v>
      </c>
      <c r="R37" s="21" t="s">
        <v>61</v>
      </c>
      <c r="S37" s="21" t="s">
        <v>61</v>
      </c>
      <c r="T37" s="108">
        <v>0</v>
      </c>
      <c r="U37" s="21">
        <v>3649</v>
      </c>
      <c r="V37" s="21">
        <v>0</v>
      </c>
      <c r="W37" s="21" t="s">
        <v>61</v>
      </c>
      <c r="X37" s="21" t="s">
        <v>61</v>
      </c>
      <c r="Y37" s="21" t="s">
        <v>61</v>
      </c>
      <c r="Z37" s="21" t="s">
        <v>61</v>
      </c>
      <c r="AA37" s="21" t="s">
        <v>61</v>
      </c>
      <c r="AB37" s="21">
        <v>-29.115135854396001</v>
      </c>
      <c r="AC37" s="22">
        <v>23.7490965967927</v>
      </c>
    </row>
    <row r="38" spans="1:29" hidden="1" x14ac:dyDescent="0.35">
      <c r="A38" s="19" t="s">
        <v>9</v>
      </c>
      <c r="B38" s="32" t="s">
        <v>153</v>
      </c>
      <c r="C38" s="113" t="s">
        <v>374</v>
      </c>
      <c r="D38" s="113" t="s">
        <v>144</v>
      </c>
      <c r="E38" s="8" t="s">
        <v>114</v>
      </c>
      <c r="F38" s="8" t="s">
        <v>59</v>
      </c>
      <c r="G38" s="8" t="s">
        <v>60</v>
      </c>
      <c r="H38" s="8">
        <v>75</v>
      </c>
      <c r="I38" s="8" t="s">
        <v>61</v>
      </c>
      <c r="J38" s="8" t="s">
        <v>61</v>
      </c>
      <c r="K38" s="8" t="s">
        <v>61</v>
      </c>
      <c r="L38" s="104">
        <v>2042</v>
      </c>
      <c r="M38" s="8" t="s">
        <v>422</v>
      </c>
      <c r="P38" s="8" t="s">
        <v>61</v>
      </c>
      <c r="Q38" s="8" t="s">
        <v>61</v>
      </c>
      <c r="R38" s="8" t="s">
        <v>61</v>
      </c>
      <c r="S38" s="8" t="s">
        <v>61</v>
      </c>
      <c r="T38" s="107">
        <v>0</v>
      </c>
      <c r="U38" s="8">
        <v>2176</v>
      </c>
      <c r="V38" s="8">
        <v>0</v>
      </c>
      <c r="W38" s="8" t="s">
        <v>61</v>
      </c>
      <c r="X38" s="8" t="s">
        <v>61</v>
      </c>
      <c r="Y38" s="8" t="s">
        <v>61</v>
      </c>
      <c r="Z38" s="8" t="s">
        <v>61</v>
      </c>
      <c r="AA38" s="8" t="s">
        <v>61</v>
      </c>
      <c r="AB38" s="8">
        <v>-28.309522111023199</v>
      </c>
      <c r="AC38" s="27">
        <v>23.104063371285399</v>
      </c>
    </row>
    <row r="39" spans="1:29" hidden="1" x14ac:dyDescent="0.35">
      <c r="A39" s="19" t="s">
        <v>9</v>
      </c>
      <c r="B39" s="32" t="s">
        <v>122</v>
      </c>
      <c r="C39" s="113" t="s">
        <v>122</v>
      </c>
      <c r="D39" s="113" t="s">
        <v>113</v>
      </c>
      <c r="E39" s="21" t="s">
        <v>114</v>
      </c>
      <c r="F39" s="21" t="s">
        <v>59</v>
      </c>
      <c r="G39" s="21" t="s">
        <v>60</v>
      </c>
      <c r="H39" s="21">
        <v>72.400000000000006</v>
      </c>
      <c r="I39" s="21" t="s">
        <v>61</v>
      </c>
      <c r="J39" s="21" t="s">
        <v>61</v>
      </c>
      <c r="K39" s="21" t="s">
        <v>61</v>
      </c>
      <c r="L39" s="103">
        <f>L37</f>
        <v>2046</v>
      </c>
      <c r="M39" s="21"/>
      <c r="N39" s="21"/>
      <c r="O39" s="21"/>
      <c r="P39" s="21" t="s">
        <v>61</v>
      </c>
      <c r="Q39" s="21" t="s">
        <v>61</v>
      </c>
      <c r="R39" s="21" t="s">
        <v>61</v>
      </c>
      <c r="S39" s="21" t="s">
        <v>61</v>
      </c>
      <c r="T39" s="108">
        <v>0</v>
      </c>
      <c r="U39" s="21">
        <v>3649</v>
      </c>
      <c r="V39" s="21">
        <v>0</v>
      </c>
      <c r="W39" s="21" t="s">
        <v>61</v>
      </c>
      <c r="X39" s="21" t="s">
        <v>61</v>
      </c>
      <c r="Y39" s="21" t="s">
        <v>61</v>
      </c>
      <c r="Z39" s="21" t="s">
        <v>61</v>
      </c>
      <c r="AA39" s="21" t="s">
        <v>61</v>
      </c>
      <c r="AB39" s="21">
        <v>-30.437897824878402</v>
      </c>
      <c r="AC39" s="22">
        <v>24.470440941304901</v>
      </c>
    </row>
    <row r="40" spans="1:29" hidden="1" x14ac:dyDescent="0.35">
      <c r="A40" s="19" t="s">
        <v>9</v>
      </c>
      <c r="B40" s="32" t="s">
        <v>141</v>
      </c>
      <c r="C40" s="113" t="s">
        <v>365</v>
      </c>
      <c r="D40" s="113" t="s">
        <v>113</v>
      </c>
      <c r="E40" s="21" t="s">
        <v>93</v>
      </c>
      <c r="F40" s="21" t="s">
        <v>59</v>
      </c>
      <c r="G40" s="21" t="s">
        <v>60</v>
      </c>
      <c r="H40" s="21">
        <v>65.400000000000006</v>
      </c>
      <c r="I40" s="21" t="s">
        <v>61</v>
      </c>
      <c r="J40" s="21" t="s">
        <v>61</v>
      </c>
      <c r="K40" s="104">
        <f>L40-20</f>
        <v>2014</v>
      </c>
      <c r="L40" s="103">
        <v>2034</v>
      </c>
      <c r="M40" s="21"/>
      <c r="N40" s="21"/>
      <c r="O40" s="21"/>
      <c r="P40" s="21" t="s">
        <v>61</v>
      </c>
      <c r="Q40" s="21" t="s">
        <v>61</v>
      </c>
      <c r="R40" s="21" t="s">
        <v>61</v>
      </c>
      <c r="S40" s="21" t="s">
        <v>61</v>
      </c>
      <c r="T40" s="108">
        <v>0</v>
      </c>
      <c r="U40" s="21">
        <v>1513</v>
      </c>
      <c r="V40" s="21">
        <v>0</v>
      </c>
      <c r="W40" s="21" t="s">
        <v>61</v>
      </c>
      <c r="X40" s="21" t="s">
        <v>61</v>
      </c>
      <c r="Y40" s="21" t="s">
        <v>61</v>
      </c>
      <c r="Z40" s="21" t="s">
        <v>61</v>
      </c>
      <c r="AA40" s="21" t="s">
        <v>61</v>
      </c>
      <c r="AB40" s="21">
        <v>-33.0285539672266</v>
      </c>
      <c r="AC40" s="22">
        <v>18.307536545625499</v>
      </c>
    </row>
    <row r="41" spans="1:29" hidden="1" x14ac:dyDescent="0.35">
      <c r="A41" s="19" t="s">
        <v>9</v>
      </c>
      <c r="B41" s="32" t="s">
        <v>200</v>
      </c>
      <c r="C41" s="113" t="s">
        <v>352</v>
      </c>
      <c r="D41" s="113" t="s">
        <v>189</v>
      </c>
      <c r="E41" s="8" t="s">
        <v>114</v>
      </c>
      <c r="F41" s="8" t="s">
        <v>59</v>
      </c>
      <c r="G41" s="8" t="s">
        <v>60</v>
      </c>
      <c r="H41" s="8">
        <v>75</v>
      </c>
      <c r="I41" s="8" t="s">
        <v>61</v>
      </c>
      <c r="J41" s="8" t="s">
        <v>61</v>
      </c>
      <c r="K41" s="8" t="s">
        <v>61</v>
      </c>
      <c r="L41" s="104">
        <v>2046</v>
      </c>
      <c r="P41" s="8" t="s">
        <v>61</v>
      </c>
      <c r="Q41" s="8" t="s">
        <v>61</v>
      </c>
      <c r="R41" s="8" t="s">
        <v>61</v>
      </c>
      <c r="S41" s="8" t="s">
        <v>61</v>
      </c>
      <c r="T41" s="107">
        <v>0</v>
      </c>
      <c r="U41" s="8">
        <v>872</v>
      </c>
      <c r="V41" s="8">
        <v>0</v>
      </c>
      <c r="W41" s="8" t="s">
        <v>61</v>
      </c>
      <c r="X41" s="8" t="s">
        <v>61</v>
      </c>
      <c r="Y41" s="8" t="s">
        <v>61</v>
      </c>
      <c r="Z41" s="8" t="s">
        <v>61</v>
      </c>
      <c r="AA41" s="8" t="s">
        <v>61</v>
      </c>
      <c r="AB41" s="8">
        <v>-29.162091148510498</v>
      </c>
      <c r="AC41" s="27">
        <v>19.386264306318001</v>
      </c>
    </row>
    <row r="42" spans="1:29" hidden="1" x14ac:dyDescent="0.35">
      <c r="A42" s="19" t="s">
        <v>9</v>
      </c>
      <c r="B42" s="32" t="s">
        <v>143</v>
      </c>
      <c r="C42" s="113" t="s">
        <v>367</v>
      </c>
      <c r="D42" s="113" t="s">
        <v>144</v>
      </c>
      <c r="E42" s="21" t="s">
        <v>93</v>
      </c>
      <c r="F42" s="21" t="s">
        <v>59</v>
      </c>
      <c r="G42" s="21" t="s">
        <v>60</v>
      </c>
      <c r="H42" s="21">
        <v>131.05000000000001</v>
      </c>
      <c r="I42" s="21" t="s">
        <v>61</v>
      </c>
      <c r="J42" s="21" t="s">
        <v>61</v>
      </c>
      <c r="K42" s="104">
        <f t="shared" ref="K42:K43" si="0">L42-20</f>
        <v>2017</v>
      </c>
      <c r="L42" s="103">
        <v>2037</v>
      </c>
      <c r="M42" s="21"/>
      <c r="N42" s="21"/>
      <c r="O42" s="21"/>
      <c r="P42" s="21" t="s">
        <v>61</v>
      </c>
      <c r="Q42" s="21" t="s">
        <v>61</v>
      </c>
      <c r="R42" s="21" t="s">
        <v>61</v>
      </c>
      <c r="S42" s="21" t="s">
        <v>61</v>
      </c>
      <c r="T42" s="108">
        <v>0</v>
      </c>
      <c r="U42" s="21">
        <v>1186</v>
      </c>
      <c r="V42" s="21">
        <v>0</v>
      </c>
      <c r="W42" s="21" t="s">
        <v>61</v>
      </c>
      <c r="X42" s="21" t="s">
        <v>61</v>
      </c>
      <c r="Y42" s="21" t="s">
        <v>61</v>
      </c>
      <c r="Z42" s="21" t="s">
        <v>61</v>
      </c>
      <c r="AA42" s="21" t="s">
        <v>61</v>
      </c>
      <c r="AB42" s="21">
        <v>-32.687836241114901</v>
      </c>
      <c r="AC42" s="22">
        <v>26.106440829574002</v>
      </c>
    </row>
    <row r="43" spans="1:29" hidden="1" x14ac:dyDescent="0.35">
      <c r="A43" s="19" t="s">
        <v>9</v>
      </c>
      <c r="B43" s="32" t="s">
        <v>145</v>
      </c>
      <c r="C43" s="113" t="s">
        <v>368</v>
      </c>
      <c r="D43" s="113" t="s">
        <v>144</v>
      </c>
      <c r="E43" s="8" t="s">
        <v>93</v>
      </c>
      <c r="F43" s="8" t="s">
        <v>59</v>
      </c>
      <c r="G43" s="8" t="s">
        <v>60</v>
      </c>
      <c r="H43" s="8">
        <v>90.82</v>
      </c>
      <c r="I43" s="8" t="s">
        <v>61</v>
      </c>
      <c r="J43" s="8" t="s">
        <v>61</v>
      </c>
      <c r="K43" s="104">
        <f t="shared" si="0"/>
        <v>2017</v>
      </c>
      <c r="L43" s="104">
        <v>2037</v>
      </c>
      <c r="P43" s="8" t="s">
        <v>61</v>
      </c>
      <c r="Q43" s="8" t="s">
        <v>61</v>
      </c>
      <c r="R43" s="8" t="s">
        <v>61</v>
      </c>
      <c r="S43" s="8" t="s">
        <v>61</v>
      </c>
      <c r="T43" s="107">
        <v>0</v>
      </c>
      <c r="U43" s="8">
        <v>1186</v>
      </c>
      <c r="V43" s="8">
        <v>0</v>
      </c>
      <c r="W43" s="8" t="s">
        <v>61</v>
      </c>
      <c r="X43" s="8" t="s">
        <v>61</v>
      </c>
      <c r="Y43" s="8" t="s">
        <v>61</v>
      </c>
      <c r="Z43" s="8" t="s">
        <v>61</v>
      </c>
      <c r="AA43" s="8" t="s">
        <v>61</v>
      </c>
      <c r="AB43" s="8">
        <v>-32.907881921540699</v>
      </c>
      <c r="AC43" s="27">
        <v>17.9958467059943</v>
      </c>
    </row>
    <row r="44" spans="1:29" hidden="1" x14ac:dyDescent="0.35">
      <c r="A44" s="19" t="s">
        <v>9</v>
      </c>
      <c r="B44" s="32" t="s">
        <v>126</v>
      </c>
      <c r="C44" s="113" t="s">
        <v>352</v>
      </c>
      <c r="D44" s="113" t="s">
        <v>113</v>
      </c>
      <c r="E44" s="8" t="s">
        <v>114</v>
      </c>
      <c r="F44" s="8" t="s">
        <v>59</v>
      </c>
      <c r="G44" s="8" t="s">
        <v>60</v>
      </c>
      <c r="H44" s="8">
        <v>9.65</v>
      </c>
      <c r="I44" s="8" t="s">
        <v>61</v>
      </c>
      <c r="J44" s="8" t="s">
        <v>61</v>
      </c>
      <c r="K44" s="8" t="s">
        <v>61</v>
      </c>
      <c r="L44" s="104">
        <f>L41</f>
        <v>2046</v>
      </c>
      <c r="P44" s="8" t="s">
        <v>61</v>
      </c>
      <c r="Q44" s="8" t="s">
        <v>61</v>
      </c>
      <c r="R44" s="8" t="s">
        <v>61</v>
      </c>
      <c r="S44" s="8" t="s">
        <v>61</v>
      </c>
      <c r="T44" s="107">
        <v>0</v>
      </c>
      <c r="U44" s="8">
        <v>3649</v>
      </c>
      <c r="V44" s="8">
        <v>0</v>
      </c>
      <c r="W44" s="8" t="s">
        <v>61</v>
      </c>
      <c r="X44" s="8" t="s">
        <v>61</v>
      </c>
      <c r="Y44" s="8" t="s">
        <v>61</v>
      </c>
      <c r="Z44" s="8" t="s">
        <v>61</v>
      </c>
      <c r="AA44" s="8" t="s">
        <v>61</v>
      </c>
      <c r="AB44" s="8">
        <v>-29.162091148510498</v>
      </c>
      <c r="AC44" s="27">
        <v>19.386264306318001</v>
      </c>
    </row>
    <row r="45" spans="1:29" hidden="1" x14ac:dyDescent="0.35">
      <c r="A45" s="19" t="s">
        <v>9</v>
      </c>
      <c r="B45" s="32" t="s">
        <v>147</v>
      </c>
      <c r="C45" s="113" t="s">
        <v>369</v>
      </c>
      <c r="D45" s="113" t="s">
        <v>144</v>
      </c>
      <c r="E45" s="8" t="s">
        <v>124</v>
      </c>
      <c r="F45" s="8" t="s">
        <v>59</v>
      </c>
      <c r="G45" s="8" t="s">
        <v>60</v>
      </c>
      <c r="H45" s="8">
        <v>50</v>
      </c>
      <c r="I45" s="8" t="s">
        <v>61</v>
      </c>
      <c r="J45" s="8" t="s">
        <v>61</v>
      </c>
      <c r="K45" s="8" t="s">
        <v>61</v>
      </c>
      <c r="L45" s="104">
        <v>2048</v>
      </c>
      <c r="P45" s="8" t="s">
        <v>61</v>
      </c>
      <c r="Q45" s="8" t="s">
        <v>61</v>
      </c>
      <c r="R45" s="8" t="s">
        <v>61</v>
      </c>
      <c r="S45" s="8" t="s">
        <v>61</v>
      </c>
      <c r="T45" s="107">
        <v>0</v>
      </c>
      <c r="U45" s="8">
        <v>3324</v>
      </c>
      <c r="V45" s="8">
        <v>0</v>
      </c>
      <c r="W45" s="8" t="s">
        <v>61</v>
      </c>
      <c r="X45" s="8" t="s">
        <v>61</v>
      </c>
      <c r="Y45" s="8" t="s">
        <v>61</v>
      </c>
      <c r="Z45" s="8" t="s">
        <v>61</v>
      </c>
      <c r="AA45" s="8">
        <v>9</v>
      </c>
      <c r="AB45" s="8">
        <v>-28.877855028206501</v>
      </c>
      <c r="AC45" s="27">
        <v>21.919975876760699</v>
      </c>
    </row>
    <row r="46" spans="1:29" hidden="1" x14ac:dyDescent="0.35">
      <c r="A46" s="19" t="s">
        <v>9</v>
      </c>
      <c r="B46" s="32" t="s">
        <v>128</v>
      </c>
      <c r="C46" s="113" t="s">
        <v>354</v>
      </c>
      <c r="D46" s="113" t="s">
        <v>113</v>
      </c>
      <c r="E46" s="8" t="s">
        <v>114</v>
      </c>
      <c r="F46" s="8" t="s">
        <v>59</v>
      </c>
      <c r="G46" s="8" t="s">
        <v>60</v>
      </c>
      <c r="H46" s="8">
        <v>64</v>
      </c>
      <c r="I46" s="8" t="s">
        <v>61</v>
      </c>
      <c r="J46" s="8" t="s">
        <v>61</v>
      </c>
      <c r="K46" s="8" t="s">
        <v>61</v>
      </c>
      <c r="L46" s="104">
        <f>L44</f>
        <v>2046</v>
      </c>
      <c r="P46" s="8" t="s">
        <v>61</v>
      </c>
      <c r="Q46" s="8" t="s">
        <v>61</v>
      </c>
      <c r="R46" s="8" t="s">
        <v>61</v>
      </c>
      <c r="S46" s="8" t="s">
        <v>61</v>
      </c>
      <c r="T46" s="107">
        <v>0</v>
      </c>
      <c r="U46" s="8">
        <v>3649</v>
      </c>
      <c r="V46" s="8">
        <v>0</v>
      </c>
      <c r="W46" s="8" t="s">
        <v>61</v>
      </c>
      <c r="X46" s="8" t="s">
        <v>61</v>
      </c>
      <c r="Y46" s="8" t="s">
        <v>61</v>
      </c>
      <c r="Z46" s="8" t="s">
        <v>61</v>
      </c>
      <c r="AA46" s="8" t="s">
        <v>61</v>
      </c>
      <c r="AB46" s="8">
        <v>-28.309522111023199</v>
      </c>
      <c r="AC46" s="27">
        <v>23.104063371285399</v>
      </c>
    </row>
    <row r="47" spans="1:29" hidden="1" x14ac:dyDescent="0.35">
      <c r="A47" s="19" t="s">
        <v>9</v>
      </c>
      <c r="B47" s="32" t="s">
        <v>149</v>
      </c>
      <c r="C47" s="113" t="s">
        <v>371</v>
      </c>
      <c r="D47" s="113" t="s">
        <v>144</v>
      </c>
      <c r="E47" s="8" t="s">
        <v>93</v>
      </c>
      <c r="F47" s="8" t="s">
        <v>59</v>
      </c>
      <c r="G47" s="8" t="s">
        <v>60</v>
      </c>
      <c r="H47" s="8">
        <v>21</v>
      </c>
      <c r="I47" s="8" t="s">
        <v>61</v>
      </c>
      <c r="J47" s="8" t="s">
        <v>61</v>
      </c>
      <c r="K47" s="104">
        <f>L47-20</f>
        <v>2016</v>
      </c>
      <c r="L47" s="104">
        <v>2036</v>
      </c>
      <c r="P47" s="8" t="s">
        <v>61</v>
      </c>
      <c r="Q47" s="8" t="s">
        <v>61</v>
      </c>
      <c r="R47" s="8" t="s">
        <v>61</v>
      </c>
      <c r="S47" s="8" t="s">
        <v>61</v>
      </c>
      <c r="T47" s="107">
        <v>0</v>
      </c>
      <c r="U47" s="8">
        <v>1186</v>
      </c>
      <c r="V47" s="8">
        <v>0</v>
      </c>
      <c r="W47" s="8" t="s">
        <v>61</v>
      </c>
      <c r="X47" s="8" t="s">
        <v>61</v>
      </c>
      <c r="Y47" s="8" t="s">
        <v>61</v>
      </c>
      <c r="Z47" s="8" t="s">
        <v>61</v>
      </c>
      <c r="AA47" s="8" t="s">
        <v>61</v>
      </c>
      <c r="AB47" s="8">
        <v>-32.587910936796497</v>
      </c>
      <c r="AC47" s="27">
        <v>27.879187501376201</v>
      </c>
    </row>
    <row r="48" spans="1:29" hidden="1" x14ac:dyDescent="0.35">
      <c r="A48" s="19" t="s">
        <v>9</v>
      </c>
      <c r="B48" s="32" t="s">
        <v>129</v>
      </c>
      <c r="C48" s="113" t="s">
        <v>355</v>
      </c>
      <c r="D48" s="113" t="s">
        <v>113</v>
      </c>
      <c r="E48" s="21" t="s">
        <v>114</v>
      </c>
      <c r="F48" s="21" t="s">
        <v>59</v>
      </c>
      <c r="G48" s="21" t="s">
        <v>60</v>
      </c>
      <c r="H48" s="21">
        <v>64</v>
      </c>
      <c r="I48" s="21" t="s">
        <v>61</v>
      </c>
      <c r="J48" s="21" t="s">
        <v>61</v>
      </c>
      <c r="K48" s="21" t="s">
        <v>61</v>
      </c>
      <c r="L48" s="103">
        <f>L47</f>
        <v>2036</v>
      </c>
      <c r="M48" s="21"/>
      <c r="N48" s="21"/>
      <c r="O48" s="21"/>
      <c r="P48" s="21" t="s">
        <v>61</v>
      </c>
      <c r="Q48" s="21" t="s">
        <v>61</v>
      </c>
      <c r="R48" s="21" t="s">
        <v>61</v>
      </c>
      <c r="S48" s="21" t="s">
        <v>61</v>
      </c>
      <c r="T48" s="108">
        <v>0</v>
      </c>
      <c r="U48" s="21">
        <v>3649</v>
      </c>
      <c r="V48" s="21">
        <v>0</v>
      </c>
      <c r="W48" s="21" t="s">
        <v>61</v>
      </c>
      <c r="X48" s="21" t="s">
        <v>61</v>
      </c>
      <c r="Y48" s="21" t="s">
        <v>61</v>
      </c>
      <c r="Z48" s="21" t="s">
        <v>61</v>
      </c>
      <c r="AA48" s="21" t="s">
        <v>61</v>
      </c>
      <c r="AB48" s="21">
        <v>-29.1121361717905</v>
      </c>
      <c r="AC48" s="22">
        <v>26.215664708397899</v>
      </c>
    </row>
    <row r="49" spans="1:29" hidden="1" x14ac:dyDescent="0.35">
      <c r="A49" s="19" t="s">
        <v>9</v>
      </c>
      <c r="B49" s="32" t="s">
        <v>151</v>
      </c>
      <c r="C49" s="113" t="s">
        <v>372</v>
      </c>
      <c r="D49" s="113" t="s">
        <v>144</v>
      </c>
      <c r="E49" s="8" t="s">
        <v>93</v>
      </c>
      <c r="F49" s="8" t="s">
        <v>59</v>
      </c>
      <c r="G49" s="8" t="s">
        <v>60</v>
      </c>
      <c r="H49" s="8">
        <v>135.5</v>
      </c>
      <c r="I49" s="8" t="s">
        <v>61</v>
      </c>
      <c r="J49" s="8" t="s">
        <v>61</v>
      </c>
      <c r="K49" s="104">
        <f t="shared" ref="K49:K50" si="1">L49-20</f>
        <v>2017</v>
      </c>
      <c r="L49" s="104">
        <v>2037</v>
      </c>
      <c r="P49" s="8" t="s">
        <v>61</v>
      </c>
      <c r="Q49" s="8" t="s">
        <v>61</v>
      </c>
      <c r="R49" s="8" t="s">
        <v>61</v>
      </c>
      <c r="S49" s="8" t="s">
        <v>61</v>
      </c>
      <c r="T49" s="107">
        <v>0</v>
      </c>
      <c r="U49" s="8">
        <v>1186</v>
      </c>
      <c r="V49" s="8">
        <v>0</v>
      </c>
      <c r="W49" s="8" t="s">
        <v>61</v>
      </c>
      <c r="X49" s="8" t="s">
        <v>61</v>
      </c>
      <c r="Y49" s="8" t="s">
        <v>61</v>
      </c>
      <c r="Z49" s="8" t="s">
        <v>61</v>
      </c>
      <c r="AA49" s="8" t="s">
        <v>61</v>
      </c>
      <c r="AB49" s="8">
        <v>-33.294371609195601</v>
      </c>
      <c r="AC49" s="27">
        <v>19.043998428834399</v>
      </c>
    </row>
    <row r="50" spans="1:29" hidden="1" x14ac:dyDescent="0.35">
      <c r="A50" s="19" t="s">
        <v>9</v>
      </c>
      <c r="B50" s="32" t="s">
        <v>152</v>
      </c>
      <c r="C50" s="113" t="s">
        <v>373</v>
      </c>
      <c r="D50" s="113" t="s">
        <v>144</v>
      </c>
      <c r="E50" s="21" t="s">
        <v>93</v>
      </c>
      <c r="F50" s="21" t="s">
        <v>59</v>
      </c>
      <c r="G50" s="21" t="s">
        <v>60</v>
      </c>
      <c r="H50" s="21">
        <v>59.8</v>
      </c>
      <c r="I50" s="21" t="s">
        <v>61</v>
      </c>
      <c r="J50" s="21" t="s">
        <v>61</v>
      </c>
      <c r="K50" s="104">
        <f t="shared" si="1"/>
        <v>2017</v>
      </c>
      <c r="L50" s="103">
        <v>2037</v>
      </c>
      <c r="M50" s="21"/>
      <c r="N50" s="21"/>
      <c r="O50" s="21"/>
      <c r="P50" s="21" t="s">
        <v>61</v>
      </c>
      <c r="Q50" s="21" t="s">
        <v>61</v>
      </c>
      <c r="R50" s="21" t="s">
        <v>61</v>
      </c>
      <c r="S50" s="21" t="s">
        <v>61</v>
      </c>
      <c r="T50" s="108">
        <v>0</v>
      </c>
      <c r="U50" s="21">
        <v>1186</v>
      </c>
      <c r="V50" s="21">
        <v>0</v>
      </c>
      <c r="W50" s="21" t="s">
        <v>61</v>
      </c>
      <c r="X50" s="21" t="s">
        <v>61</v>
      </c>
      <c r="Y50" s="21" t="s">
        <v>61</v>
      </c>
      <c r="Z50" s="21" t="s">
        <v>61</v>
      </c>
      <c r="AA50" s="21" t="s">
        <v>61</v>
      </c>
      <c r="AB50" s="21">
        <v>-33.795668435658897</v>
      </c>
      <c r="AC50" s="22">
        <v>25.672221076962899</v>
      </c>
    </row>
    <row r="51" spans="1:29" hidden="1" x14ac:dyDescent="0.35">
      <c r="A51" s="19" t="s">
        <v>9</v>
      </c>
      <c r="B51" s="32" t="s">
        <v>154</v>
      </c>
      <c r="C51" s="113" t="s">
        <v>154</v>
      </c>
      <c r="D51" s="113" t="s">
        <v>144</v>
      </c>
      <c r="E51" s="21" t="s">
        <v>114</v>
      </c>
      <c r="F51" s="21" t="s">
        <v>59</v>
      </c>
      <c r="G51" s="21" t="s">
        <v>60</v>
      </c>
      <c r="H51" s="21">
        <v>36.799999999999997</v>
      </c>
      <c r="I51" s="21" t="s">
        <v>61</v>
      </c>
      <c r="J51" s="21" t="s">
        <v>61</v>
      </c>
      <c r="K51" s="21" t="s">
        <v>61</v>
      </c>
      <c r="L51" s="103">
        <v>2042</v>
      </c>
      <c r="M51" s="21"/>
      <c r="N51" s="21"/>
      <c r="O51" s="21"/>
      <c r="P51" s="21" t="s">
        <v>61</v>
      </c>
      <c r="Q51" s="21" t="s">
        <v>61</v>
      </c>
      <c r="R51" s="21" t="s">
        <v>61</v>
      </c>
      <c r="S51" s="21" t="s">
        <v>61</v>
      </c>
      <c r="T51" s="108">
        <v>0</v>
      </c>
      <c r="U51" s="21">
        <v>2176</v>
      </c>
      <c r="V51" s="21">
        <v>0</v>
      </c>
      <c r="W51" s="21" t="s">
        <v>61</v>
      </c>
      <c r="X51" s="21" t="s">
        <v>61</v>
      </c>
      <c r="Y51" s="21" t="s">
        <v>61</v>
      </c>
      <c r="Z51" s="21" t="s">
        <v>61</v>
      </c>
      <c r="AA51" s="21" t="s">
        <v>61</v>
      </c>
      <c r="AB51" s="21">
        <v>-31.045206634951601</v>
      </c>
      <c r="AC51" s="22">
        <v>24.441833856689101</v>
      </c>
    </row>
    <row r="52" spans="1:29" hidden="1" x14ac:dyDescent="0.35">
      <c r="A52" s="19" t="s">
        <v>9</v>
      </c>
      <c r="B52" s="32" t="s">
        <v>202</v>
      </c>
      <c r="C52" s="113" t="s">
        <v>405</v>
      </c>
      <c r="D52" s="113" t="s">
        <v>189</v>
      </c>
      <c r="E52" s="8" t="s">
        <v>114</v>
      </c>
      <c r="F52" s="8" t="s">
        <v>59</v>
      </c>
      <c r="G52" s="8" t="s">
        <v>60</v>
      </c>
      <c r="H52" s="8">
        <v>75</v>
      </c>
      <c r="I52" s="8" t="s">
        <v>61</v>
      </c>
      <c r="J52" s="8" t="s">
        <v>61</v>
      </c>
      <c r="K52" s="8" t="s">
        <v>61</v>
      </c>
      <c r="L52" s="104">
        <v>2046</v>
      </c>
      <c r="P52" s="8" t="s">
        <v>61</v>
      </c>
      <c r="Q52" s="8" t="s">
        <v>61</v>
      </c>
      <c r="R52" s="8" t="s">
        <v>61</v>
      </c>
      <c r="S52" s="8" t="s">
        <v>61</v>
      </c>
      <c r="T52" s="107">
        <v>0</v>
      </c>
      <c r="U52" s="8">
        <v>872</v>
      </c>
      <c r="V52" s="8">
        <v>0</v>
      </c>
      <c r="W52" s="8" t="s">
        <v>61</v>
      </c>
      <c r="X52" s="8" t="s">
        <v>61</v>
      </c>
      <c r="Y52" s="8" t="s">
        <v>61</v>
      </c>
      <c r="Z52" s="8" t="s">
        <v>61</v>
      </c>
      <c r="AA52" s="8" t="s">
        <v>61</v>
      </c>
      <c r="AB52" s="8">
        <v>-28.725062150784801</v>
      </c>
      <c r="AC52" s="27">
        <v>24.7517010039161</v>
      </c>
    </row>
    <row r="53" spans="1:29" hidden="1" x14ac:dyDescent="0.35">
      <c r="A53" s="19" t="s">
        <v>9</v>
      </c>
      <c r="B53" s="32" t="s">
        <v>155</v>
      </c>
      <c r="C53" s="113" t="s">
        <v>375</v>
      </c>
      <c r="D53" s="113" t="s">
        <v>156</v>
      </c>
      <c r="E53" s="8" t="s">
        <v>102</v>
      </c>
      <c r="F53" s="8" t="s">
        <v>59</v>
      </c>
      <c r="G53" s="8" t="s">
        <v>60</v>
      </c>
      <c r="H53" s="8">
        <v>10</v>
      </c>
      <c r="I53" s="8" t="s">
        <v>61</v>
      </c>
      <c r="J53" s="8" t="s">
        <v>61</v>
      </c>
      <c r="K53" s="8" t="s">
        <v>61</v>
      </c>
      <c r="L53" s="104" t="s">
        <v>77</v>
      </c>
      <c r="P53" s="8" t="s">
        <v>61</v>
      </c>
      <c r="Q53" s="8" t="s">
        <v>61</v>
      </c>
      <c r="R53" s="8" t="s">
        <v>61</v>
      </c>
      <c r="S53" s="8" t="s">
        <v>61</v>
      </c>
      <c r="T53" s="107">
        <v>0</v>
      </c>
      <c r="U53" s="8">
        <v>1363</v>
      </c>
      <c r="V53" s="8">
        <v>0</v>
      </c>
      <c r="W53" s="8" t="s">
        <v>61</v>
      </c>
      <c r="X53" s="8" t="s">
        <v>61</v>
      </c>
      <c r="Y53" s="8" t="s">
        <v>61</v>
      </c>
      <c r="Z53" s="8" t="s">
        <v>61</v>
      </c>
      <c r="AA53" s="8" t="s">
        <v>61</v>
      </c>
      <c r="AB53" s="8">
        <v>-28.752696592251599</v>
      </c>
      <c r="AC53" s="27">
        <v>20.533500298364299</v>
      </c>
    </row>
    <row r="54" spans="1:29" hidden="1" x14ac:dyDescent="0.35">
      <c r="A54" s="19" t="s">
        <v>9</v>
      </c>
      <c r="B54" s="32" t="s">
        <v>176</v>
      </c>
      <c r="C54" s="113" t="s">
        <v>357</v>
      </c>
      <c r="D54" s="113" t="s">
        <v>165</v>
      </c>
      <c r="E54" s="21" t="s">
        <v>114</v>
      </c>
      <c r="F54" s="21" t="s">
        <v>59</v>
      </c>
      <c r="G54" s="21" t="s">
        <v>60</v>
      </c>
      <c r="H54" s="21">
        <v>75</v>
      </c>
      <c r="I54" s="21" t="s">
        <v>61</v>
      </c>
      <c r="J54" s="21" t="s">
        <v>61</v>
      </c>
      <c r="K54" s="21" t="s">
        <v>61</v>
      </c>
      <c r="L54" s="103">
        <v>2043</v>
      </c>
      <c r="M54" s="21"/>
      <c r="N54" s="21"/>
      <c r="O54" s="21"/>
      <c r="P54" s="21" t="s">
        <v>61</v>
      </c>
      <c r="Q54" s="21" t="s">
        <v>61</v>
      </c>
      <c r="R54" s="21" t="s">
        <v>61</v>
      </c>
      <c r="S54" s="21" t="s">
        <v>61</v>
      </c>
      <c r="T54" s="108">
        <v>0</v>
      </c>
      <c r="U54" s="21">
        <v>1165</v>
      </c>
      <c r="V54" s="21">
        <v>0</v>
      </c>
      <c r="W54" s="21" t="s">
        <v>61</v>
      </c>
      <c r="X54" s="21" t="s">
        <v>61</v>
      </c>
      <c r="Y54" s="21" t="s">
        <v>61</v>
      </c>
      <c r="Z54" s="21" t="s">
        <v>61</v>
      </c>
      <c r="AA54" s="21" t="s">
        <v>61</v>
      </c>
      <c r="AB54" s="21">
        <v>-29.964699122395899</v>
      </c>
      <c r="AC54" s="22">
        <v>22.339438357413599</v>
      </c>
    </row>
    <row r="55" spans="1:29" hidden="1" x14ac:dyDescent="0.35">
      <c r="A55" s="19" t="s">
        <v>9</v>
      </c>
      <c r="B55" s="32" t="s">
        <v>131</v>
      </c>
      <c r="C55" s="113" t="s">
        <v>357</v>
      </c>
      <c r="D55" s="113" t="s">
        <v>113</v>
      </c>
      <c r="E55" s="21" t="s">
        <v>114</v>
      </c>
      <c r="F55" s="21" t="s">
        <v>59</v>
      </c>
      <c r="G55" s="21" t="s">
        <v>60</v>
      </c>
      <c r="H55" s="21">
        <v>10</v>
      </c>
      <c r="I55" s="21" t="s">
        <v>61</v>
      </c>
      <c r="J55" s="21" t="s">
        <v>61</v>
      </c>
      <c r="K55" s="21" t="s">
        <v>61</v>
      </c>
      <c r="L55" s="103" t="str">
        <f>L53</f>
        <v>beyond 2050</v>
      </c>
      <c r="M55" s="21"/>
      <c r="N55" s="21"/>
      <c r="O55" s="21"/>
      <c r="P55" s="21" t="s">
        <v>61</v>
      </c>
      <c r="Q55" s="21" t="s">
        <v>61</v>
      </c>
      <c r="R55" s="21" t="s">
        <v>61</v>
      </c>
      <c r="S55" s="21" t="s">
        <v>61</v>
      </c>
      <c r="T55" s="108">
        <v>0</v>
      </c>
      <c r="U55" s="21">
        <v>3649</v>
      </c>
      <c r="V55" s="21">
        <v>0</v>
      </c>
      <c r="W55" s="21" t="s">
        <v>61</v>
      </c>
      <c r="X55" s="21" t="s">
        <v>61</v>
      </c>
      <c r="Y55" s="21" t="s">
        <v>61</v>
      </c>
      <c r="Z55" s="21" t="s">
        <v>61</v>
      </c>
      <c r="AA55" s="21" t="s">
        <v>61</v>
      </c>
      <c r="AB55" s="21">
        <v>-30.659949999999998</v>
      </c>
      <c r="AC55" s="22">
        <v>24.01981</v>
      </c>
    </row>
    <row r="56" spans="1:29" hidden="1" x14ac:dyDescent="0.35">
      <c r="A56" s="19" t="s">
        <v>9</v>
      </c>
      <c r="B56" s="32" t="s">
        <v>159</v>
      </c>
      <c r="C56" s="113" t="s">
        <v>377</v>
      </c>
      <c r="D56" s="113" t="s">
        <v>156</v>
      </c>
      <c r="E56" s="21" t="s">
        <v>102</v>
      </c>
      <c r="F56" s="21" t="s">
        <v>59</v>
      </c>
      <c r="G56" s="21" t="s">
        <v>60</v>
      </c>
      <c r="H56" s="21">
        <v>4.22</v>
      </c>
      <c r="I56" s="21" t="s">
        <v>61</v>
      </c>
      <c r="J56" s="21" t="s">
        <v>61</v>
      </c>
      <c r="K56" s="21" t="s">
        <v>61</v>
      </c>
      <c r="L56" s="103" t="s">
        <v>77</v>
      </c>
      <c r="M56" s="21"/>
      <c r="N56" s="21"/>
      <c r="O56" s="21"/>
      <c r="P56" s="21" t="s">
        <v>61</v>
      </c>
      <c r="Q56" s="21" t="s">
        <v>61</v>
      </c>
      <c r="R56" s="21" t="s">
        <v>61</v>
      </c>
      <c r="S56" s="21" t="s">
        <v>61</v>
      </c>
      <c r="T56" s="108">
        <v>0</v>
      </c>
      <c r="U56" s="21">
        <v>1363</v>
      </c>
      <c r="V56" s="21">
        <v>0</v>
      </c>
      <c r="W56" s="21" t="s">
        <v>61</v>
      </c>
      <c r="X56" s="21" t="s">
        <v>61</v>
      </c>
      <c r="Y56" s="21" t="s">
        <v>61</v>
      </c>
      <c r="Z56" s="21" t="s">
        <v>61</v>
      </c>
      <c r="AA56" s="21" t="s">
        <v>61</v>
      </c>
      <c r="AB56" s="21">
        <v>-28.514154148940701</v>
      </c>
      <c r="AC56" s="22">
        <v>28.4101438223705</v>
      </c>
    </row>
    <row r="57" spans="1:29" hidden="1" x14ac:dyDescent="0.35">
      <c r="A57" s="19" t="s">
        <v>9</v>
      </c>
      <c r="B57" s="32" t="s">
        <v>160</v>
      </c>
      <c r="C57" s="113" t="s">
        <v>378</v>
      </c>
      <c r="D57" s="113" t="s">
        <v>144</v>
      </c>
      <c r="E57" s="8" t="s">
        <v>93</v>
      </c>
      <c r="F57" s="8" t="s">
        <v>59</v>
      </c>
      <c r="G57" s="8" t="s">
        <v>60</v>
      </c>
      <c r="H57" s="8">
        <v>93.68</v>
      </c>
      <c r="I57" s="8" t="s">
        <v>61</v>
      </c>
      <c r="J57" s="8" t="s">
        <v>61</v>
      </c>
      <c r="K57" s="104">
        <f>L57-20</f>
        <v>2017</v>
      </c>
      <c r="L57" s="104">
        <v>2037</v>
      </c>
      <c r="P57" s="8" t="s">
        <v>61</v>
      </c>
      <c r="Q57" s="8" t="s">
        <v>61</v>
      </c>
      <c r="R57" s="8" t="s">
        <v>61</v>
      </c>
      <c r="S57" s="8" t="s">
        <v>61</v>
      </c>
      <c r="T57" s="107">
        <v>0</v>
      </c>
      <c r="U57" s="8">
        <v>1186</v>
      </c>
      <c r="V57" s="8">
        <v>0</v>
      </c>
      <c r="W57" s="8" t="s">
        <v>61</v>
      </c>
      <c r="X57" s="8" t="s">
        <v>61</v>
      </c>
      <c r="Y57" s="8" t="s">
        <v>61</v>
      </c>
      <c r="Z57" s="8" t="s">
        <v>61</v>
      </c>
      <c r="AA57" s="8" t="s">
        <v>61</v>
      </c>
      <c r="AB57" s="8">
        <v>-34.0151067849757</v>
      </c>
      <c r="AC57" s="27">
        <v>24.344621690645798</v>
      </c>
    </row>
    <row r="58" spans="1:29" hidden="1" x14ac:dyDescent="0.35">
      <c r="A58" s="19" t="s">
        <v>9</v>
      </c>
      <c r="B58" s="32" t="s">
        <v>132</v>
      </c>
      <c r="C58" s="113" t="s">
        <v>357</v>
      </c>
      <c r="D58" s="113" t="s">
        <v>113</v>
      </c>
      <c r="E58" s="8" t="s">
        <v>114</v>
      </c>
      <c r="F58" s="8" t="s">
        <v>59</v>
      </c>
      <c r="G58" s="8" t="s">
        <v>60</v>
      </c>
      <c r="H58" s="8">
        <v>19.12</v>
      </c>
      <c r="I58" s="8" t="s">
        <v>61</v>
      </c>
      <c r="J58" s="8" t="s">
        <v>61</v>
      </c>
      <c r="K58" s="8" t="s">
        <v>61</v>
      </c>
      <c r="L58" s="104">
        <f>L57</f>
        <v>2037</v>
      </c>
      <c r="P58" s="8" t="s">
        <v>61</v>
      </c>
      <c r="Q58" s="8" t="s">
        <v>61</v>
      </c>
      <c r="R58" s="8" t="s">
        <v>61</v>
      </c>
      <c r="S58" s="8" t="s">
        <v>61</v>
      </c>
      <c r="T58" s="107">
        <v>0</v>
      </c>
      <c r="U58" s="8">
        <v>3649</v>
      </c>
      <c r="V58" s="8">
        <v>0</v>
      </c>
      <c r="W58" s="8" t="s">
        <v>61</v>
      </c>
      <c r="X58" s="8" t="s">
        <v>61</v>
      </c>
      <c r="Y58" s="8" t="s">
        <v>61</v>
      </c>
      <c r="Z58" s="8" t="s">
        <v>61</v>
      </c>
      <c r="AA58" s="8" t="s">
        <v>61</v>
      </c>
      <c r="AB58" s="8">
        <v>-29.964699122395899</v>
      </c>
      <c r="AC58" s="27">
        <v>22.339438357413599</v>
      </c>
    </row>
    <row r="59" spans="1:29" hidden="1" x14ac:dyDescent="0.35">
      <c r="A59" s="19" t="s">
        <v>9</v>
      </c>
      <c r="B59" s="32" t="s">
        <v>177</v>
      </c>
      <c r="C59" s="113" t="s">
        <v>357</v>
      </c>
      <c r="D59" s="113" t="s">
        <v>165</v>
      </c>
      <c r="E59" s="8" t="s">
        <v>114</v>
      </c>
      <c r="F59" s="8" t="s">
        <v>59</v>
      </c>
      <c r="G59" s="8" t="s">
        <v>60</v>
      </c>
      <c r="H59" s="8">
        <v>75</v>
      </c>
      <c r="I59" s="8" t="s">
        <v>61</v>
      </c>
      <c r="J59" s="8" t="s">
        <v>61</v>
      </c>
      <c r="K59" s="8" t="s">
        <v>61</v>
      </c>
      <c r="L59" s="104">
        <v>2043</v>
      </c>
      <c r="P59" s="8" t="s">
        <v>61</v>
      </c>
      <c r="Q59" s="8" t="s">
        <v>61</v>
      </c>
      <c r="R59" s="8" t="s">
        <v>61</v>
      </c>
      <c r="S59" s="8" t="s">
        <v>61</v>
      </c>
      <c r="T59" s="107">
        <v>0</v>
      </c>
      <c r="U59" s="8">
        <v>1165</v>
      </c>
      <c r="V59" s="8">
        <v>0</v>
      </c>
      <c r="W59" s="8" t="s">
        <v>61</v>
      </c>
      <c r="X59" s="8" t="s">
        <v>61</v>
      </c>
      <c r="Y59" s="8" t="s">
        <v>61</v>
      </c>
      <c r="Z59" s="8" t="s">
        <v>61</v>
      </c>
      <c r="AA59" s="8" t="s">
        <v>61</v>
      </c>
      <c r="AB59" s="8">
        <v>-29.964699122395899</v>
      </c>
      <c r="AC59" s="27">
        <v>22.339438357413599</v>
      </c>
    </row>
    <row r="60" spans="1:29" hidden="1" x14ac:dyDescent="0.35">
      <c r="A60" s="19" t="s">
        <v>9</v>
      </c>
      <c r="B60" s="32" t="s">
        <v>163</v>
      </c>
      <c r="C60" s="113" t="s">
        <v>381</v>
      </c>
      <c r="D60" s="113" t="s">
        <v>144</v>
      </c>
      <c r="E60" s="21" t="s">
        <v>93</v>
      </c>
      <c r="F60" s="21" t="s">
        <v>59</v>
      </c>
      <c r="G60" s="21" t="s">
        <v>60</v>
      </c>
      <c r="H60" s="21">
        <v>23.28</v>
      </c>
      <c r="I60" s="21" t="s">
        <v>61</v>
      </c>
      <c r="J60" s="21" t="s">
        <v>61</v>
      </c>
      <c r="K60" s="104">
        <f>L60-20</f>
        <v>2017</v>
      </c>
      <c r="L60" s="103">
        <v>2037</v>
      </c>
      <c r="M60" s="21"/>
      <c r="N60" s="21"/>
      <c r="O60" s="21"/>
      <c r="P60" s="21" t="s">
        <v>61</v>
      </c>
      <c r="Q60" s="21" t="s">
        <v>61</v>
      </c>
      <c r="R60" s="21" t="s">
        <v>61</v>
      </c>
      <c r="S60" s="21" t="s">
        <v>61</v>
      </c>
      <c r="T60" s="108">
        <v>0</v>
      </c>
      <c r="U60" s="21">
        <v>1186</v>
      </c>
      <c r="V60" s="21">
        <v>0</v>
      </c>
      <c r="W60" s="21" t="s">
        <v>61</v>
      </c>
      <c r="X60" s="21" t="s">
        <v>61</v>
      </c>
      <c r="Y60" s="21" t="s">
        <v>61</v>
      </c>
      <c r="Z60" s="21" t="s">
        <v>61</v>
      </c>
      <c r="AA60" s="21" t="s">
        <v>61</v>
      </c>
      <c r="AB60" s="21">
        <v>-33.309010376613898</v>
      </c>
      <c r="AC60" s="22">
        <v>26.5316768686796</v>
      </c>
    </row>
    <row r="61" spans="1:29" hidden="1" x14ac:dyDescent="0.35">
      <c r="A61" s="19" t="s">
        <v>9</v>
      </c>
      <c r="B61" s="32" t="s">
        <v>164</v>
      </c>
      <c r="C61" s="113" t="s">
        <v>382</v>
      </c>
      <c r="D61" s="113" t="s">
        <v>165</v>
      </c>
      <c r="E61" s="8" t="s">
        <v>124</v>
      </c>
      <c r="F61" s="8" t="s">
        <v>59</v>
      </c>
      <c r="G61" s="8" t="s">
        <v>60</v>
      </c>
      <c r="H61" s="8">
        <v>100</v>
      </c>
      <c r="I61" s="8" t="s">
        <v>61</v>
      </c>
      <c r="J61" s="8" t="s">
        <v>61</v>
      </c>
      <c r="K61" s="8" t="s">
        <v>61</v>
      </c>
      <c r="L61" s="104">
        <v>2049</v>
      </c>
      <c r="P61" s="8" t="s">
        <v>61</v>
      </c>
      <c r="Q61" s="8" t="s">
        <v>61</v>
      </c>
      <c r="R61" s="8" t="s">
        <v>61</v>
      </c>
      <c r="S61" s="8" t="s">
        <v>61</v>
      </c>
      <c r="T61" s="107">
        <v>0</v>
      </c>
      <c r="U61" s="8">
        <v>3114</v>
      </c>
      <c r="V61" s="8">
        <v>0</v>
      </c>
      <c r="W61" s="8" t="s">
        <v>61</v>
      </c>
      <c r="X61" s="8" t="s">
        <v>61</v>
      </c>
      <c r="Y61" s="8" t="s">
        <v>61</v>
      </c>
      <c r="Z61" s="8" t="s">
        <v>61</v>
      </c>
      <c r="AA61" s="8">
        <v>6</v>
      </c>
      <c r="AB61" s="8">
        <v>-29.162091148510498</v>
      </c>
      <c r="AC61" s="27">
        <v>19.386264306318001</v>
      </c>
    </row>
    <row r="62" spans="1:29" hidden="1" x14ac:dyDescent="0.35">
      <c r="A62" s="19" t="s">
        <v>9</v>
      </c>
      <c r="B62" s="32" t="s">
        <v>180</v>
      </c>
      <c r="C62" s="113" t="s">
        <v>180</v>
      </c>
      <c r="D62" s="113" t="s">
        <v>165</v>
      </c>
      <c r="E62" s="21" t="s">
        <v>114</v>
      </c>
      <c r="F62" s="21" t="s">
        <v>59</v>
      </c>
      <c r="G62" s="21" t="s">
        <v>60</v>
      </c>
      <c r="H62" s="21">
        <v>75</v>
      </c>
      <c r="I62" s="21" t="s">
        <v>61</v>
      </c>
      <c r="J62" s="21" t="s">
        <v>61</v>
      </c>
      <c r="K62" s="21" t="s">
        <v>61</v>
      </c>
      <c r="L62" s="103">
        <v>2043</v>
      </c>
      <c r="M62" s="21"/>
      <c r="N62" s="21"/>
      <c r="O62" s="21"/>
      <c r="P62" s="21" t="s">
        <v>61</v>
      </c>
      <c r="Q62" s="21" t="s">
        <v>61</v>
      </c>
      <c r="R62" s="21" t="s">
        <v>61</v>
      </c>
      <c r="S62" s="21" t="s">
        <v>61</v>
      </c>
      <c r="T62" s="108">
        <v>0</v>
      </c>
      <c r="U62" s="21">
        <v>1165</v>
      </c>
      <c r="V62" s="21">
        <v>0</v>
      </c>
      <c r="W62" s="21" t="s">
        <v>61</v>
      </c>
      <c r="X62" s="21" t="s">
        <v>61</v>
      </c>
      <c r="Y62" s="21" t="s">
        <v>61</v>
      </c>
      <c r="Z62" s="21" t="s">
        <v>61</v>
      </c>
      <c r="AA62" s="21" t="s">
        <v>61</v>
      </c>
      <c r="AB62" s="21">
        <v>-32.196692081696199</v>
      </c>
      <c r="AC62" s="22">
        <v>18.895029014548101</v>
      </c>
    </row>
    <row r="63" spans="1:29" hidden="1" x14ac:dyDescent="0.35">
      <c r="A63" s="19" t="s">
        <v>9</v>
      </c>
      <c r="B63" s="32" t="s">
        <v>167</v>
      </c>
      <c r="C63" s="113" t="s">
        <v>384</v>
      </c>
      <c r="D63" s="113" t="s">
        <v>156</v>
      </c>
      <c r="E63" s="8" t="s">
        <v>168</v>
      </c>
      <c r="F63" s="8" t="s">
        <v>59</v>
      </c>
      <c r="G63" s="8" t="s">
        <v>60</v>
      </c>
      <c r="H63" s="8">
        <v>7.56</v>
      </c>
      <c r="I63" s="8" t="s">
        <v>61</v>
      </c>
      <c r="J63" s="8" t="s">
        <v>61</v>
      </c>
      <c r="K63" s="8" t="s">
        <v>61</v>
      </c>
      <c r="L63" s="104">
        <v>2049</v>
      </c>
      <c r="P63" s="8" t="s">
        <v>61</v>
      </c>
      <c r="Q63" s="8">
        <v>0</v>
      </c>
      <c r="R63" s="8" t="s">
        <v>61</v>
      </c>
      <c r="S63" s="8" t="s">
        <v>61</v>
      </c>
      <c r="T63" s="107">
        <v>0</v>
      </c>
      <c r="U63" s="8">
        <v>1109</v>
      </c>
      <c r="V63" s="8">
        <v>0</v>
      </c>
      <c r="W63" s="8" t="s">
        <v>61</v>
      </c>
      <c r="X63" s="8" t="s">
        <v>61</v>
      </c>
      <c r="Y63" s="8" t="s">
        <v>61</v>
      </c>
      <c r="Z63" s="8" t="s">
        <v>61</v>
      </c>
      <c r="AA63" s="8" t="s">
        <v>61</v>
      </c>
      <c r="AB63" s="8">
        <v>-26.1949542428945</v>
      </c>
      <c r="AC63" s="27">
        <v>28.032528400020201</v>
      </c>
    </row>
    <row r="64" spans="1:29" hidden="1" x14ac:dyDescent="0.35">
      <c r="A64" s="19" t="s">
        <v>9</v>
      </c>
      <c r="B64" s="32" t="s">
        <v>169</v>
      </c>
      <c r="C64" s="113" t="s">
        <v>385</v>
      </c>
      <c r="D64" s="113" t="s">
        <v>165</v>
      </c>
      <c r="E64" s="21" t="s">
        <v>124</v>
      </c>
      <c r="F64" s="21" t="s">
        <v>59</v>
      </c>
      <c r="G64" s="21" t="s">
        <v>60</v>
      </c>
      <c r="H64" s="21">
        <v>100</v>
      </c>
      <c r="I64" s="21" t="s">
        <v>61</v>
      </c>
      <c r="J64" s="21" t="s">
        <v>61</v>
      </c>
      <c r="K64" s="21" t="s">
        <v>61</v>
      </c>
      <c r="L64" s="103">
        <v>2049</v>
      </c>
      <c r="M64" s="21"/>
      <c r="N64" s="21"/>
      <c r="O64" s="21"/>
      <c r="P64" s="21" t="s">
        <v>61</v>
      </c>
      <c r="Q64" s="21" t="s">
        <v>61</v>
      </c>
      <c r="R64" s="21" t="s">
        <v>61</v>
      </c>
      <c r="S64" s="21" t="s">
        <v>61</v>
      </c>
      <c r="T64" s="108">
        <v>0</v>
      </c>
      <c r="U64" s="21">
        <v>3114</v>
      </c>
      <c r="V64" s="21">
        <v>0</v>
      </c>
      <c r="W64" s="21" t="s">
        <v>61</v>
      </c>
      <c r="X64" s="21" t="s">
        <v>61</v>
      </c>
      <c r="Y64" s="21" t="s">
        <v>61</v>
      </c>
      <c r="Z64" s="21" t="s">
        <v>61</v>
      </c>
      <c r="AA64" s="21">
        <v>6</v>
      </c>
      <c r="AB64" s="21">
        <v>-28.414926727986401</v>
      </c>
      <c r="AC64" s="22">
        <v>21.221905297254199</v>
      </c>
    </row>
    <row r="65" spans="1:29" hidden="1" x14ac:dyDescent="0.35">
      <c r="A65" s="19" t="s">
        <v>9</v>
      </c>
      <c r="B65" s="32" t="s">
        <v>170</v>
      </c>
      <c r="C65" s="113" t="s">
        <v>386</v>
      </c>
      <c r="D65" s="113" t="s">
        <v>165</v>
      </c>
      <c r="E65" s="8" t="s">
        <v>93</v>
      </c>
      <c r="F65" s="8" t="s">
        <v>59</v>
      </c>
      <c r="G65" s="8" t="s">
        <v>60</v>
      </c>
      <c r="H65" s="8">
        <v>137.74</v>
      </c>
      <c r="I65" s="8" t="s">
        <v>61</v>
      </c>
      <c r="J65" s="8" t="s">
        <v>61</v>
      </c>
      <c r="K65" s="104">
        <f t="shared" ref="K65:K68" si="2">L65-20</f>
        <v>2018</v>
      </c>
      <c r="L65" s="104">
        <v>2038</v>
      </c>
      <c r="P65" s="8" t="s">
        <v>61</v>
      </c>
      <c r="Q65" s="8" t="s">
        <v>61</v>
      </c>
      <c r="R65" s="8" t="s">
        <v>61</v>
      </c>
      <c r="S65" s="8" t="s">
        <v>61</v>
      </c>
      <c r="T65" s="107">
        <v>0</v>
      </c>
      <c r="U65" s="8">
        <v>868</v>
      </c>
      <c r="V65" s="8">
        <v>0</v>
      </c>
      <c r="W65" s="8" t="s">
        <v>61</v>
      </c>
      <c r="X65" s="8" t="s">
        <v>61</v>
      </c>
      <c r="Y65" s="8" t="s">
        <v>61</v>
      </c>
      <c r="Z65" s="8" t="s">
        <v>61</v>
      </c>
      <c r="AA65" s="8" t="s">
        <v>61</v>
      </c>
      <c r="AB65" s="8">
        <v>-30.9181086104463</v>
      </c>
      <c r="AC65" s="27">
        <v>19.441043457444799</v>
      </c>
    </row>
    <row r="66" spans="1:29" hidden="1" x14ac:dyDescent="0.35">
      <c r="A66" s="19" t="s">
        <v>9</v>
      </c>
      <c r="B66" s="32" t="s">
        <v>171</v>
      </c>
      <c r="C66" s="113" t="s">
        <v>387</v>
      </c>
      <c r="D66" s="113" t="s">
        <v>165</v>
      </c>
      <c r="E66" s="21" t="s">
        <v>93</v>
      </c>
      <c r="F66" s="21" t="s">
        <v>59</v>
      </c>
      <c r="G66" s="21" t="s">
        <v>60</v>
      </c>
      <c r="H66" s="21">
        <v>138.22999999999999</v>
      </c>
      <c r="I66" s="21" t="s">
        <v>61</v>
      </c>
      <c r="J66" s="21" t="s">
        <v>61</v>
      </c>
      <c r="K66" s="104">
        <f t="shared" si="2"/>
        <v>2018</v>
      </c>
      <c r="L66" s="103">
        <v>2038</v>
      </c>
      <c r="M66" s="21"/>
      <c r="N66" s="21"/>
      <c r="O66" s="21"/>
      <c r="P66" s="21" t="s">
        <v>61</v>
      </c>
      <c r="Q66" s="21" t="s">
        <v>61</v>
      </c>
      <c r="R66" s="21" t="s">
        <v>61</v>
      </c>
      <c r="S66" s="21" t="s">
        <v>61</v>
      </c>
      <c r="T66" s="108">
        <v>0</v>
      </c>
      <c r="U66" s="21">
        <v>868</v>
      </c>
      <c r="V66" s="21">
        <v>0</v>
      </c>
      <c r="W66" s="21" t="s">
        <v>61</v>
      </c>
      <c r="X66" s="21" t="s">
        <v>61</v>
      </c>
      <c r="Y66" s="21" t="s">
        <v>61</v>
      </c>
      <c r="Z66" s="21" t="s">
        <v>61</v>
      </c>
      <c r="AA66" s="21" t="s">
        <v>61</v>
      </c>
      <c r="AB66" s="21">
        <v>-30.9181086104463</v>
      </c>
      <c r="AC66" s="22">
        <v>19.441043457444799</v>
      </c>
    </row>
    <row r="67" spans="1:29" hidden="1" x14ac:dyDescent="0.35">
      <c r="A67" s="19" t="s">
        <v>9</v>
      </c>
      <c r="B67" s="32" t="s">
        <v>172</v>
      </c>
      <c r="C67" s="113" t="s">
        <v>388</v>
      </c>
      <c r="D67" s="113" t="s">
        <v>165</v>
      </c>
      <c r="E67" s="8" t="s">
        <v>93</v>
      </c>
      <c r="F67" s="8" t="s">
        <v>59</v>
      </c>
      <c r="G67" s="8" t="s">
        <v>60</v>
      </c>
      <c r="H67" s="8">
        <v>96.48</v>
      </c>
      <c r="I67" s="8" t="s">
        <v>61</v>
      </c>
      <c r="J67" s="8" t="s">
        <v>61</v>
      </c>
      <c r="K67" s="104">
        <f t="shared" si="2"/>
        <v>2018</v>
      </c>
      <c r="L67" s="104">
        <v>2038</v>
      </c>
      <c r="P67" s="8" t="s">
        <v>61</v>
      </c>
      <c r="Q67" s="8" t="s">
        <v>61</v>
      </c>
      <c r="R67" s="8" t="s">
        <v>61</v>
      </c>
      <c r="S67" s="8" t="s">
        <v>61</v>
      </c>
      <c r="T67" s="107">
        <v>0</v>
      </c>
      <c r="U67" s="8">
        <v>868</v>
      </c>
      <c r="V67" s="8">
        <v>0</v>
      </c>
      <c r="W67" s="8" t="s">
        <v>61</v>
      </c>
      <c r="X67" s="8" t="s">
        <v>61</v>
      </c>
      <c r="Y67" s="8" t="s">
        <v>61</v>
      </c>
      <c r="Z67" s="8" t="s">
        <v>61</v>
      </c>
      <c r="AA67" s="8" t="s">
        <v>61</v>
      </c>
      <c r="AB67" s="8">
        <v>-30.659949999999998</v>
      </c>
      <c r="AC67" s="27">
        <v>24.01981</v>
      </c>
    </row>
    <row r="68" spans="1:29" hidden="1" x14ac:dyDescent="0.35">
      <c r="A68" s="19" t="s">
        <v>9</v>
      </c>
      <c r="B68" s="32" t="s">
        <v>173</v>
      </c>
      <c r="C68" s="113" t="s">
        <v>388</v>
      </c>
      <c r="D68" s="113" t="s">
        <v>165</v>
      </c>
      <c r="E68" s="21" t="s">
        <v>93</v>
      </c>
      <c r="F68" s="21" t="s">
        <v>59</v>
      </c>
      <c r="G68" s="21" t="s">
        <v>60</v>
      </c>
      <c r="H68" s="21">
        <v>138.96</v>
      </c>
      <c r="I68" s="21" t="s">
        <v>61</v>
      </c>
      <c r="J68" s="21" t="s">
        <v>61</v>
      </c>
      <c r="K68" s="104">
        <f t="shared" si="2"/>
        <v>2018</v>
      </c>
      <c r="L68" s="103">
        <v>2038</v>
      </c>
      <c r="M68" s="21"/>
      <c r="N68" s="21"/>
      <c r="O68" s="21"/>
      <c r="P68" s="21" t="s">
        <v>61</v>
      </c>
      <c r="Q68" s="21" t="s">
        <v>61</v>
      </c>
      <c r="R68" s="21" t="s">
        <v>61</v>
      </c>
      <c r="S68" s="21" t="s">
        <v>61</v>
      </c>
      <c r="T68" s="108">
        <v>0</v>
      </c>
      <c r="U68" s="21">
        <v>868</v>
      </c>
      <c r="V68" s="21">
        <v>0</v>
      </c>
      <c r="W68" s="21" t="s">
        <v>61</v>
      </c>
      <c r="X68" s="21" t="s">
        <v>61</v>
      </c>
      <c r="Y68" s="21" t="s">
        <v>61</v>
      </c>
      <c r="Z68" s="21" t="s">
        <v>61</v>
      </c>
      <c r="AA68" s="21" t="s">
        <v>61</v>
      </c>
      <c r="AB68" s="21">
        <v>-30.659949999999998</v>
      </c>
      <c r="AC68" s="22">
        <v>24.01981</v>
      </c>
    </row>
    <row r="69" spans="1:29" hidden="1" x14ac:dyDescent="0.35">
      <c r="A69" s="19" t="s">
        <v>9</v>
      </c>
      <c r="B69" s="32" t="s">
        <v>174</v>
      </c>
      <c r="C69" s="113" t="s">
        <v>174</v>
      </c>
      <c r="D69" s="113" t="s">
        <v>156</v>
      </c>
      <c r="E69" s="8" t="s">
        <v>168</v>
      </c>
      <c r="F69" s="8" t="s">
        <v>59</v>
      </c>
      <c r="G69" s="8" t="s">
        <v>175</v>
      </c>
      <c r="H69" s="8">
        <v>16.5</v>
      </c>
      <c r="I69" s="8" t="s">
        <v>61</v>
      </c>
      <c r="J69" s="8">
        <v>32</v>
      </c>
      <c r="K69" s="8" t="s">
        <v>61</v>
      </c>
      <c r="L69" s="104" t="s">
        <v>77</v>
      </c>
      <c r="P69" s="8" t="s">
        <v>61</v>
      </c>
      <c r="Q69" s="8">
        <v>1650</v>
      </c>
      <c r="R69" s="8" t="s">
        <v>61</v>
      </c>
      <c r="S69" s="8" t="s">
        <v>61</v>
      </c>
      <c r="T69" s="107">
        <v>0</v>
      </c>
      <c r="U69" s="8">
        <v>1500</v>
      </c>
      <c r="V69" s="8">
        <v>0</v>
      </c>
      <c r="W69" s="8" t="s">
        <v>61</v>
      </c>
      <c r="X69" s="8">
        <v>6</v>
      </c>
      <c r="Y69" s="8">
        <v>4</v>
      </c>
      <c r="AB69" s="8">
        <v>-27.618037149128</v>
      </c>
      <c r="AC69" s="27">
        <v>32.0345129341963</v>
      </c>
    </row>
    <row r="70" spans="1:29" hidden="1" x14ac:dyDescent="0.35">
      <c r="A70" s="19" t="s">
        <v>9</v>
      </c>
      <c r="B70" s="32" t="s">
        <v>181</v>
      </c>
      <c r="C70" s="113" t="s">
        <v>391</v>
      </c>
      <c r="D70" s="113" t="s">
        <v>165</v>
      </c>
      <c r="E70" s="8" t="s">
        <v>114</v>
      </c>
      <c r="F70" s="8" t="s">
        <v>59</v>
      </c>
      <c r="G70" s="8" t="s">
        <v>60</v>
      </c>
      <c r="H70" s="8">
        <v>75</v>
      </c>
      <c r="I70" s="8" t="s">
        <v>61</v>
      </c>
      <c r="J70" s="8" t="s">
        <v>61</v>
      </c>
      <c r="K70" s="8" t="s">
        <v>61</v>
      </c>
      <c r="L70" s="104">
        <v>2043</v>
      </c>
      <c r="P70" s="8" t="s">
        <v>61</v>
      </c>
      <c r="Q70" s="8" t="s">
        <v>61</v>
      </c>
      <c r="R70" s="8" t="s">
        <v>61</v>
      </c>
      <c r="S70" s="8" t="s">
        <v>61</v>
      </c>
      <c r="T70" s="107">
        <v>0</v>
      </c>
      <c r="U70" s="8">
        <v>1165</v>
      </c>
      <c r="V70" s="8">
        <v>0</v>
      </c>
      <c r="W70" s="8" t="s">
        <v>61</v>
      </c>
      <c r="X70" s="8" t="s">
        <v>61</v>
      </c>
      <c r="Y70" s="8" t="s">
        <v>61</v>
      </c>
      <c r="Z70" s="8" t="s">
        <v>61</v>
      </c>
      <c r="AA70" s="8" t="s">
        <v>61</v>
      </c>
      <c r="AB70" s="8">
        <v>-29.133295927185699</v>
      </c>
      <c r="AC70" s="27">
        <v>24.798805920214701</v>
      </c>
    </row>
    <row r="71" spans="1:29" hidden="1" x14ac:dyDescent="0.35">
      <c r="A71" s="19" t="s">
        <v>9</v>
      </c>
      <c r="B71" s="32" t="s">
        <v>134</v>
      </c>
      <c r="C71" s="113" t="s">
        <v>134</v>
      </c>
      <c r="D71" s="113" t="s">
        <v>113</v>
      </c>
      <c r="E71" s="8" t="s">
        <v>114</v>
      </c>
      <c r="F71" s="8" t="s">
        <v>59</v>
      </c>
      <c r="G71" s="8" t="s">
        <v>60</v>
      </c>
      <c r="H71" s="8">
        <v>75</v>
      </c>
      <c r="I71" s="8" t="s">
        <v>61</v>
      </c>
      <c r="J71" s="8" t="s">
        <v>61</v>
      </c>
      <c r="K71" s="8" t="s">
        <v>61</v>
      </c>
      <c r="L71" s="104" t="str">
        <f>L69</f>
        <v>beyond 2050</v>
      </c>
      <c r="P71" s="8" t="s">
        <v>61</v>
      </c>
      <c r="Q71" s="8" t="s">
        <v>61</v>
      </c>
      <c r="R71" s="8" t="s">
        <v>61</v>
      </c>
      <c r="S71" s="8" t="s">
        <v>61</v>
      </c>
      <c r="T71" s="107">
        <v>0</v>
      </c>
      <c r="U71" s="8">
        <v>3649</v>
      </c>
      <c r="V71" s="8">
        <v>0</v>
      </c>
      <c r="W71" s="8" t="s">
        <v>61</v>
      </c>
      <c r="X71" s="8" t="s">
        <v>61</v>
      </c>
      <c r="Y71" s="8" t="s">
        <v>61</v>
      </c>
      <c r="Z71" s="8" t="s">
        <v>61</v>
      </c>
      <c r="AA71" s="8" t="s">
        <v>61</v>
      </c>
      <c r="AB71" s="8">
        <v>-27.758086493217501</v>
      </c>
      <c r="AC71" s="27">
        <v>23.015895825852599</v>
      </c>
    </row>
    <row r="72" spans="1:29" hidden="1" x14ac:dyDescent="0.35">
      <c r="A72" s="19" t="s">
        <v>9</v>
      </c>
      <c r="B72" s="32" t="s">
        <v>178</v>
      </c>
      <c r="C72" s="113" t="s">
        <v>389</v>
      </c>
      <c r="D72" s="113" t="s">
        <v>165</v>
      </c>
      <c r="E72" s="21" t="s">
        <v>93</v>
      </c>
      <c r="F72" s="21" t="s">
        <v>59</v>
      </c>
      <c r="G72" s="21" t="s">
        <v>60</v>
      </c>
      <c r="H72" s="21">
        <v>86.6</v>
      </c>
      <c r="I72" s="21" t="s">
        <v>61</v>
      </c>
      <c r="J72" s="21" t="s">
        <v>61</v>
      </c>
      <c r="K72" s="104">
        <f t="shared" ref="K72:K73" si="3">L72-20</f>
        <v>2018</v>
      </c>
      <c r="L72" s="103">
        <v>2038</v>
      </c>
      <c r="M72" s="21"/>
      <c r="N72" s="21"/>
      <c r="O72" s="21"/>
      <c r="P72" s="21" t="s">
        <v>61</v>
      </c>
      <c r="Q72" s="21" t="s">
        <v>61</v>
      </c>
      <c r="R72" s="21" t="s">
        <v>61</v>
      </c>
      <c r="S72" s="21" t="s">
        <v>61</v>
      </c>
      <c r="T72" s="108">
        <v>0</v>
      </c>
      <c r="U72" s="21">
        <v>868</v>
      </c>
      <c r="V72" s="21">
        <v>0</v>
      </c>
      <c r="W72" s="21" t="s">
        <v>61</v>
      </c>
      <c r="X72" s="21" t="s">
        <v>61</v>
      </c>
      <c r="Y72" s="21" t="s">
        <v>61</v>
      </c>
      <c r="Z72" s="21" t="s">
        <v>61</v>
      </c>
      <c r="AA72" s="21" t="s">
        <v>61</v>
      </c>
      <c r="AB72" s="21">
        <v>-32.746063646340197</v>
      </c>
      <c r="AC72" s="22">
        <v>25.807017154113002</v>
      </c>
    </row>
    <row r="73" spans="1:29" hidden="1" x14ac:dyDescent="0.35">
      <c r="A73" s="19" t="s">
        <v>9</v>
      </c>
      <c r="B73" s="32" t="s">
        <v>179</v>
      </c>
      <c r="C73" s="113" t="s">
        <v>390</v>
      </c>
      <c r="D73" s="113" t="s">
        <v>165</v>
      </c>
      <c r="E73" s="8" t="s">
        <v>93</v>
      </c>
      <c r="F73" s="8" t="s">
        <v>59</v>
      </c>
      <c r="G73" s="8" t="s">
        <v>60</v>
      </c>
      <c r="H73" s="8">
        <v>79.05</v>
      </c>
      <c r="I73" s="8" t="s">
        <v>61</v>
      </c>
      <c r="J73" s="8" t="s">
        <v>61</v>
      </c>
      <c r="K73" s="104">
        <f t="shared" si="3"/>
        <v>2018</v>
      </c>
      <c r="L73" s="104">
        <v>2038</v>
      </c>
      <c r="P73" s="8" t="s">
        <v>61</v>
      </c>
      <c r="Q73" s="8" t="s">
        <v>61</v>
      </c>
      <c r="R73" s="8" t="s">
        <v>61</v>
      </c>
      <c r="S73" s="8" t="s">
        <v>61</v>
      </c>
      <c r="T73" s="107">
        <v>0</v>
      </c>
      <c r="U73" s="8">
        <v>868</v>
      </c>
      <c r="V73" s="8">
        <v>0</v>
      </c>
      <c r="W73" s="8" t="s">
        <v>61</v>
      </c>
      <c r="X73" s="8" t="s">
        <v>61</v>
      </c>
      <c r="Y73" s="8" t="s">
        <v>61</v>
      </c>
      <c r="Z73" s="8" t="s">
        <v>61</v>
      </c>
      <c r="AA73" s="8" t="s">
        <v>61</v>
      </c>
      <c r="AB73" s="8">
        <v>-31.183850968469201</v>
      </c>
      <c r="AC73" s="27">
        <v>24.945973114014201</v>
      </c>
    </row>
    <row r="74" spans="1:29" hidden="1" x14ac:dyDescent="0.35">
      <c r="A74" s="19" t="s">
        <v>9</v>
      </c>
      <c r="B74" s="32" t="s">
        <v>135</v>
      </c>
      <c r="C74" s="113" t="s">
        <v>359</v>
      </c>
      <c r="D74" s="113" t="s">
        <v>113</v>
      </c>
      <c r="E74" s="21" t="s">
        <v>114</v>
      </c>
      <c r="F74" s="21" t="s">
        <v>59</v>
      </c>
      <c r="G74" s="21" t="s">
        <v>60</v>
      </c>
      <c r="H74" s="21">
        <v>6.93</v>
      </c>
      <c r="I74" s="21" t="s">
        <v>61</v>
      </c>
      <c r="J74" s="21" t="s">
        <v>61</v>
      </c>
      <c r="K74" s="21" t="s">
        <v>61</v>
      </c>
      <c r="L74" s="103">
        <f>L73</f>
        <v>2038</v>
      </c>
      <c r="M74" s="21"/>
      <c r="N74" s="21"/>
      <c r="O74" s="21"/>
      <c r="P74" s="21" t="s">
        <v>61</v>
      </c>
      <c r="Q74" s="21" t="s">
        <v>61</v>
      </c>
      <c r="R74" s="21" t="s">
        <v>61</v>
      </c>
      <c r="S74" s="21" t="s">
        <v>61</v>
      </c>
      <c r="T74" s="108">
        <v>0</v>
      </c>
      <c r="U74" s="21">
        <v>3649</v>
      </c>
      <c r="V74" s="21">
        <v>0</v>
      </c>
      <c r="W74" s="21" t="s">
        <v>61</v>
      </c>
      <c r="X74" s="21" t="s">
        <v>61</v>
      </c>
      <c r="Y74" s="21" t="s">
        <v>61</v>
      </c>
      <c r="Z74" s="21" t="s">
        <v>61</v>
      </c>
      <c r="AA74" s="21" t="s">
        <v>61</v>
      </c>
      <c r="AB74" s="21">
        <v>-25.653266613644998</v>
      </c>
      <c r="AC74" s="22">
        <v>27.249759062908101</v>
      </c>
    </row>
    <row r="75" spans="1:29" hidden="1" x14ac:dyDescent="0.35">
      <c r="A75" s="19" t="s">
        <v>9</v>
      </c>
      <c r="B75" s="32" t="s">
        <v>208</v>
      </c>
      <c r="C75" s="113" t="s">
        <v>411</v>
      </c>
      <c r="D75" s="113" t="s">
        <v>189</v>
      </c>
      <c r="E75" s="8" t="s">
        <v>114</v>
      </c>
      <c r="F75" s="8" t="s">
        <v>59</v>
      </c>
      <c r="G75" s="8" t="s">
        <v>60</v>
      </c>
      <c r="H75" s="8">
        <v>75</v>
      </c>
      <c r="I75" s="8" t="s">
        <v>61</v>
      </c>
      <c r="J75" s="8" t="s">
        <v>61</v>
      </c>
      <c r="K75" s="8" t="s">
        <v>61</v>
      </c>
      <c r="L75" s="104">
        <v>2046</v>
      </c>
      <c r="P75" s="8" t="s">
        <v>61</v>
      </c>
      <c r="Q75" s="8" t="s">
        <v>61</v>
      </c>
      <c r="R75" s="8" t="s">
        <v>61</v>
      </c>
      <c r="S75" s="8" t="s">
        <v>61</v>
      </c>
      <c r="T75" s="107">
        <v>0</v>
      </c>
      <c r="U75" s="8">
        <v>872</v>
      </c>
      <c r="V75" s="8">
        <v>0</v>
      </c>
      <c r="W75" s="8" t="s">
        <v>61</v>
      </c>
      <c r="X75" s="8" t="s">
        <v>61</v>
      </c>
      <c r="Y75" s="8" t="s">
        <v>61</v>
      </c>
      <c r="Z75" s="8" t="s">
        <v>61</v>
      </c>
      <c r="AA75" s="8" t="s">
        <v>61</v>
      </c>
      <c r="AB75" s="8">
        <v>-28.414926727986401</v>
      </c>
      <c r="AC75" s="27">
        <v>21.221905297254199</v>
      </c>
    </row>
    <row r="76" spans="1:29" hidden="1" x14ac:dyDescent="0.35">
      <c r="A76" s="19" t="s">
        <v>9</v>
      </c>
      <c r="B76" s="32" t="s">
        <v>182</v>
      </c>
      <c r="C76" s="113" t="s">
        <v>392</v>
      </c>
      <c r="D76" s="113" t="s">
        <v>165</v>
      </c>
      <c r="E76" s="21" t="s">
        <v>93</v>
      </c>
      <c r="F76" s="21" t="s">
        <v>59</v>
      </c>
      <c r="G76" s="21" t="s">
        <v>60</v>
      </c>
      <c r="H76" s="21">
        <v>108.25</v>
      </c>
      <c r="I76" s="21" t="s">
        <v>61</v>
      </c>
      <c r="J76" s="21" t="s">
        <v>61</v>
      </c>
      <c r="K76" s="104">
        <f>L76-20</f>
        <v>2018</v>
      </c>
      <c r="L76" s="103">
        <v>2038</v>
      </c>
      <c r="M76" s="21"/>
      <c r="N76" s="21"/>
      <c r="O76" s="21"/>
      <c r="P76" s="21" t="s">
        <v>61</v>
      </c>
      <c r="Q76" s="21" t="s">
        <v>61</v>
      </c>
      <c r="R76" s="21" t="s">
        <v>61</v>
      </c>
      <c r="S76" s="21" t="s">
        <v>61</v>
      </c>
      <c r="T76" s="108">
        <v>0</v>
      </c>
      <c r="U76" s="21">
        <v>868</v>
      </c>
      <c r="V76" s="21">
        <v>0</v>
      </c>
      <c r="W76" s="21" t="s">
        <v>61</v>
      </c>
      <c r="X76" s="21" t="s">
        <v>61</v>
      </c>
      <c r="Y76" s="21" t="s">
        <v>61</v>
      </c>
      <c r="Z76" s="21" t="s">
        <v>61</v>
      </c>
      <c r="AA76" s="21" t="s">
        <v>61</v>
      </c>
      <c r="AB76" s="21">
        <v>-34.001606610332303</v>
      </c>
      <c r="AC76" s="22">
        <v>24.7416286318375</v>
      </c>
    </row>
    <row r="77" spans="1:29" hidden="1" x14ac:dyDescent="0.35">
      <c r="A77" s="19" t="s">
        <v>9</v>
      </c>
      <c r="B77" s="32" t="s">
        <v>157</v>
      </c>
      <c r="C77" s="113" t="s">
        <v>376</v>
      </c>
      <c r="D77" s="113" t="s">
        <v>144</v>
      </c>
      <c r="E77" s="21" t="s">
        <v>114</v>
      </c>
      <c r="F77" s="21" t="s">
        <v>59</v>
      </c>
      <c r="G77" s="21" t="s">
        <v>60</v>
      </c>
      <c r="H77" s="21">
        <v>74</v>
      </c>
      <c r="I77" s="21" t="s">
        <v>61</v>
      </c>
      <c r="J77" s="21" t="s">
        <v>61</v>
      </c>
      <c r="K77" s="21" t="s">
        <v>61</v>
      </c>
      <c r="L77" s="103">
        <v>2042</v>
      </c>
      <c r="M77" s="21"/>
      <c r="N77" s="21"/>
      <c r="O77" s="21"/>
      <c r="P77" s="21" t="s">
        <v>61</v>
      </c>
      <c r="Q77" s="21" t="s">
        <v>61</v>
      </c>
      <c r="R77" s="21" t="s">
        <v>61</v>
      </c>
      <c r="S77" s="21" t="s">
        <v>61</v>
      </c>
      <c r="T77" s="108">
        <v>0</v>
      </c>
      <c r="U77" s="21">
        <v>2176</v>
      </c>
      <c r="V77" s="21">
        <v>0</v>
      </c>
      <c r="W77" s="21" t="s">
        <v>61</v>
      </c>
      <c r="X77" s="21" t="s">
        <v>61</v>
      </c>
      <c r="Y77" s="21" t="s">
        <v>61</v>
      </c>
      <c r="Z77" s="21" t="s">
        <v>61</v>
      </c>
      <c r="AA77" s="21" t="s">
        <v>61</v>
      </c>
      <c r="AB77" s="21">
        <v>-27.758086493217501</v>
      </c>
      <c r="AC77" s="22">
        <v>23.015895825852599</v>
      </c>
    </row>
    <row r="78" spans="1:29" hidden="1" x14ac:dyDescent="0.35">
      <c r="A78" s="19" t="s">
        <v>9</v>
      </c>
      <c r="B78" s="32" t="s">
        <v>184</v>
      </c>
      <c r="C78" s="113" t="s">
        <v>394</v>
      </c>
      <c r="D78" s="113" t="s">
        <v>185</v>
      </c>
      <c r="E78" s="21" t="s">
        <v>124</v>
      </c>
      <c r="F78" s="21" t="s">
        <v>59</v>
      </c>
      <c r="G78" s="21" t="s">
        <v>60</v>
      </c>
      <c r="H78" s="21">
        <v>100</v>
      </c>
      <c r="I78" s="21" t="s">
        <v>61</v>
      </c>
      <c r="J78" s="21" t="s">
        <v>61</v>
      </c>
      <c r="K78" s="21" t="s">
        <v>61</v>
      </c>
      <c r="L78" s="103" t="s">
        <v>77</v>
      </c>
      <c r="M78" s="21"/>
      <c r="N78" s="21"/>
      <c r="O78" s="21"/>
      <c r="P78" s="21" t="s">
        <v>61</v>
      </c>
      <c r="Q78" s="21" t="s">
        <v>61</v>
      </c>
      <c r="R78" s="21" t="s">
        <v>61</v>
      </c>
      <c r="S78" s="21" t="s">
        <v>61</v>
      </c>
      <c r="T78" s="108">
        <v>0</v>
      </c>
      <c r="U78" s="21">
        <v>2902</v>
      </c>
      <c r="V78" s="21">
        <v>0</v>
      </c>
      <c r="W78" s="21" t="s">
        <v>61</v>
      </c>
      <c r="X78" s="21" t="s">
        <v>61</v>
      </c>
      <c r="Y78" s="21" t="s">
        <v>61</v>
      </c>
      <c r="Z78" s="21" t="s">
        <v>61</v>
      </c>
      <c r="AA78" s="21">
        <v>6</v>
      </c>
      <c r="AB78" s="21">
        <v>-27.758086493217501</v>
      </c>
      <c r="AC78" s="22">
        <v>23.015895825852599</v>
      </c>
    </row>
    <row r="79" spans="1:29" hidden="1" x14ac:dyDescent="0.35">
      <c r="A79" s="19" t="s">
        <v>9</v>
      </c>
      <c r="B79" s="32" t="s">
        <v>186</v>
      </c>
      <c r="C79" s="113" t="s">
        <v>395</v>
      </c>
      <c r="D79" s="113" t="s">
        <v>185</v>
      </c>
      <c r="E79" s="8" t="s">
        <v>124</v>
      </c>
      <c r="F79" s="8" t="s">
        <v>59</v>
      </c>
      <c r="G79" s="8" t="s">
        <v>187</v>
      </c>
      <c r="H79" s="8">
        <v>100</v>
      </c>
      <c r="I79" s="8" t="s">
        <v>61</v>
      </c>
      <c r="J79" s="8" t="s">
        <v>61</v>
      </c>
      <c r="K79" s="8">
        <v>2024</v>
      </c>
      <c r="L79" s="104" t="s">
        <v>77</v>
      </c>
      <c r="P79" s="8" t="s">
        <v>61</v>
      </c>
      <c r="Q79" s="8" t="s">
        <v>61</v>
      </c>
      <c r="R79" s="8" t="s">
        <v>61</v>
      </c>
      <c r="S79" s="8" t="s">
        <v>61</v>
      </c>
      <c r="T79" s="107">
        <v>0</v>
      </c>
      <c r="U79" s="8">
        <v>2902</v>
      </c>
      <c r="V79" s="8">
        <v>0</v>
      </c>
      <c r="W79" s="8" t="s">
        <v>61</v>
      </c>
      <c r="X79" s="8" t="s">
        <v>61</v>
      </c>
      <c r="Y79" s="8" t="s">
        <v>61</v>
      </c>
      <c r="Z79" s="8" t="s">
        <v>61</v>
      </c>
      <c r="AA79" s="8">
        <v>9</v>
      </c>
      <c r="AB79" s="8">
        <v>-28.309522111023199</v>
      </c>
      <c r="AC79" s="27">
        <v>23.104063371285399</v>
      </c>
    </row>
    <row r="80" spans="1:29" hidden="1" x14ac:dyDescent="0.35">
      <c r="A80" s="19" t="s">
        <v>9</v>
      </c>
      <c r="B80" s="32" t="s">
        <v>137</v>
      </c>
      <c r="C80" s="113" t="s">
        <v>361</v>
      </c>
      <c r="D80" s="113" t="s">
        <v>113</v>
      </c>
      <c r="E80" s="21" t="s">
        <v>114</v>
      </c>
      <c r="F80" s="21" t="s">
        <v>59</v>
      </c>
      <c r="G80" s="21" t="s">
        <v>60</v>
      </c>
      <c r="H80" s="21">
        <v>5</v>
      </c>
      <c r="I80" s="21" t="s">
        <v>61</v>
      </c>
      <c r="J80" s="21" t="s">
        <v>61</v>
      </c>
      <c r="K80" s="21" t="s">
        <v>61</v>
      </c>
      <c r="L80" s="103" t="str">
        <f>L79</f>
        <v>beyond 2050</v>
      </c>
      <c r="M80" s="21"/>
      <c r="N80" s="21"/>
      <c r="O80" s="21"/>
      <c r="P80" s="21" t="s">
        <v>61</v>
      </c>
      <c r="Q80" s="21" t="s">
        <v>61</v>
      </c>
      <c r="R80" s="21" t="s">
        <v>61</v>
      </c>
      <c r="S80" s="21" t="s">
        <v>61</v>
      </c>
      <c r="T80" s="108">
        <v>0</v>
      </c>
      <c r="U80" s="21">
        <v>3649</v>
      </c>
      <c r="V80" s="21">
        <v>0</v>
      </c>
      <c r="W80" s="21" t="s">
        <v>61</v>
      </c>
      <c r="X80" s="21" t="s">
        <v>61</v>
      </c>
      <c r="Y80" s="21" t="s">
        <v>61</v>
      </c>
      <c r="Z80" s="21" t="s">
        <v>61</v>
      </c>
      <c r="AA80" s="21" t="s">
        <v>61</v>
      </c>
      <c r="AB80" s="21">
        <v>-33.457799999999999</v>
      </c>
      <c r="AC80" s="22">
        <v>18.723320000000001</v>
      </c>
    </row>
    <row r="81" spans="1:29" hidden="1" x14ac:dyDescent="0.35">
      <c r="A81" s="19" t="s">
        <v>9</v>
      </c>
      <c r="B81" s="32" t="s">
        <v>138</v>
      </c>
      <c r="C81" s="113" t="s">
        <v>362</v>
      </c>
      <c r="D81" s="113" t="s">
        <v>113</v>
      </c>
      <c r="E81" s="8" t="s">
        <v>114</v>
      </c>
      <c r="F81" s="8" t="s">
        <v>59</v>
      </c>
      <c r="G81" s="8" t="s">
        <v>60</v>
      </c>
      <c r="H81" s="8">
        <v>75</v>
      </c>
      <c r="I81" s="8" t="s">
        <v>61</v>
      </c>
      <c r="J81" s="8" t="s">
        <v>61</v>
      </c>
      <c r="K81" s="8" t="s">
        <v>61</v>
      </c>
      <c r="L81" s="104" t="str">
        <f>L80</f>
        <v>beyond 2050</v>
      </c>
      <c r="P81" s="8" t="s">
        <v>61</v>
      </c>
      <c r="Q81" s="8" t="s">
        <v>61</v>
      </c>
      <c r="R81" s="8" t="s">
        <v>61</v>
      </c>
      <c r="S81" s="8" t="s">
        <v>61</v>
      </c>
      <c r="T81" s="107">
        <v>0</v>
      </c>
      <c r="U81" s="8">
        <v>3649</v>
      </c>
      <c r="V81" s="8">
        <v>0</v>
      </c>
      <c r="W81" s="8" t="s">
        <v>61</v>
      </c>
      <c r="X81" s="8" t="s">
        <v>61</v>
      </c>
      <c r="Y81" s="8" t="s">
        <v>61</v>
      </c>
      <c r="Z81" s="8" t="s">
        <v>61</v>
      </c>
      <c r="AA81" s="8" t="s">
        <v>61</v>
      </c>
      <c r="AB81" s="8">
        <v>-30.659949999999998</v>
      </c>
      <c r="AC81" s="27">
        <v>24.01981</v>
      </c>
    </row>
    <row r="82" spans="1:29" hidden="1" x14ac:dyDescent="0.35">
      <c r="A82" s="19" t="s">
        <v>9</v>
      </c>
      <c r="B82" s="32" t="s">
        <v>158</v>
      </c>
      <c r="C82" s="113" t="s">
        <v>362</v>
      </c>
      <c r="D82" s="113" t="s">
        <v>144</v>
      </c>
      <c r="E82" s="8" t="s">
        <v>114</v>
      </c>
      <c r="F82" s="8" t="s">
        <v>59</v>
      </c>
      <c r="G82" s="8" t="s">
        <v>60</v>
      </c>
      <c r="H82" s="8">
        <v>75</v>
      </c>
      <c r="I82" s="8" t="s">
        <v>61</v>
      </c>
      <c r="J82" s="8" t="s">
        <v>61</v>
      </c>
      <c r="K82" s="8" t="s">
        <v>61</v>
      </c>
      <c r="L82" s="104">
        <v>2042</v>
      </c>
      <c r="P82" s="8" t="s">
        <v>61</v>
      </c>
      <c r="Q82" s="8" t="s">
        <v>61</v>
      </c>
      <c r="R82" s="8" t="s">
        <v>61</v>
      </c>
      <c r="S82" s="8" t="s">
        <v>61</v>
      </c>
      <c r="T82" s="107">
        <v>0</v>
      </c>
      <c r="U82" s="8">
        <v>2176</v>
      </c>
      <c r="V82" s="8">
        <v>0</v>
      </c>
      <c r="W82" s="8" t="s">
        <v>61</v>
      </c>
      <c r="X82" s="8" t="s">
        <v>61</v>
      </c>
      <c r="Y82" s="8" t="s">
        <v>61</v>
      </c>
      <c r="Z82" s="8" t="s">
        <v>61</v>
      </c>
      <c r="AA82" s="8" t="s">
        <v>61</v>
      </c>
      <c r="AB82" s="8">
        <v>-30.659949999999998</v>
      </c>
      <c r="AC82" s="27">
        <v>24.01981</v>
      </c>
    </row>
    <row r="83" spans="1:29" hidden="1" x14ac:dyDescent="0.35">
      <c r="A83" s="19" t="s">
        <v>9</v>
      </c>
      <c r="B83" s="32" t="s">
        <v>192</v>
      </c>
      <c r="C83" s="113" t="s">
        <v>398</v>
      </c>
      <c r="D83" s="113" t="s">
        <v>189</v>
      </c>
      <c r="E83" s="8" t="s">
        <v>93</v>
      </c>
      <c r="F83" s="8" t="s">
        <v>59</v>
      </c>
      <c r="G83" s="8" t="s">
        <v>60</v>
      </c>
      <c r="H83" s="8">
        <v>102</v>
      </c>
      <c r="I83" s="8" t="s">
        <v>61</v>
      </c>
      <c r="J83" s="8" t="s">
        <v>61</v>
      </c>
      <c r="K83" s="104">
        <f>L83-20</f>
        <v>2021</v>
      </c>
      <c r="L83" s="104">
        <v>2041</v>
      </c>
      <c r="P83" s="8" t="s">
        <v>61</v>
      </c>
      <c r="Q83" s="8" t="s">
        <v>61</v>
      </c>
      <c r="R83" s="8" t="s">
        <v>61</v>
      </c>
      <c r="S83" s="8" t="s">
        <v>61</v>
      </c>
      <c r="T83" s="107">
        <v>0</v>
      </c>
      <c r="U83" s="8">
        <v>687</v>
      </c>
      <c r="V83" s="8">
        <v>0</v>
      </c>
      <c r="W83" s="8" t="s">
        <v>61</v>
      </c>
      <c r="X83" s="8" t="s">
        <v>61</v>
      </c>
      <c r="Y83" s="8" t="s">
        <v>61</v>
      </c>
      <c r="Z83" s="8" t="s">
        <v>61</v>
      </c>
      <c r="AA83" s="8" t="s">
        <v>61</v>
      </c>
      <c r="AB83" s="8">
        <v>-29.964699122395899</v>
      </c>
      <c r="AC83" s="27">
        <v>22.339438357413599</v>
      </c>
    </row>
    <row r="84" spans="1:29" hidden="1" x14ac:dyDescent="0.35">
      <c r="A84" s="19" t="s">
        <v>9</v>
      </c>
      <c r="B84" s="32" t="s">
        <v>210</v>
      </c>
      <c r="C84" s="113" t="s">
        <v>362</v>
      </c>
      <c r="D84" s="113" t="s">
        <v>189</v>
      </c>
      <c r="E84" s="8" t="s">
        <v>114</v>
      </c>
      <c r="F84" s="8" t="s">
        <v>59</v>
      </c>
      <c r="G84" s="8" t="s">
        <v>187</v>
      </c>
      <c r="H84" s="8">
        <v>75</v>
      </c>
      <c r="I84" s="8" t="s">
        <v>61</v>
      </c>
      <c r="J84" s="8" t="s">
        <v>61</v>
      </c>
      <c r="K84" s="8">
        <v>2023</v>
      </c>
      <c r="L84" s="104">
        <v>2047</v>
      </c>
      <c r="P84" s="8" t="s">
        <v>61</v>
      </c>
      <c r="Q84" s="8" t="s">
        <v>61</v>
      </c>
      <c r="R84" s="8" t="s">
        <v>61</v>
      </c>
      <c r="S84" s="8" t="s">
        <v>61</v>
      </c>
      <c r="T84" s="107">
        <v>0</v>
      </c>
      <c r="U84" s="8">
        <v>872</v>
      </c>
      <c r="V84" s="8">
        <v>0</v>
      </c>
      <c r="W84" s="8" t="s">
        <v>61</v>
      </c>
      <c r="X84" s="8" t="s">
        <v>61</v>
      </c>
      <c r="Y84" s="8" t="s">
        <v>61</v>
      </c>
      <c r="Z84" s="8" t="s">
        <v>61</v>
      </c>
      <c r="AA84" s="8" t="s">
        <v>61</v>
      </c>
      <c r="AB84" s="8">
        <v>-30.9181086104463</v>
      </c>
      <c r="AC84" s="27">
        <v>19.441043457444799</v>
      </c>
    </row>
    <row r="85" spans="1:29" hidden="1" x14ac:dyDescent="0.35">
      <c r="A85" s="19" t="s">
        <v>9</v>
      </c>
      <c r="B85" s="32" t="s">
        <v>139</v>
      </c>
      <c r="C85" s="113" t="s">
        <v>363</v>
      </c>
      <c r="D85" s="113" t="s">
        <v>113</v>
      </c>
      <c r="E85" s="21" t="s">
        <v>114</v>
      </c>
      <c r="F85" s="21" t="s">
        <v>59</v>
      </c>
      <c r="G85" s="21" t="s">
        <v>60</v>
      </c>
      <c r="H85" s="21">
        <v>27.94</v>
      </c>
      <c r="I85" s="21" t="s">
        <v>61</v>
      </c>
      <c r="J85" s="21" t="s">
        <v>61</v>
      </c>
      <c r="K85" s="21" t="s">
        <v>61</v>
      </c>
      <c r="L85" s="103">
        <f>L84</f>
        <v>2047</v>
      </c>
      <c r="M85" s="21"/>
      <c r="N85" s="21"/>
      <c r="O85" s="21"/>
      <c r="P85" s="21" t="s">
        <v>61</v>
      </c>
      <c r="Q85" s="21" t="s">
        <v>61</v>
      </c>
      <c r="R85" s="21" t="s">
        <v>61</v>
      </c>
      <c r="S85" s="21" t="s">
        <v>61</v>
      </c>
      <c r="T85" s="108">
        <v>0</v>
      </c>
      <c r="U85" s="21">
        <v>3649</v>
      </c>
      <c r="V85" s="21">
        <v>0</v>
      </c>
      <c r="W85" s="21" t="s">
        <v>61</v>
      </c>
      <c r="X85" s="21" t="s">
        <v>61</v>
      </c>
      <c r="Y85" s="21" t="s">
        <v>61</v>
      </c>
      <c r="Z85" s="21" t="s">
        <v>61</v>
      </c>
      <c r="AA85" s="21" t="s">
        <v>61</v>
      </c>
      <c r="AB85" s="21">
        <v>-23.369401009844399</v>
      </c>
      <c r="AC85" s="22">
        <v>29.321799172554801</v>
      </c>
    </row>
    <row r="86" spans="1:29" hidden="1" x14ac:dyDescent="0.35">
      <c r="A86" s="19" t="s">
        <v>9</v>
      </c>
      <c r="B86" s="32" t="s">
        <v>183</v>
      </c>
      <c r="C86" s="113" t="s">
        <v>393</v>
      </c>
      <c r="D86" s="113" t="s">
        <v>165</v>
      </c>
      <c r="E86" s="8" t="s">
        <v>114</v>
      </c>
      <c r="F86" s="8" t="s">
        <v>59</v>
      </c>
      <c r="G86" s="8" t="s">
        <v>60</v>
      </c>
      <c r="H86" s="8">
        <v>60</v>
      </c>
      <c r="I86" s="8" t="s">
        <v>61</v>
      </c>
      <c r="J86" s="8" t="s">
        <v>61</v>
      </c>
      <c r="K86" s="8" t="s">
        <v>61</v>
      </c>
      <c r="L86" s="104">
        <v>2043</v>
      </c>
      <c r="P86" s="8" t="s">
        <v>61</v>
      </c>
      <c r="Q86" s="8" t="s">
        <v>61</v>
      </c>
      <c r="R86" s="8" t="s">
        <v>61</v>
      </c>
      <c r="S86" s="8" t="s">
        <v>61</v>
      </c>
      <c r="T86" s="107">
        <v>0</v>
      </c>
      <c r="U86" s="8">
        <v>1165</v>
      </c>
      <c r="V86" s="8">
        <v>0</v>
      </c>
      <c r="W86" s="8" t="s">
        <v>61</v>
      </c>
      <c r="X86" s="8" t="s">
        <v>61</v>
      </c>
      <c r="Y86" s="8" t="s">
        <v>61</v>
      </c>
      <c r="Z86" s="8" t="s">
        <v>61</v>
      </c>
      <c r="AA86" s="8" t="s">
        <v>61</v>
      </c>
      <c r="AB86" s="8">
        <v>-23.671938338207902</v>
      </c>
      <c r="AC86" s="27">
        <v>27.635734905913498</v>
      </c>
    </row>
    <row r="87" spans="1:29" hidden="1" x14ac:dyDescent="0.35">
      <c r="A87" s="19" t="s">
        <v>9</v>
      </c>
      <c r="B87" s="32" t="s">
        <v>196</v>
      </c>
      <c r="C87" s="113" t="s">
        <v>400</v>
      </c>
      <c r="D87" s="113" t="s">
        <v>189</v>
      </c>
      <c r="E87" s="8" t="s">
        <v>93</v>
      </c>
      <c r="F87" s="8" t="s">
        <v>59</v>
      </c>
      <c r="G87" s="8" t="s">
        <v>60</v>
      </c>
      <c r="H87" s="8">
        <v>31.9</v>
      </c>
      <c r="I87" s="8" t="s">
        <v>61</v>
      </c>
      <c r="J87" s="8" t="s">
        <v>61</v>
      </c>
      <c r="K87" s="104">
        <f t="shared" ref="K87:K90" si="4">L87-20</f>
        <v>2021</v>
      </c>
      <c r="L87" s="104">
        <v>2041</v>
      </c>
      <c r="P87" s="8" t="s">
        <v>61</v>
      </c>
      <c r="Q87" s="8" t="s">
        <v>61</v>
      </c>
      <c r="R87" s="8" t="s">
        <v>61</v>
      </c>
      <c r="S87" s="8" t="s">
        <v>61</v>
      </c>
      <c r="T87" s="107">
        <v>0</v>
      </c>
      <c r="U87" s="8">
        <v>687</v>
      </c>
      <c r="V87" s="8">
        <v>0</v>
      </c>
      <c r="W87" s="8" t="s">
        <v>61</v>
      </c>
      <c r="X87" s="8" t="s">
        <v>61</v>
      </c>
      <c r="Y87" s="8" t="s">
        <v>61</v>
      </c>
      <c r="Z87" s="8" t="s">
        <v>61</v>
      </c>
      <c r="AA87" s="8" t="s">
        <v>61</v>
      </c>
      <c r="AB87" s="8">
        <v>-34.024677964817201</v>
      </c>
      <c r="AC87" s="27">
        <v>20.431854895634601</v>
      </c>
    </row>
    <row r="88" spans="1:29" hidden="1" x14ac:dyDescent="0.35">
      <c r="A88" s="19" t="s">
        <v>9</v>
      </c>
      <c r="B88" s="32" t="s">
        <v>197</v>
      </c>
      <c r="C88" s="113" t="s">
        <v>401</v>
      </c>
      <c r="D88" s="113" t="s">
        <v>189</v>
      </c>
      <c r="E88" s="21" t="s">
        <v>93</v>
      </c>
      <c r="F88" s="21" t="s">
        <v>59</v>
      </c>
      <c r="G88" s="21" t="s">
        <v>60</v>
      </c>
      <c r="H88" s="21">
        <v>135.93</v>
      </c>
      <c r="I88" s="21" t="s">
        <v>61</v>
      </c>
      <c r="J88" s="21" t="s">
        <v>61</v>
      </c>
      <c r="K88" s="104">
        <f t="shared" si="4"/>
        <v>2021</v>
      </c>
      <c r="L88" s="103">
        <v>2041</v>
      </c>
      <c r="M88" s="21"/>
      <c r="N88" s="21"/>
      <c r="O88" s="21"/>
      <c r="P88" s="21" t="s">
        <v>61</v>
      </c>
      <c r="Q88" s="21" t="s">
        <v>61</v>
      </c>
      <c r="R88" s="21" t="s">
        <v>61</v>
      </c>
      <c r="S88" s="21" t="s">
        <v>61</v>
      </c>
      <c r="T88" s="108">
        <v>0</v>
      </c>
      <c r="U88" s="21">
        <v>687</v>
      </c>
      <c r="V88" s="21">
        <v>0</v>
      </c>
      <c r="W88" s="21" t="s">
        <v>61</v>
      </c>
      <c r="X88" s="21" t="s">
        <v>61</v>
      </c>
      <c r="Y88" s="21" t="s">
        <v>61</v>
      </c>
      <c r="Z88" s="21" t="s">
        <v>61</v>
      </c>
      <c r="AA88" s="21" t="s">
        <v>61</v>
      </c>
      <c r="AB88" s="21">
        <v>-29.964699122395899</v>
      </c>
      <c r="AC88" s="22">
        <v>22.339438357413599</v>
      </c>
    </row>
    <row r="89" spans="1:29" hidden="1" x14ac:dyDescent="0.35">
      <c r="A89" s="19" t="s">
        <v>9</v>
      </c>
      <c r="B89" s="32" t="s">
        <v>198</v>
      </c>
      <c r="C89" s="113" t="s">
        <v>402</v>
      </c>
      <c r="D89" s="113" t="s">
        <v>189</v>
      </c>
      <c r="E89" s="8" t="s">
        <v>93</v>
      </c>
      <c r="F89" s="8" t="s">
        <v>59</v>
      </c>
      <c r="G89" s="8" t="s">
        <v>60</v>
      </c>
      <c r="H89" s="8">
        <v>117.72</v>
      </c>
      <c r="I89" s="8" t="s">
        <v>61</v>
      </c>
      <c r="J89" s="8" t="s">
        <v>61</v>
      </c>
      <c r="K89" s="104">
        <f t="shared" si="4"/>
        <v>2021</v>
      </c>
      <c r="L89" s="104">
        <v>2041</v>
      </c>
      <c r="P89" s="8" t="s">
        <v>61</v>
      </c>
      <c r="Q89" s="8" t="s">
        <v>61</v>
      </c>
      <c r="R89" s="8" t="s">
        <v>61</v>
      </c>
      <c r="S89" s="8" t="s">
        <v>61</v>
      </c>
      <c r="T89" s="107">
        <v>0</v>
      </c>
      <c r="U89" s="8">
        <v>687</v>
      </c>
      <c r="V89" s="8">
        <v>0</v>
      </c>
      <c r="W89" s="8" t="s">
        <v>61</v>
      </c>
      <c r="X89" s="8" t="s">
        <v>61</v>
      </c>
      <c r="Y89" s="8" t="s">
        <v>61</v>
      </c>
      <c r="Z89" s="8" t="s">
        <v>61</v>
      </c>
      <c r="AA89" s="8" t="s">
        <v>61</v>
      </c>
      <c r="AB89" s="8">
        <v>-32.746063646340197</v>
      </c>
      <c r="AC89" s="27">
        <v>25.807017154113002</v>
      </c>
    </row>
    <row r="90" spans="1:29" hidden="1" x14ac:dyDescent="0.35">
      <c r="A90" s="19" t="s">
        <v>9</v>
      </c>
      <c r="B90" s="32" t="s">
        <v>199</v>
      </c>
      <c r="C90" s="113" t="s">
        <v>403</v>
      </c>
      <c r="D90" s="113" t="s">
        <v>189</v>
      </c>
      <c r="E90" s="21" t="s">
        <v>93</v>
      </c>
      <c r="F90" s="21" t="s">
        <v>59</v>
      </c>
      <c r="G90" s="21" t="s">
        <v>60</v>
      </c>
      <c r="H90" s="21">
        <v>136.69999999999999</v>
      </c>
      <c r="I90" s="21" t="s">
        <v>61</v>
      </c>
      <c r="J90" s="21" t="s">
        <v>61</v>
      </c>
      <c r="K90" s="104">
        <f t="shared" si="4"/>
        <v>2021</v>
      </c>
      <c r="L90" s="103">
        <v>2041</v>
      </c>
      <c r="M90" s="21"/>
      <c r="N90" s="21"/>
      <c r="O90" s="21"/>
      <c r="P90" s="21" t="s">
        <v>61</v>
      </c>
      <c r="Q90" s="21" t="s">
        <v>61</v>
      </c>
      <c r="R90" s="21" t="s">
        <v>61</v>
      </c>
      <c r="S90" s="21" t="s">
        <v>61</v>
      </c>
      <c r="T90" s="108">
        <v>0</v>
      </c>
      <c r="U90" s="21">
        <v>687</v>
      </c>
      <c r="V90" s="21">
        <v>0</v>
      </c>
      <c r="W90" s="21" t="s">
        <v>61</v>
      </c>
      <c r="X90" s="21" t="s">
        <v>61</v>
      </c>
      <c r="Y90" s="21" t="s">
        <v>61</v>
      </c>
      <c r="Z90" s="21" t="s">
        <v>61</v>
      </c>
      <c r="AA90" s="21" t="s">
        <v>61</v>
      </c>
      <c r="AB90" s="21">
        <v>-29.665695734220598</v>
      </c>
      <c r="AC90" s="22">
        <v>17.8877643635381</v>
      </c>
    </row>
    <row r="91" spans="1:29" hidden="1" x14ac:dyDescent="0.35">
      <c r="A91" s="19" t="s">
        <v>9</v>
      </c>
      <c r="B91" s="32" t="s">
        <v>140</v>
      </c>
      <c r="C91" s="113" t="s">
        <v>364</v>
      </c>
      <c r="D91" s="113" t="s">
        <v>113</v>
      </c>
      <c r="E91" s="8" t="s">
        <v>114</v>
      </c>
      <c r="F91" s="8" t="s">
        <v>59</v>
      </c>
      <c r="G91" s="8" t="s">
        <v>60</v>
      </c>
      <c r="H91" s="8">
        <v>36</v>
      </c>
      <c r="I91" s="8" t="s">
        <v>61</v>
      </c>
      <c r="J91" s="8" t="s">
        <v>61</v>
      </c>
      <c r="K91" s="8" t="s">
        <v>61</v>
      </c>
      <c r="L91" s="104">
        <f>L90</f>
        <v>2041</v>
      </c>
      <c r="P91" s="8" t="s">
        <v>61</v>
      </c>
      <c r="Q91" s="8" t="s">
        <v>61</v>
      </c>
      <c r="R91" s="8" t="s">
        <v>61</v>
      </c>
      <c r="S91" s="8" t="s">
        <v>61</v>
      </c>
      <c r="T91" s="107">
        <v>0</v>
      </c>
      <c r="U91" s="8">
        <v>3649</v>
      </c>
      <c r="V91" s="8">
        <v>0</v>
      </c>
      <c r="W91" s="8" t="s">
        <v>61</v>
      </c>
      <c r="X91" s="8" t="s">
        <v>61</v>
      </c>
      <c r="Y91" s="8" t="s">
        <v>61</v>
      </c>
      <c r="Z91" s="8" t="s">
        <v>61</v>
      </c>
      <c r="AA91" s="8" t="s">
        <v>61</v>
      </c>
      <c r="AB91" s="8">
        <v>-33.339429270601997</v>
      </c>
      <c r="AC91" s="27">
        <v>20.029258108133099</v>
      </c>
    </row>
    <row r="92" spans="1:29" hidden="1" x14ac:dyDescent="0.35">
      <c r="A92" s="19" t="s">
        <v>9</v>
      </c>
      <c r="B92" s="32" t="s">
        <v>201</v>
      </c>
      <c r="C92" s="113" t="s">
        <v>404</v>
      </c>
      <c r="D92" s="113" t="s">
        <v>156</v>
      </c>
      <c r="E92" s="21" t="s">
        <v>102</v>
      </c>
      <c r="F92" s="21" t="s">
        <v>59</v>
      </c>
      <c r="G92" s="21" t="s">
        <v>60</v>
      </c>
      <c r="H92" s="21">
        <v>3.8</v>
      </c>
      <c r="I92" s="21" t="s">
        <v>61</v>
      </c>
      <c r="J92" s="21" t="s">
        <v>61</v>
      </c>
      <c r="K92" s="21" t="s">
        <v>61</v>
      </c>
      <c r="L92" s="103" t="s">
        <v>77</v>
      </c>
      <c r="M92" s="21"/>
      <c r="N92" s="21"/>
      <c r="O92" s="21"/>
      <c r="P92" s="21" t="s">
        <v>61</v>
      </c>
      <c r="Q92" s="21" t="s">
        <v>61</v>
      </c>
      <c r="R92" s="21" t="s">
        <v>61</v>
      </c>
      <c r="S92" s="21" t="s">
        <v>61</v>
      </c>
      <c r="T92" s="108">
        <v>0</v>
      </c>
      <c r="U92" s="21">
        <v>1240</v>
      </c>
      <c r="V92" s="21">
        <v>0</v>
      </c>
      <c r="W92" s="21" t="s">
        <v>61</v>
      </c>
      <c r="X92" s="21" t="s">
        <v>61</v>
      </c>
      <c r="Y92" s="21" t="s">
        <v>61</v>
      </c>
      <c r="Z92" s="21" t="s">
        <v>61</v>
      </c>
      <c r="AA92" s="21" t="s">
        <v>61</v>
      </c>
      <c r="AB92" s="21">
        <v>-28.242503069651601</v>
      </c>
      <c r="AC92" s="22">
        <v>28.307683283941302</v>
      </c>
    </row>
    <row r="93" spans="1:29" hidden="1" x14ac:dyDescent="0.35">
      <c r="A93" s="19" t="s">
        <v>9</v>
      </c>
      <c r="B93" s="32" t="s">
        <v>161</v>
      </c>
      <c r="C93" s="113" t="s">
        <v>379</v>
      </c>
      <c r="D93" s="113" t="s">
        <v>144</v>
      </c>
      <c r="E93" s="21" t="s">
        <v>114</v>
      </c>
      <c r="F93" s="21" t="s">
        <v>59</v>
      </c>
      <c r="G93" s="21" t="s">
        <v>60</v>
      </c>
      <c r="H93" s="21">
        <v>8.9</v>
      </c>
      <c r="I93" s="21" t="s">
        <v>61</v>
      </c>
      <c r="J93" s="21" t="s">
        <v>61</v>
      </c>
      <c r="K93" s="21" t="s">
        <v>61</v>
      </c>
      <c r="L93" s="103">
        <v>2042</v>
      </c>
      <c r="M93" s="21"/>
      <c r="N93" s="21"/>
      <c r="O93" s="21"/>
      <c r="P93" s="21" t="s">
        <v>61</v>
      </c>
      <c r="Q93" s="21" t="s">
        <v>61</v>
      </c>
      <c r="R93" s="21" t="s">
        <v>61</v>
      </c>
      <c r="S93" s="21" t="s">
        <v>61</v>
      </c>
      <c r="T93" s="108">
        <v>0</v>
      </c>
      <c r="U93" s="21">
        <v>2176</v>
      </c>
      <c r="V93" s="21">
        <v>0</v>
      </c>
      <c r="W93" s="21" t="s">
        <v>61</v>
      </c>
      <c r="X93" s="21" t="s">
        <v>61</v>
      </c>
      <c r="Y93" s="21" t="s">
        <v>61</v>
      </c>
      <c r="Z93" s="21" t="s">
        <v>61</v>
      </c>
      <c r="AA93" s="21" t="s">
        <v>61</v>
      </c>
      <c r="AB93" s="21">
        <v>-28.414926727986401</v>
      </c>
      <c r="AC93" s="22">
        <v>21.221905297254199</v>
      </c>
    </row>
    <row r="94" spans="1:29" hidden="1" x14ac:dyDescent="0.35">
      <c r="A94" s="19" t="s">
        <v>9</v>
      </c>
      <c r="B94" s="32" t="s">
        <v>203</v>
      </c>
      <c r="C94" s="113" t="s">
        <v>406</v>
      </c>
      <c r="D94" s="113" t="s">
        <v>156</v>
      </c>
      <c r="E94" s="21" t="s">
        <v>168</v>
      </c>
      <c r="F94" s="21" t="s">
        <v>59</v>
      </c>
      <c r="G94" s="21" t="s">
        <v>60</v>
      </c>
      <c r="H94" s="21">
        <v>25</v>
      </c>
      <c r="I94" s="21" t="s">
        <v>61</v>
      </c>
      <c r="J94" s="21">
        <v>32</v>
      </c>
      <c r="K94" s="21" t="s">
        <v>61</v>
      </c>
      <c r="L94" s="103" t="s">
        <v>77</v>
      </c>
      <c r="M94" s="21"/>
      <c r="N94" s="21"/>
      <c r="O94" s="21"/>
      <c r="P94" s="21" t="s">
        <v>61</v>
      </c>
      <c r="Q94" s="21">
        <v>1650</v>
      </c>
      <c r="R94" s="21" t="s">
        <v>61</v>
      </c>
      <c r="S94" s="21" t="s">
        <v>61</v>
      </c>
      <c r="T94" s="108">
        <v>0</v>
      </c>
      <c r="U94" s="21">
        <v>1500</v>
      </c>
      <c r="V94" s="21">
        <v>0</v>
      </c>
      <c r="W94" s="21" t="s">
        <v>61</v>
      </c>
      <c r="X94" s="21">
        <v>6</v>
      </c>
      <c r="Y94" s="21">
        <v>4</v>
      </c>
      <c r="Z94" s="21"/>
      <c r="AA94" s="21"/>
      <c r="AB94" s="21">
        <v>-25.480898365898501</v>
      </c>
      <c r="AC94" s="22">
        <v>30.974304836468701</v>
      </c>
    </row>
    <row r="95" spans="1:29" hidden="1" x14ac:dyDescent="0.35">
      <c r="A95" s="19" t="s">
        <v>9</v>
      </c>
      <c r="B95" s="32" t="s">
        <v>204</v>
      </c>
      <c r="C95" s="113" t="s">
        <v>407</v>
      </c>
      <c r="D95" s="113" t="s">
        <v>189</v>
      </c>
      <c r="E95" s="8" t="s">
        <v>93</v>
      </c>
      <c r="F95" s="8" t="s">
        <v>59</v>
      </c>
      <c r="G95" s="8" t="s">
        <v>60</v>
      </c>
      <c r="H95" s="8">
        <v>138.9</v>
      </c>
      <c r="I95" s="8" t="s">
        <v>61</v>
      </c>
      <c r="J95" s="8" t="s">
        <v>61</v>
      </c>
      <c r="K95" s="104">
        <f t="shared" ref="K95:K98" si="5">L95-20</f>
        <v>2021</v>
      </c>
      <c r="L95" s="104">
        <v>2041</v>
      </c>
      <c r="P95" s="8" t="s">
        <v>61</v>
      </c>
      <c r="Q95" s="8" t="s">
        <v>61</v>
      </c>
      <c r="R95" s="8" t="s">
        <v>61</v>
      </c>
      <c r="S95" s="8" t="s">
        <v>61</v>
      </c>
      <c r="T95" s="107">
        <v>0</v>
      </c>
      <c r="U95" s="8">
        <v>687</v>
      </c>
      <c r="V95" s="8">
        <v>0</v>
      </c>
      <c r="W95" s="8" t="s">
        <v>61</v>
      </c>
      <c r="X95" s="8" t="s">
        <v>61</v>
      </c>
      <c r="Y95" s="8" t="s">
        <v>61</v>
      </c>
      <c r="Z95" s="8" t="s">
        <v>61</v>
      </c>
      <c r="AA95" s="8" t="s">
        <v>61</v>
      </c>
      <c r="AB95" s="8">
        <v>-32.746063646340197</v>
      </c>
      <c r="AC95" s="27">
        <v>25.807017154113002</v>
      </c>
    </row>
    <row r="96" spans="1:29" hidden="1" x14ac:dyDescent="0.35">
      <c r="A96" s="19" t="s">
        <v>9</v>
      </c>
      <c r="B96" s="32" t="s">
        <v>205</v>
      </c>
      <c r="C96" s="113" t="s">
        <v>408</v>
      </c>
      <c r="D96" s="113" t="s">
        <v>189</v>
      </c>
      <c r="E96" s="21" t="s">
        <v>93</v>
      </c>
      <c r="F96" s="21" t="s">
        <v>59</v>
      </c>
      <c r="G96" s="21" t="s">
        <v>60</v>
      </c>
      <c r="H96" s="21">
        <v>140</v>
      </c>
      <c r="I96" s="21" t="s">
        <v>61</v>
      </c>
      <c r="J96" s="21" t="s">
        <v>61</v>
      </c>
      <c r="K96" s="104">
        <f t="shared" si="5"/>
        <v>2021</v>
      </c>
      <c r="L96" s="103">
        <v>2041</v>
      </c>
      <c r="M96" s="21"/>
      <c r="N96" s="21"/>
      <c r="O96" s="21"/>
      <c r="P96" s="21" t="s">
        <v>61</v>
      </c>
      <c r="Q96" s="21" t="s">
        <v>61</v>
      </c>
      <c r="R96" s="21" t="s">
        <v>61</v>
      </c>
      <c r="S96" s="21" t="s">
        <v>61</v>
      </c>
      <c r="T96" s="108">
        <v>0</v>
      </c>
      <c r="U96" s="21">
        <v>687</v>
      </c>
      <c r="V96" s="21">
        <v>0</v>
      </c>
      <c r="W96" s="21" t="s">
        <v>61</v>
      </c>
      <c r="X96" s="21" t="s">
        <v>61</v>
      </c>
      <c r="Y96" s="21" t="s">
        <v>61</v>
      </c>
      <c r="Z96" s="21" t="s">
        <v>61</v>
      </c>
      <c r="AA96" s="21" t="s">
        <v>61</v>
      </c>
      <c r="AB96" s="21">
        <v>-34.001606610332303</v>
      </c>
      <c r="AC96" s="22">
        <v>24.7416286318375</v>
      </c>
    </row>
    <row r="97" spans="1:29" hidden="1" x14ac:dyDescent="0.35">
      <c r="A97" s="19" t="s">
        <v>9</v>
      </c>
      <c r="B97" s="32" t="s">
        <v>206</v>
      </c>
      <c r="C97" s="113" t="s">
        <v>409</v>
      </c>
      <c r="D97" s="113" t="s">
        <v>189</v>
      </c>
      <c r="E97" s="8" t="s">
        <v>93</v>
      </c>
      <c r="F97" s="8" t="s">
        <v>59</v>
      </c>
      <c r="G97" s="8" t="s">
        <v>60</v>
      </c>
      <c r="H97" s="8">
        <v>107.76</v>
      </c>
      <c r="I97" s="8" t="s">
        <v>61</v>
      </c>
      <c r="J97" s="8" t="s">
        <v>61</v>
      </c>
      <c r="K97" s="104">
        <f t="shared" si="5"/>
        <v>2021</v>
      </c>
      <c r="L97" s="104">
        <v>2041</v>
      </c>
      <c r="P97" s="8" t="s">
        <v>61</v>
      </c>
      <c r="Q97" s="8" t="s">
        <v>61</v>
      </c>
      <c r="R97" s="8" t="s">
        <v>61</v>
      </c>
      <c r="S97" s="8" t="s">
        <v>61</v>
      </c>
      <c r="T97" s="107">
        <v>0</v>
      </c>
      <c r="U97" s="8">
        <v>687</v>
      </c>
      <c r="V97" s="8">
        <v>0</v>
      </c>
      <c r="W97" s="8" t="s">
        <v>61</v>
      </c>
      <c r="X97" s="8" t="s">
        <v>61</v>
      </c>
      <c r="Y97" s="8" t="s">
        <v>61</v>
      </c>
      <c r="Z97" s="8" t="s">
        <v>61</v>
      </c>
      <c r="AA97" s="8" t="s">
        <v>61</v>
      </c>
      <c r="AB97" s="8">
        <v>-33.339429270601997</v>
      </c>
      <c r="AC97" s="27">
        <v>20.029258108133099</v>
      </c>
    </row>
    <row r="98" spans="1:29" hidden="1" x14ac:dyDescent="0.35">
      <c r="A98" s="19" t="s">
        <v>9</v>
      </c>
      <c r="B98" s="32" t="s">
        <v>207</v>
      </c>
      <c r="C98" s="113" t="s">
        <v>410</v>
      </c>
      <c r="D98" s="113" t="s">
        <v>189</v>
      </c>
      <c r="E98" s="21" t="s">
        <v>93</v>
      </c>
      <c r="F98" s="21" t="s">
        <v>59</v>
      </c>
      <c r="G98" s="21" t="s">
        <v>60</v>
      </c>
      <c r="H98" s="21">
        <v>140</v>
      </c>
      <c r="I98" s="21" t="s">
        <v>61</v>
      </c>
      <c r="J98" s="21" t="s">
        <v>61</v>
      </c>
      <c r="K98" s="104">
        <f t="shared" si="5"/>
        <v>2021</v>
      </c>
      <c r="L98" s="103">
        <v>2041</v>
      </c>
      <c r="M98" s="21"/>
      <c r="N98" s="21"/>
      <c r="O98" s="21"/>
      <c r="P98" s="21" t="s">
        <v>61</v>
      </c>
      <c r="Q98" s="21" t="s">
        <v>61</v>
      </c>
      <c r="R98" s="21" t="s">
        <v>61</v>
      </c>
      <c r="S98" s="21" t="s">
        <v>61</v>
      </c>
      <c r="T98" s="108">
        <v>0</v>
      </c>
      <c r="U98" s="21">
        <v>687</v>
      </c>
      <c r="V98" s="21">
        <v>0</v>
      </c>
      <c r="W98" s="21" t="s">
        <v>61</v>
      </c>
      <c r="X98" s="21" t="s">
        <v>61</v>
      </c>
      <c r="Y98" s="21" t="s">
        <v>61</v>
      </c>
      <c r="Z98" s="21" t="s">
        <v>61</v>
      </c>
      <c r="AA98" s="21" t="s">
        <v>61</v>
      </c>
      <c r="AB98" s="21">
        <v>-32.409451743369402</v>
      </c>
      <c r="AC98" s="22">
        <v>20.669836490486698</v>
      </c>
    </row>
    <row r="99" spans="1:29" hidden="1" x14ac:dyDescent="0.35">
      <c r="A99" s="19" t="s">
        <v>9</v>
      </c>
      <c r="B99" s="32" t="s">
        <v>162</v>
      </c>
      <c r="C99" s="113" t="s">
        <v>380</v>
      </c>
      <c r="D99" s="113" t="s">
        <v>144</v>
      </c>
      <c r="E99" s="8" t="s">
        <v>114</v>
      </c>
      <c r="F99" s="8" t="s">
        <v>59</v>
      </c>
      <c r="G99" s="8" t="s">
        <v>60</v>
      </c>
      <c r="H99" s="8">
        <v>8.8000000000000007</v>
      </c>
      <c r="I99" s="8" t="s">
        <v>61</v>
      </c>
      <c r="J99" s="8" t="s">
        <v>61</v>
      </c>
      <c r="K99" s="8" t="s">
        <v>61</v>
      </c>
      <c r="L99" s="104">
        <v>2042</v>
      </c>
      <c r="P99" s="8" t="s">
        <v>61</v>
      </c>
      <c r="Q99" s="8" t="s">
        <v>61</v>
      </c>
      <c r="R99" s="8" t="s">
        <v>61</v>
      </c>
      <c r="S99" s="8" t="s">
        <v>61</v>
      </c>
      <c r="T99" s="107">
        <v>0</v>
      </c>
      <c r="U99" s="8">
        <v>2176</v>
      </c>
      <c r="V99" s="8">
        <v>0</v>
      </c>
      <c r="W99" s="8" t="s">
        <v>61</v>
      </c>
      <c r="X99" s="8" t="s">
        <v>61</v>
      </c>
      <c r="Y99" s="8" t="s">
        <v>61</v>
      </c>
      <c r="Z99" s="8" t="s">
        <v>61</v>
      </c>
      <c r="AA99" s="8" t="s">
        <v>61</v>
      </c>
      <c r="AB99" s="8">
        <v>-31.655637330294599</v>
      </c>
      <c r="AC99" s="27">
        <v>18.516148401131201</v>
      </c>
    </row>
    <row r="100" spans="1:29" hidden="1" x14ac:dyDescent="0.35">
      <c r="A100" s="19" t="s">
        <v>9</v>
      </c>
      <c r="B100" s="32" t="s">
        <v>209</v>
      </c>
      <c r="C100" s="113" t="s">
        <v>412</v>
      </c>
      <c r="D100" s="113" t="s">
        <v>189</v>
      </c>
      <c r="E100" s="21" t="s">
        <v>93</v>
      </c>
      <c r="F100" s="21" t="s">
        <v>59</v>
      </c>
      <c r="G100" s="21" t="s">
        <v>187</v>
      </c>
      <c r="H100" s="21">
        <v>139.4</v>
      </c>
      <c r="I100" s="21" t="s">
        <v>61</v>
      </c>
      <c r="J100" s="21" t="s">
        <v>61</v>
      </c>
      <c r="K100" s="104">
        <f>L100-20</f>
        <v>2022</v>
      </c>
      <c r="L100" s="103">
        <v>2042</v>
      </c>
      <c r="M100" s="21"/>
      <c r="N100" s="21"/>
      <c r="O100" s="21"/>
      <c r="P100" s="21" t="s">
        <v>61</v>
      </c>
      <c r="Q100" s="21" t="s">
        <v>61</v>
      </c>
      <c r="R100" s="21" t="s">
        <v>61</v>
      </c>
      <c r="S100" s="21" t="s">
        <v>61</v>
      </c>
      <c r="T100" s="108">
        <v>0</v>
      </c>
      <c r="U100" s="21">
        <v>687</v>
      </c>
      <c r="V100" s="21">
        <v>0</v>
      </c>
      <c r="W100" s="21" t="s">
        <v>61</v>
      </c>
      <c r="X100" s="21" t="s">
        <v>61</v>
      </c>
      <c r="Y100" s="21" t="s">
        <v>61</v>
      </c>
      <c r="Z100" s="21" t="s">
        <v>61</v>
      </c>
      <c r="AA100" s="21" t="s">
        <v>61</v>
      </c>
      <c r="AB100" s="21">
        <v>-32.409451743369402</v>
      </c>
      <c r="AC100" s="22">
        <v>20.669836490486698</v>
      </c>
    </row>
    <row r="101" spans="1:29" hidden="1" x14ac:dyDescent="0.35">
      <c r="A101" s="19" t="s">
        <v>9</v>
      </c>
      <c r="B101" s="32" t="s">
        <v>212</v>
      </c>
      <c r="C101" s="113" t="s">
        <v>414</v>
      </c>
      <c r="D101" s="113" t="s">
        <v>189</v>
      </c>
      <c r="E101" s="8" t="s">
        <v>114</v>
      </c>
      <c r="F101" s="8" t="s">
        <v>59</v>
      </c>
      <c r="G101" s="8" t="s">
        <v>60</v>
      </c>
      <c r="H101" s="8">
        <v>75</v>
      </c>
      <c r="I101" s="8" t="s">
        <v>61</v>
      </c>
      <c r="J101" s="8" t="s">
        <v>61</v>
      </c>
      <c r="K101" s="8" t="s">
        <v>61</v>
      </c>
      <c r="L101" s="104">
        <v>2046</v>
      </c>
      <c r="P101" s="8" t="s">
        <v>61</v>
      </c>
      <c r="Q101" s="8" t="s">
        <v>61</v>
      </c>
      <c r="R101" s="8" t="s">
        <v>61</v>
      </c>
      <c r="S101" s="8" t="s">
        <v>61</v>
      </c>
      <c r="T101" s="107">
        <v>0</v>
      </c>
      <c r="U101" s="8">
        <v>872</v>
      </c>
      <c r="V101" s="8">
        <v>0</v>
      </c>
      <c r="W101" s="8" t="s">
        <v>61</v>
      </c>
      <c r="X101" s="8" t="s">
        <v>61</v>
      </c>
      <c r="Y101" s="8" t="s">
        <v>61</v>
      </c>
      <c r="Z101" s="8" t="s">
        <v>61</v>
      </c>
      <c r="AA101" s="8" t="s">
        <v>61</v>
      </c>
      <c r="AB101" s="8">
        <v>-26.938164884411599</v>
      </c>
      <c r="AC101" s="27">
        <v>24.7048545534144</v>
      </c>
    </row>
    <row r="102" spans="1:29" hidden="1" x14ac:dyDescent="0.35">
      <c r="A102" s="19" t="s">
        <v>9</v>
      </c>
      <c r="B102" s="32" t="s">
        <v>211</v>
      </c>
      <c r="C102" s="113" t="s">
        <v>413</v>
      </c>
      <c r="D102" s="113" t="s">
        <v>189</v>
      </c>
      <c r="E102" s="21" t="s">
        <v>93</v>
      </c>
      <c r="F102" s="21" t="s">
        <v>59</v>
      </c>
      <c r="G102" s="21" t="s">
        <v>60</v>
      </c>
      <c r="H102" s="21">
        <v>139.80000000000001</v>
      </c>
      <c r="I102" s="21" t="s">
        <v>61</v>
      </c>
      <c r="J102" s="21" t="s">
        <v>61</v>
      </c>
      <c r="K102" s="104">
        <f>L102-20</f>
        <v>2026</v>
      </c>
      <c r="L102" s="103">
        <v>2046</v>
      </c>
      <c r="M102" s="21"/>
      <c r="N102" s="21"/>
      <c r="O102" s="21"/>
      <c r="P102" s="21" t="s">
        <v>61</v>
      </c>
      <c r="Q102" s="21" t="s">
        <v>61</v>
      </c>
      <c r="R102" s="21" t="s">
        <v>61</v>
      </c>
      <c r="S102" s="21" t="s">
        <v>61</v>
      </c>
      <c r="T102" s="108">
        <v>0</v>
      </c>
      <c r="U102" s="21">
        <v>687</v>
      </c>
      <c r="V102" s="21">
        <v>0</v>
      </c>
      <c r="W102" s="21" t="s">
        <v>61</v>
      </c>
      <c r="X102" s="21" t="s">
        <v>61</v>
      </c>
      <c r="Y102" s="21" t="s">
        <v>61</v>
      </c>
      <c r="Z102" s="21" t="s">
        <v>61</v>
      </c>
      <c r="AA102" s="21" t="s">
        <v>61</v>
      </c>
      <c r="AB102" s="21">
        <v>-32.409451743369402</v>
      </c>
      <c r="AC102" s="22">
        <v>20.669836490486698</v>
      </c>
    </row>
    <row r="103" spans="1:29" hidden="1" x14ac:dyDescent="0.35">
      <c r="A103" s="19" t="s">
        <v>9</v>
      </c>
      <c r="B103" s="32" t="s">
        <v>142</v>
      </c>
      <c r="C103" s="113" t="s">
        <v>366</v>
      </c>
      <c r="D103" s="113" t="s">
        <v>113</v>
      </c>
      <c r="E103" s="8" t="s">
        <v>114</v>
      </c>
      <c r="F103" s="8" t="s">
        <v>59</v>
      </c>
      <c r="G103" s="8" t="s">
        <v>60</v>
      </c>
      <c r="H103" s="8">
        <v>29.68</v>
      </c>
      <c r="I103" s="8" t="s">
        <v>61</v>
      </c>
      <c r="J103" s="8" t="s">
        <v>61</v>
      </c>
      <c r="K103" s="8" t="s">
        <v>61</v>
      </c>
      <c r="L103" s="104">
        <f>L101</f>
        <v>2046</v>
      </c>
      <c r="P103" s="8" t="s">
        <v>61</v>
      </c>
      <c r="Q103" s="8" t="s">
        <v>61</v>
      </c>
      <c r="R103" s="8" t="s">
        <v>61</v>
      </c>
      <c r="S103" s="8" t="s">
        <v>61</v>
      </c>
      <c r="T103" s="107">
        <v>0</v>
      </c>
      <c r="U103" s="8">
        <v>3649</v>
      </c>
      <c r="V103" s="8">
        <v>0</v>
      </c>
      <c r="W103" s="8" t="s">
        <v>61</v>
      </c>
      <c r="X103" s="8" t="s">
        <v>61</v>
      </c>
      <c r="Y103" s="8" t="s">
        <v>61</v>
      </c>
      <c r="Z103" s="8" t="s">
        <v>61</v>
      </c>
      <c r="AA103" s="8" t="s">
        <v>61</v>
      </c>
      <c r="AB103" s="8">
        <v>-23.902344522923102</v>
      </c>
      <c r="AC103" s="27">
        <v>29.450761713535101</v>
      </c>
    </row>
    <row r="104" spans="1:29" hidden="1" x14ac:dyDescent="0.35">
      <c r="A104" s="19" t="s">
        <v>9</v>
      </c>
      <c r="B104" s="32" t="s">
        <v>213</v>
      </c>
      <c r="C104" s="113" t="s">
        <v>415</v>
      </c>
      <c r="D104" s="113" t="s">
        <v>189</v>
      </c>
      <c r="E104" s="21" t="s">
        <v>93</v>
      </c>
      <c r="F104" s="21" t="s">
        <v>59</v>
      </c>
      <c r="G104" s="21" t="s">
        <v>60</v>
      </c>
      <c r="H104" s="21">
        <v>32.700000000000003</v>
      </c>
      <c r="I104" s="21" t="s">
        <v>61</v>
      </c>
      <c r="J104" s="21" t="s">
        <v>61</v>
      </c>
      <c r="K104" s="104">
        <f>L104-20</f>
        <v>2021</v>
      </c>
      <c r="L104" s="103">
        <v>2041</v>
      </c>
      <c r="M104" s="21"/>
      <c r="N104" s="21"/>
      <c r="O104" s="21"/>
      <c r="P104" s="21" t="s">
        <v>61</v>
      </c>
      <c r="Q104" s="21" t="s">
        <v>61</v>
      </c>
      <c r="R104" s="21" t="s">
        <v>61</v>
      </c>
      <c r="S104" s="21" t="s">
        <v>61</v>
      </c>
      <c r="T104" s="108">
        <v>0</v>
      </c>
      <c r="U104" s="21">
        <v>687</v>
      </c>
      <c r="V104" s="21">
        <v>0</v>
      </c>
      <c r="W104" s="21" t="s">
        <v>61</v>
      </c>
      <c r="X104" s="21" t="s">
        <v>61</v>
      </c>
      <c r="Y104" s="21" t="s">
        <v>61</v>
      </c>
      <c r="Z104" s="21" t="s">
        <v>61</v>
      </c>
      <c r="AA104" s="21" t="s">
        <v>61</v>
      </c>
      <c r="AB104" s="21">
        <v>-33.2823970519215</v>
      </c>
      <c r="AC104" s="22">
        <v>27.429813102134101</v>
      </c>
    </row>
    <row r="105" spans="1:29" hidden="1" x14ac:dyDescent="0.35">
      <c r="A105" s="19" t="s">
        <v>9</v>
      </c>
      <c r="B105" s="32" t="s">
        <v>214</v>
      </c>
      <c r="C105" s="113" t="s">
        <v>214</v>
      </c>
      <c r="D105" s="113" t="s">
        <v>189</v>
      </c>
      <c r="E105" s="8" t="s">
        <v>114</v>
      </c>
      <c r="F105" s="8" t="s">
        <v>59</v>
      </c>
      <c r="G105" s="8" t="s">
        <v>60</v>
      </c>
      <c r="H105" s="8">
        <v>75</v>
      </c>
      <c r="I105" s="8" t="s">
        <v>61</v>
      </c>
      <c r="J105" s="8" t="s">
        <v>61</v>
      </c>
      <c r="K105" s="8" t="s">
        <v>61</v>
      </c>
      <c r="L105" s="104">
        <v>2046</v>
      </c>
      <c r="P105" s="8" t="s">
        <v>61</v>
      </c>
      <c r="Q105" s="8" t="s">
        <v>61</v>
      </c>
      <c r="R105" s="8" t="s">
        <v>61</v>
      </c>
      <c r="S105" s="8" t="s">
        <v>61</v>
      </c>
      <c r="T105" s="107">
        <v>0</v>
      </c>
      <c r="U105" s="8">
        <v>872</v>
      </c>
      <c r="V105" s="8">
        <v>0</v>
      </c>
      <c r="W105" s="8" t="s">
        <v>61</v>
      </c>
      <c r="X105" s="8" t="s">
        <v>61</v>
      </c>
      <c r="Y105" s="8" t="s">
        <v>61</v>
      </c>
      <c r="Z105" s="8" t="s">
        <v>61</v>
      </c>
      <c r="AA105" s="8" t="s">
        <v>61</v>
      </c>
      <c r="AB105" s="8">
        <v>-25.236580010742301</v>
      </c>
      <c r="AC105" s="27">
        <v>26.082419364174601</v>
      </c>
    </row>
    <row r="106" spans="1:29" x14ac:dyDescent="0.35">
      <c r="A106" s="19" t="s">
        <v>9</v>
      </c>
      <c r="B106" s="20" t="s">
        <v>215</v>
      </c>
      <c r="C106" s="117" t="s">
        <v>215</v>
      </c>
      <c r="D106" s="113" t="s">
        <v>156</v>
      </c>
      <c r="E106" s="21" t="s">
        <v>58</v>
      </c>
      <c r="F106" s="21" t="s">
        <v>59</v>
      </c>
      <c r="G106" s="21" t="s">
        <v>60</v>
      </c>
      <c r="H106" s="21">
        <v>160</v>
      </c>
      <c r="I106" s="21" t="s">
        <v>61</v>
      </c>
      <c r="J106" s="21" t="s">
        <v>61</v>
      </c>
      <c r="K106" s="21" t="s">
        <v>61</v>
      </c>
      <c r="L106" s="103">
        <v>2027</v>
      </c>
      <c r="M106" s="21"/>
      <c r="N106" s="21"/>
      <c r="O106" s="21"/>
      <c r="P106" s="21">
        <v>12.372</v>
      </c>
      <c r="Q106" s="21">
        <v>15.6</v>
      </c>
      <c r="R106" s="21">
        <v>0.5</v>
      </c>
      <c r="S106" s="21">
        <v>0.5</v>
      </c>
      <c r="T106" s="108">
        <v>0.3</v>
      </c>
      <c r="U106" s="21">
        <v>80</v>
      </c>
      <c r="V106" s="21">
        <v>0</v>
      </c>
      <c r="W106" s="21" t="s">
        <v>61</v>
      </c>
      <c r="X106" s="21" t="s">
        <v>61</v>
      </c>
      <c r="Y106" s="21" t="s">
        <v>61</v>
      </c>
      <c r="Z106" s="21" t="s">
        <v>61</v>
      </c>
      <c r="AA106" s="21" t="s">
        <v>61</v>
      </c>
      <c r="AB106" s="21">
        <v>-26.658000000000001</v>
      </c>
      <c r="AC106" s="22">
        <v>28.113800000000001</v>
      </c>
    </row>
    <row r="107" spans="1:29" x14ac:dyDescent="0.35">
      <c r="A107" s="19" t="s">
        <v>9</v>
      </c>
      <c r="B107" s="32" t="s">
        <v>216</v>
      </c>
      <c r="C107" s="113" t="s">
        <v>416</v>
      </c>
      <c r="D107" s="113" t="s">
        <v>156</v>
      </c>
      <c r="E107" s="8" t="s">
        <v>58</v>
      </c>
      <c r="F107" s="8" t="s">
        <v>59</v>
      </c>
      <c r="G107" s="8" t="s">
        <v>60</v>
      </c>
      <c r="H107" s="8">
        <v>600</v>
      </c>
      <c r="I107" s="8" t="s">
        <v>61</v>
      </c>
      <c r="J107" s="8" t="s">
        <v>61</v>
      </c>
      <c r="K107" s="8" t="s">
        <v>61</v>
      </c>
      <c r="L107" s="104" t="s">
        <v>77</v>
      </c>
      <c r="P107" s="8">
        <v>12.372</v>
      </c>
      <c r="Q107" s="8">
        <v>15.6</v>
      </c>
      <c r="R107" s="8">
        <v>0.5</v>
      </c>
      <c r="S107" s="8">
        <v>0.5</v>
      </c>
      <c r="T107" s="107">
        <v>0</v>
      </c>
      <c r="U107" s="8">
        <v>900</v>
      </c>
      <c r="V107" s="8">
        <v>0</v>
      </c>
      <c r="W107" s="8" t="s">
        <v>61</v>
      </c>
      <c r="X107" s="8" t="s">
        <v>61</v>
      </c>
      <c r="Y107" s="8" t="s">
        <v>61</v>
      </c>
      <c r="Z107" s="8" t="s">
        <v>61</v>
      </c>
      <c r="AA107" s="8" t="s">
        <v>61</v>
      </c>
      <c r="AB107" s="8">
        <v>-26.503599999999999</v>
      </c>
      <c r="AC107" s="27">
        <v>29.180299999999999</v>
      </c>
    </row>
    <row r="108" spans="1:29" x14ac:dyDescent="0.35">
      <c r="A108" s="19" t="s">
        <v>9</v>
      </c>
      <c r="B108" s="32" t="s">
        <v>217</v>
      </c>
      <c r="C108" s="113" t="s">
        <v>217</v>
      </c>
      <c r="D108" s="113" t="s">
        <v>156</v>
      </c>
      <c r="E108" s="21" t="s">
        <v>336</v>
      </c>
      <c r="F108" s="21" t="s">
        <v>59</v>
      </c>
      <c r="G108" s="21" t="s">
        <v>60</v>
      </c>
      <c r="H108" s="21">
        <v>670</v>
      </c>
      <c r="I108" s="21">
        <v>167.5</v>
      </c>
      <c r="J108" s="21">
        <v>4</v>
      </c>
      <c r="K108" s="21" t="s">
        <v>61</v>
      </c>
      <c r="L108" s="103">
        <v>2046</v>
      </c>
      <c r="M108" s="21"/>
      <c r="N108" s="21"/>
      <c r="O108" s="21"/>
      <c r="P108" s="21">
        <v>11.519</v>
      </c>
      <c r="Q108" s="21">
        <v>263.39999999999998</v>
      </c>
      <c r="R108" s="21">
        <v>11</v>
      </c>
      <c r="S108" s="21">
        <v>11</v>
      </c>
      <c r="T108" s="108">
        <v>0</v>
      </c>
      <c r="U108" s="21">
        <v>3</v>
      </c>
      <c r="V108" s="21">
        <v>169</v>
      </c>
      <c r="W108" s="21" t="s">
        <v>61</v>
      </c>
      <c r="X108" s="21" t="s">
        <v>61</v>
      </c>
      <c r="Y108" s="21" t="s">
        <v>61</v>
      </c>
      <c r="Z108" s="21" t="s">
        <v>61</v>
      </c>
      <c r="AA108" s="21" t="s">
        <v>61</v>
      </c>
      <c r="AB108" s="21">
        <v>-29.251000000000001</v>
      </c>
      <c r="AC108" s="22">
        <v>31.094100000000001</v>
      </c>
    </row>
    <row r="109" spans="1:29" x14ac:dyDescent="0.35">
      <c r="A109" s="19" t="s">
        <v>9</v>
      </c>
      <c r="B109" s="32" t="s">
        <v>218</v>
      </c>
      <c r="C109" s="113" t="s">
        <v>218</v>
      </c>
      <c r="D109" s="113" t="s">
        <v>156</v>
      </c>
      <c r="E109" s="8" t="s">
        <v>336</v>
      </c>
      <c r="F109" s="8" t="s">
        <v>59</v>
      </c>
      <c r="G109" s="8" t="s">
        <v>60</v>
      </c>
      <c r="H109" s="8">
        <v>335</v>
      </c>
      <c r="I109" s="8">
        <v>167.5</v>
      </c>
      <c r="J109" s="8">
        <v>2</v>
      </c>
      <c r="K109" s="8" t="s">
        <v>61</v>
      </c>
      <c r="L109" s="104">
        <v>2046</v>
      </c>
      <c r="P109" s="8">
        <v>11.519</v>
      </c>
      <c r="Q109" s="8">
        <v>263.39999999999998</v>
      </c>
      <c r="R109" s="8">
        <v>11</v>
      </c>
      <c r="S109" s="8">
        <v>11</v>
      </c>
      <c r="T109" s="107">
        <v>0</v>
      </c>
      <c r="U109" s="8">
        <v>3</v>
      </c>
      <c r="V109" s="8">
        <v>169</v>
      </c>
      <c r="W109" s="8" t="s">
        <v>61</v>
      </c>
      <c r="X109" s="8" t="s">
        <v>61</v>
      </c>
      <c r="Y109" s="8" t="s">
        <v>61</v>
      </c>
      <c r="Z109" s="8" t="s">
        <v>61</v>
      </c>
      <c r="AA109" s="8" t="s">
        <v>61</v>
      </c>
      <c r="AB109" s="8">
        <v>-33.443300000000001</v>
      </c>
      <c r="AC109" s="27">
        <v>25.402200000000001</v>
      </c>
    </row>
    <row r="110" spans="1:29" x14ac:dyDescent="0.35">
      <c r="A110" s="19" t="s">
        <v>9</v>
      </c>
      <c r="B110" s="32" t="s">
        <v>219</v>
      </c>
      <c r="C110" s="113" t="s">
        <v>416</v>
      </c>
      <c r="D110" s="113" t="s">
        <v>156</v>
      </c>
      <c r="E110" s="21" t="s">
        <v>335</v>
      </c>
      <c r="F110" s="21" t="s">
        <v>59</v>
      </c>
      <c r="G110" s="21" t="s">
        <v>60</v>
      </c>
      <c r="H110" s="21">
        <v>175</v>
      </c>
      <c r="I110" s="21">
        <v>9.6999999999999993</v>
      </c>
      <c r="J110" s="21">
        <v>18</v>
      </c>
      <c r="K110" s="21" t="s">
        <v>61</v>
      </c>
      <c r="L110" s="103" t="s">
        <v>77</v>
      </c>
      <c r="M110" s="21"/>
      <c r="N110" s="21"/>
      <c r="O110" s="21"/>
      <c r="P110" s="21">
        <v>7.6</v>
      </c>
      <c r="Q110" s="21">
        <v>75</v>
      </c>
      <c r="R110" s="21">
        <v>8</v>
      </c>
      <c r="S110" s="21">
        <v>8</v>
      </c>
      <c r="T110" s="108">
        <v>0.3</v>
      </c>
      <c r="U110" s="21">
        <v>950</v>
      </c>
      <c r="V110" s="21">
        <v>0</v>
      </c>
      <c r="W110" s="21" t="s">
        <v>61</v>
      </c>
      <c r="X110" s="21" t="s">
        <v>61</v>
      </c>
      <c r="Y110" s="21" t="s">
        <v>61</v>
      </c>
      <c r="Z110" s="21" t="s">
        <v>61</v>
      </c>
      <c r="AA110" s="21" t="s">
        <v>61</v>
      </c>
      <c r="AB110" s="21">
        <v>-26.810199999999998</v>
      </c>
      <c r="AC110" s="22">
        <v>27.8277</v>
      </c>
    </row>
    <row r="111" spans="1:29" x14ac:dyDescent="0.35">
      <c r="A111" s="19" t="s">
        <v>9</v>
      </c>
      <c r="B111" s="32" t="s">
        <v>220</v>
      </c>
      <c r="C111" s="113" t="s">
        <v>416</v>
      </c>
      <c r="D111" s="113" t="s">
        <v>156</v>
      </c>
      <c r="E111" s="8" t="s">
        <v>335</v>
      </c>
      <c r="F111" s="8" t="s">
        <v>59</v>
      </c>
      <c r="G111" s="8" t="s">
        <v>60</v>
      </c>
      <c r="H111" s="8">
        <v>250</v>
      </c>
      <c r="I111" s="8">
        <v>50</v>
      </c>
      <c r="J111" s="8">
        <v>5</v>
      </c>
      <c r="K111" s="8" t="s">
        <v>61</v>
      </c>
      <c r="L111" s="104" t="s">
        <v>77</v>
      </c>
      <c r="P111" s="8">
        <v>11.519</v>
      </c>
      <c r="Q111" s="8">
        <v>75</v>
      </c>
      <c r="R111" s="8">
        <v>2</v>
      </c>
      <c r="S111" s="8">
        <v>2</v>
      </c>
      <c r="T111" s="107">
        <v>0</v>
      </c>
      <c r="U111" s="8">
        <v>950</v>
      </c>
      <c r="V111" s="8">
        <v>0</v>
      </c>
      <c r="W111" s="8" t="s">
        <v>61</v>
      </c>
      <c r="X111" s="8" t="s">
        <v>61</v>
      </c>
      <c r="Y111" s="8" t="s">
        <v>61</v>
      </c>
      <c r="Z111" s="8" t="s">
        <v>61</v>
      </c>
      <c r="AA111" s="8" t="s">
        <v>61</v>
      </c>
      <c r="AB111" s="8">
        <v>-26.810199999999998</v>
      </c>
      <c r="AC111" s="27">
        <v>27.8277</v>
      </c>
    </row>
    <row r="112" spans="1:29" hidden="1" x14ac:dyDescent="0.35">
      <c r="A112" s="19" t="s">
        <v>9</v>
      </c>
      <c r="B112" s="32" t="s">
        <v>221</v>
      </c>
      <c r="C112" s="113" t="s">
        <v>221</v>
      </c>
      <c r="D112" s="113" t="s">
        <v>221</v>
      </c>
      <c r="E112" s="21" t="s">
        <v>222</v>
      </c>
      <c r="F112" s="21" t="s">
        <v>59</v>
      </c>
      <c r="G112" s="21" t="s">
        <v>60</v>
      </c>
      <c r="H112" s="21">
        <f>1500*1.176</f>
        <v>1764</v>
      </c>
      <c r="I112" s="21">
        <v>250</v>
      </c>
      <c r="J112" s="21">
        <v>6</v>
      </c>
      <c r="K112" s="21" t="s">
        <v>61</v>
      </c>
      <c r="L112" s="103" t="s">
        <v>77</v>
      </c>
      <c r="M112" s="21"/>
      <c r="N112" s="21"/>
      <c r="O112" s="21"/>
      <c r="P112" s="21" t="s">
        <v>61</v>
      </c>
      <c r="Q112" s="21" t="s">
        <v>61</v>
      </c>
      <c r="R112" s="21" t="s">
        <v>61</v>
      </c>
      <c r="S112" s="21" t="s">
        <v>61</v>
      </c>
      <c r="T112" s="108">
        <v>0</v>
      </c>
      <c r="U112" s="21">
        <v>300</v>
      </c>
      <c r="V112" s="21">
        <v>0</v>
      </c>
      <c r="W112" s="21" t="s">
        <v>61</v>
      </c>
      <c r="X112" s="21" t="s">
        <v>61</v>
      </c>
      <c r="Y112" s="21" t="s">
        <v>61</v>
      </c>
      <c r="Z112" s="21" t="s">
        <v>61</v>
      </c>
      <c r="AA112" s="21" t="s">
        <v>61</v>
      </c>
      <c r="AB112" s="21">
        <v>-25.919879999999999</v>
      </c>
      <c r="AC112" s="22">
        <v>28.27627</v>
      </c>
    </row>
    <row r="113" spans="1:29" hidden="1" x14ac:dyDescent="0.35">
      <c r="A113" s="19" t="s">
        <v>9</v>
      </c>
      <c r="B113" s="32" t="s">
        <v>223</v>
      </c>
      <c r="C113" s="113" t="s">
        <v>223</v>
      </c>
      <c r="D113" s="113" t="s">
        <v>156</v>
      </c>
      <c r="E113" s="8" t="s">
        <v>102</v>
      </c>
      <c r="F113" s="8" t="s">
        <v>59</v>
      </c>
      <c r="G113" s="8" t="s">
        <v>60</v>
      </c>
      <c r="H113" s="8">
        <v>65</v>
      </c>
      <c r="I113" s="8">
        <v>65</v>
      </c>
      <c r="J113" s="8">
        <v>1</v>
      </c>
      <c r="K113" s="8" t="s">
        <v>61</v>
      </c>
      <c r="L113" s="104" t="s">
        <v>77</v>
      </c>
      <c r="P113" s="8" t="s">
        <v>61</v>
      </c>
      <c r="Q113" s="8" t="s">
        <v>61</v>
      </c>
      <c r="R113" s="8" t="s">
        <v>61</v>
      </c>
      <c r="S113" s="8" t="s">
        <v>61</v>
      </c>
      <c r="T113" s="107">
        <v>0</v>
      </c>
      <c r="U113" s="8">
        <v>300</v>
      </c>
      <c r="V113" s="8">
        <v>0</v>
      </c>
      <c r="W113" s="8" t="s">
        <v>61</v>
      </c>
      <c r="X113" s="8" t="s">
        <v>61</v>
      </c>
      <c r="Y113" s="8" t="s">
        <v>61</v>
      </c>
      <c r="Z113" s="8" t="s">
        <v>61</v>
      </c>
      <c r="AA113" s="8" t="s">
        <v>61</v>
      </c>
      <c r="AB113" s="8">
        <v>-32.049999999999997</v>
      </c>
      <c r="AC113" s="27">
        <v>28.58333</v>
      </c>
    </row>
    <row r="114" spans="1:29" hidden="1" x14ac:dyDescent="0.35">
      <c r="A114" s="19" t="s">
        <v>9</v>
      </c>
      <c r="B114" s="32" t="s">
        <v>224</v>
      </c>
      <c r="C114" s="113" t="s">
        <v>224</v>
      </c>
      <c r="D114" s="113" t="s">
        <v>156</v>
      </c>
      <c r="E114" s="21" t="s">
        <v>168</v>
      </c>
      <c r="F114" s="21" t="s">
        <v>59</v>
      </c>
      <c r="G114" s="21" t="s">
        <v>60</v>
      </c>
      <c r="H114" s="21">
        <v>120</v>
      </c>
      <c r="I114" s="21">
        <v>30</v>
      </c>
      <c r="J114" s="21">
        <v>4</v>
      </c>
      <c r="K114" s="21" t="s">
        <v>61</v>
      </c>
      <c r="L114" s="103" t="s">
        <v>77</v>
      </c>
      <c r="M114" s="21"/>
      <c r="N114" s="21"/>
      <c r="O114" s="21"/>
      <c r="P114" s="21" t="s">
        <v>61</v>
      </c>
      <c r="Q114" s="21" t="s">
        <v>61</v>
      </c>
      <c r="R114" s="21">
        <v>0.5</v>
      </c>
      <c r="S114" s="21">
        <v>0.5</v>
      </c>
      <c r="T114" s="108">
        <v>0.3</v>
      </c>
      <c r="U114" s="21">
        <v>500</v>
      </c>
      <c r="V114" s="21">
        <v>0</v>
      </c>
      <c r="W114" s="21" t="s">
        <v>61</v>
      </c>
      <c r="X114" s="21" t="s">
        <v>61</v>
      </c>
      <c r="Y114" s="21" t="s">
        <v>61</v>
      </c>
      <c r="Z114" s="21" t="s">
        <v>61</v>
      </c>
      <c r="AA114" s="21" t="s">
        <v>61</v>
      </c>
      <c r="AB114" s="21"/>
      <c r="AC114" s="22"/>
    </row>
    <row r="115" spans="1:29" hidden="1" x14ac:dyDescent="0.35">
      <c r="A115" s="19" t="s">
        <v>9</v>
      </c>
      <c r="B115" s="32" t="s">
        <v>225</v>
      </c>
      <c r="C115" s="113" t="s">
        <v>225</v>
      </c>
      <c r="D115" s="113" t="s">
        <v>156</v>
      </c>
      <c r="E115" s="8" t="s">
        <v>168</v>
      </c>
      <c r="F115" s="8" t="s">
        <v>59</v>
      </c>
      <c r="G115" s="8" t="s">
        <v>60</v>
      </c>
      <c r="H115" s="8">
        <v>144</v>
      </c>
      <c r="I115" s="8">
        <v>36</v>
      </c>
      <c r="J115" s="8">
        <v>4</v>
      </c>
      <c r="K115" s="8" t="s">
        <v>61</v>
      </c>
      <c r="L115" s="104" t="s">
        <v>77</v>
      </c>
      <c r="P115" s="8" t="s">
        <v>61</v>
      </c>
      <c r="Q115" s="8" t="s">
        <v>61</v>
      </c>
      <c r="R115" s="8">
        <v>0.5</v>
      </c>
      <c r="S115" s="8">
        <v>0.5</v>
      </c>
      <c r="T115" s="107">
        <v>0.3</v>
      </c>
      <c r="U115" s="8">
        <v>500</v>
      </c>
      <c r="V115" s="8">
        <v>0</v>
      </c>
      <c r="W115" s="8" t="s">
        <v>61</v>
      </c>
      <c r="X115" s="8" t="s">
        <v>61</v>
      </c>
      <c r="Y115" s="8" t="s">
        <v>61</v>
      </c>
      <c r="Z115" s="8" t="s">
        <v>61</v>
      </c>
      <c r="AA115" s="8" t="s">
        <v>61</v>
      </c>
      <c r="AB115" s="8">
        <v>-25.3447</v>
      </c>
      <c r="AC115" s="27">
        <v>30.393999999999998</v>
      </c>
    </row>
    <row r="116" spans="1:29" x14ac:dyDescent="0.35">
      <c r="A116" s="28" t="s">
        <v>9</v>
      </c>
      <c r="B116" s="33" t="s">
        <v>226</v>
      </c>
      <c r="C116" s="116" t="s">
        <v>226</v>
      </c>
      <c r="D116" s="116" t="s">
        <v>227</v>
      </c>
      <c r="E116" s="100" t="s">
        <v>97</v>
      </c>
      <c r="F116" s="100" t="s">
        <v>98</v>
      </c>
      <c r="G116" s="100" t="s">
        <v>60</v>
      </c>
      <c r="H116" s="100">
        <v>180</v>
      </c>
      <c r="I116" s="100">
        <v>45</v>
      </c>
      <c r="J116" s="100">
        <v>4</v>
      </c>
      <c r="K116" s="109" t="s">
        <v>61</v>
      </c>
      <c r="L116" s="109" t="s">
        <v>77</v>
      </c>
      <c r="M116" s="100"/>
      <c r="N116" s="100"/>
      <c r="O116" s="100"/>
      <c r="P116" s="100" t="s">
        <v>61</v>
      </c>
      <c r="Q116" s="100" t="s">
        <v>61</v>
      </c>
      <c r="R116" s="100" t="s">
        <v>61</v>
      </c>
      <c r="S116" s="100" t="s">
        <v>61</v>
      </c>
      <c r="T116" s="110">
        <v>0</v>
      </c>
      <c r="U116" s="100">
        <v>300</v>
      </c>
      <c r="V116" s="100">
        <v>222</v>
      </c>
      <c r="W116" s="110">
        <v>0.72</v>
      </c>
      <c r="X116" s="100">
        <f>J116</f>
        <v>4</v>
      </c>
      <c r="Y116" s="100">
        <f>I116</f>
        <v>45</v>
      </c>
      <c r="Z116" s="100">
        <v>2.7</v>
      </c>
      <c r="AA116" s="100" t="s">
        <v>61</v>
      </c>
      <c r="AB116" s="21">
        <v>-34.152999999999999</v>
      </c>
      <c r="AC116" s="22">
        <v>18.899999999999999</v>
      </c>
    </row>
    <row r="117" spans="1:29" hidden="1" x14ac:dyDescent="0.35">
      <c r="A117" s="99" t="s">
        <v>341</v>
      </c>
      <c r="B117" s="114" t="s">
        <v>112</v>
      </c>
      <c r="C117" s="115" t="s">
        <v>342</v>
      </c>
      <c r="D117" s="115" t="s">
        <v>113</v>
      </c>
      <c r="E117" s="21" t="s">
        <v>114</v>
      </c>
      <c r="F117" s="21" t="s">
        <v>59</v>
      </c>
      <c r="G117" s="21" t="s">
        <v>60</v>
      </c>
      <c r="H117" s="21">
        <v>9.65</v>
      </c>
      <c r="I117" s="21" t="s">
        <v>61</v>
      </c>
      <c r="J117" s="21" t="s">
        <v>61</v>
      </c>
      <c r="K117" s="21" t="s">
        <v>61</v>
      </c>
      <c r="L117" s="102">
        <v>2039</v>
      </c>
      <c r="M117" s="21"/>
      <c r="N117" s="21"/>
      <c r="O117" s="21"/>
      <c r="P117" s="16" t="s">
        <v>61</v>
      </c>
      <c r="Q117" s="16" t="s">
        <v>61</v>
      </c>
      <c r="R117" s="16" t="s">
        <v>61</v>
      </c>
      <c r="S117" s="16" t="s">
        <v>61</v>
      </c>
      <c r="T117" s="106">
        <v>0</v>
      </c>
      <c r="U117" s="16">
        <v>3649</v>
      </c>
      <c r="V117" s="16">
        <v>0</v>
      </c>
      <c r="W117" s="16" t="s">
        <v>61</v>
      </c>
      <c r="X117" s="16" t="s">
        <v>61</v>
      </c>
      <c r="Y117" s="16" t="s">
        <v>61</v>
      </c>
      <c r="Z117" s="16" t="s">
        <v>61</v>
      </c>
      <c r="AA117" s="16" t="s">
        <v>61</v>
      </c>
      <c r="AB117" s="16">
        <v>-29.350149999999999</v>
      </c>
      <c r="AC117" s="17">
        <v>21.153960000000001</v>
      </c>
    </row>
    <row r="118" spans="1:29" hidden="1" x14ac:dyDescent="0.35">
      <c r="A118" s="99" t="str">
        <f>A117</f>
        <v>base_calc</v>
      </c>
      <c r="B118" s="32" t="s">
        <v>115</v>
      </c>
      <c r="C118" s="113" t="s">
        <v>343</v>
      </c>
      <c r="D118" s="113" t="s">
        <v>113</v>
      </c>
      <c r="E118" s="8" t="s">
        <v>93</v>
      </c>
      <c r="F118" s="8" t="s">
        <v>59</v>
      </c>
      <c r="G118" s="8" t="s">
        <v>60</v>
      </c>
      <c r="H118" s="8">
        <v>135.80000000000001</v>
      </c>
      <c r="I118" s="8" t="s">
        <v>61</v>
      </c>
      <c r="J118" s="8" t="s">
        <v>61</v>
      </c>
      <c r="K118" s="8" t="s">
        <v>61</v>
      </c>
      <c r="L118" s="104">
        <v>2034</v>
      </c>
      <c r="P118" s="8" t="s">
        <v>61</v>
      </c>
      <c r="Q118" s="8" t="s">
        <v>61</v>
      </c>
      <c r="R118" s="8" t="s">
        <v>61</v>
      </c>
      <c r="S118" s="8" t="s">
        <v>61</v>
      </c>
      <c r="T118" s="107">
        <v>0</v>
      </c>
      <c r="U118" s="8">
        <v>1513</v>
      </c>
      <c r="V118" s="8">
        <v>0</v>
      </c>
      <c r="W118" s="8" t="s">
        <v>61</v>
      </c>
      <c r="X118" s="8" t="s">
        <v>61</v>
      </c>
      <c r="Y118" s="8" t="s">
        <v>61</v>
      </c>
      <c r="Z118" s="8" t="s">
        <v>61</v>
      </c>
      <c r="AA118" s="8" t="s">
        <v>61</v>
      </c>
      <c r="AB118" s="8">
        <v>-32.746063646340197</v>
      </c>
      <c r="AC118" s="27">
        <v>25.807017154113002</v>
      </c>
    </row>
    <row r="119" spans="1:29" hidden="1" x14ac:dyDescent="0.35">
      <c r="A119" s="99" t="str">
        <f t="shared" ref="A119:A182" si="6">A118</f>
        <v>base_calc</v>
      </c>
      <c r="B119" s="32" t="s">
        <v>116</v>
      </c>
      <c r="C119" s="113" t="s">
        <v>344</v>
      </c>
      <c r="D119" s="113" t="s">
        <v>113</v>
      </c>
      <c r="E119" s="21" t="s">
        <v>93</v>
      </c>
      <c r="F119" s="21" t="s">
        <v>59</v>
      </c>
      <c r="G119" s="21" t="s">
        <v>60</v>
      </c>
      <c r="H119" s="21">
        <v>27</v>
      </c>
      <c r="I119" s="21" t="s">
        <v>61</v>
      </c>
      <c r="J119" s="21" t="s">
        <v>61</v>
      </c>
      <c r="K119" s="21" t="s">
        <v>61</v>
      </c>
      <c r="L119" s="103">
        <v>2034</v>
      </c>
      <c r="M119" s="21"/>
      <c r="N119" s="21"/>
      <c r="O119" s="21"/>
      <c r="P119" s="21" t="s">
        <v>61</v>
      </c>
      <c r="Q119" s="21" t="s">
        <v>61</v>
      </c>
      <c r="R119" s="21" t="s">
        <v>61</v>
      </c>
      <c r="S119" s="21" t="s">
        <v>61</v>
      </c>
      <c r="T119" s="108">
        <v>0</v>
      </c>
      <c r="U119" s="21">
        <v>1513</v>
      </c>
      <c r="V119" s="21">
        <v>0</v>
      </c>
      <c r="W119" s="21" t="s">
        <v>61</v>
      </c>
      <c r="X119" s="21" t="s">
        <v>61</v>
      </c>
      <c r="Y119" s="21" t="s">
        <v>61</v>
      </c>
      <c r="Z119" s="21" t="s">
        <v>61</v>
      </c>
      <c r="AA119" s="21" t="s">
        <v>61</v>
      </c>
      <c r="AB119" s="21">
        <v>-34.232370000000003</v>
      </c>
      <c r="AC119" s="22">
        <v>19.42878</v>
      </c>
    </row>
    <row r="120" spans="1:29" hidden="1" x14ac:dyDescent="0.35">
      <c r="A120" s="99" t="str">
        <f t="shared" si="6"/>
        <v>base_calc</v>
      </c>
      <c r="B120" s="32" t="s">
        <v>117</v>
      </c>
      <c r="C120" s="113" t="s">
        <v>345</v>
      </c>
      <c r="D120" s="113" t="s">
        <v>113</v>
      </c>
      <c r="E120" s="8" t="s">
        <v>114</v>
      </c>
      <c r="F120" s="8" t="s">
        <v>59</v>
      </c>
      <c r="G120" s="8" t="s">
        <v>60</v>
      </c>
      <c r="H120" s="8">
        <v>45.6</v>
      </c>
      <c r="I120" s="8" t="s">
        <v>61</v>
      </c>
      <c r="J120" s="8" t="s">
        <v>61</v>
      </c>
      <c r="K120" s="8" t="s">
        <v>61</v>
      </c>
      <c r="L120" s="104">
        <f>L117</f>
        <v>2039</v>
      </c>
      <c r="P120" s="8" t="s">
        <v>61</v>
      </c>
      <c r="Q120" s="8" t="s">
        <v>61</v>
      </c>
      <c r="R120" s="8" t="s">
        <v>61</v>
      </c>
      <c r="S120" s="8" t="s">
        <v>61</v>
      </c>
      <c r="T120" s="107">
        <v>0</v>
      </c>
      <c r="U120" s="8">
        <v>3649</v>
      </c>
      <c r="V120" s="8">
        <v>0</v>
      </c>
      <c r="W120" s="8" t="s">
        <v>61</v>
      </c>
      <c r="X120" s="8" t="s">
        <v>61</v>
      </c>
      <c r="Y120" s="8" t="s">
        <v>61</v>
      </c>
      <c r="Z120" s="8" t="s">
        <v>61</v>
      </c>
      <c r="AA120" s="8" t="s">
        <v>61</v>
      </c>
      <c r="AB120" s="8">
        <v>-30.659949999999998</v>
      </c>
      <c r="AC120" s="27">
        <v>24.01981</v>
      </c>
    </row>
    <row r="121" spans="1:29" hidden="1" x14ac:dyDescent="0.35">
      <c r="A121" s="99" t="str">
        <f t="shared" si="6"/>
        <v>base_calc</v>
      </c>
      <c r="B121" s="32" t="s">
        <v>118</v>
      </c>
      <c r="C121" s="113" t="s">
        <v>346</v>
      </c>
      <c r="D121" s="113" t="s">
        <v>113</v>
      </c>
      <c r="E121" s="21" t="s">
        <v>93</v>
      </c>
      <c r="F121" s="21" t="s">
        <v>59</v>
      </c>
      <c r="G121" s="21" t="s">
        <v>60</v>
      </c>
      <c r="H121" s="21">
        <v>97.53</v>
      </c>
      <c r="I121" s="21" t="s">
        <v>61</v>
      </c>
      <c r="J121" s="21" t="s">
        <v>61</v>
      </c>
      <c r="K121" s="21" t="s">
        <v>61</v>
      </c>
      <c r="L121" s="103">
        <v>2034</v>
      </c>
      <c r="M121" s="21"/>
      <c r="N121" s="21"/>
      <c r="O121" s="21"/>
      <c r="P121" s="21" t="s">
        <v>61</v>
      </c>
      <c r="Q121" s="21" t="s">
        <v>61</v>
      </c>
      <c r="R121" s="21" t="s">
        <v>61</v>
      </c>
      <c r="S121" s="21" t="s">
        <v>61</v>
      </c>
      <c r="T121" s="108">
        <v>0</v>
      </c>
      <c r="U121" s="21">
        <v>1513</v>
      </c>
      <c r="V121" s="21">
        <v>0</v>
      </c>
      <c r="W121" s="21" t="s">
        <v>61</v>
      </c>
      <c r="X121" s="21" t="s">
        <v>61</v>
      </c>
      <c r="Y121" s="21" t="s">
        <v>61</v>
      </c>
      <c r="Z121" s="21" t="s">
        <v>61</v>
      </c>
      <c r="AA121" s="21" t="s">
        <v>61</v>
      </c>
      <c r="AB121" s="21">
        <v>-31.396281749242</v>
      </c>
      <c r="AC121" s="22">
        <v>26.353794968770501</v>
      </c>
    </row>
    <row r="122" spans="1:29" s="9" customFormat="1" hidden="1" x14ac:dyDescent="0.35">
      <c r="A122" s="99" t="str">
        <f t="shared" si="6"/>
        <v>base_calc</v>
      </c>
      <c r="B122" s="32" t="s">
        <v>119</v>
      </c>
      <c r="C122" s="113" t="s">
        <v>347</v>
      </c>
      <c r="D122" s="113" t="s">
        <v>113</v>
      </c>
      <c r="E122" s="8" t="s">
        <v>114</v>
      </c>
      <c r="F122" s="8" t="s">
        <v>59</v>
      </c>
      <c r="G122" s="8" t="s">
        <v>60</v>
      </c>
      <c r="H122" s="8">
        <v>9.9</v>
      </c>
      <c r="I122" s="8" t="s">
        <v>61</v>
      </c>
      <c r="J122" s="8" t="s">
        <v>61</v>
      </c>
      <c r="K122" s="8" t="s">
        <v>61</v>
      </c>
      <c r="L122" s="104">
        <f>L120</f>
        <v>2039</v>
      </c>
      <c r="M122" s="8"/>
      <c r="N122" s="8"/>
      <c r="O122" s="8"/>
      <c r="P122" s="8" t="s">
        <v>61</v>
      </c>
      <c r="Q122" s="8" t="s">
        <v>61</v>
      </c>
      <c r="R122" s="8" t="s">
        <v>61</v>
      </c>
      <c r="S122" s="8" t="s">
        <v>61</v>
      </c>
      <c r="T122" s="107">
        <v>0</v>
      </c>
      <c r="U122" s="8">
        <v>3649</v>
      </c>
      <c r="V122" s="8">
        <v>0</v>
      </c>
      <c r="W122" s="8" t="s">
        <v>61</v>
      </c>
      <c r="X122" s="8" t="s">
        <v>61</v>
      </c>
      <c r="Y122" s="8" t="s">
        <v>61</v>
      </c>
      <c r="Z122" s="8" t="s">
        <v>61</v>
      </c>
      <c r="AA122" s="8" t="s">
        <v>61</v>
      </c>
      <c r="AB122" s="8">
        <v>-29.115135854396001</v>
      </c>
      <c r="AC122" s="27">
        <v>23.7490965967927</v>
      </c>
    </row>
    <row r="123" spans="1:29" s="9" customFormat="1" hidden="1" x14ac:dyDescent="0.35">
      <c r="A123" s="99" t="str">
        <f t="shared" si="6"/>
        <v>base_calc</v>
      </c>
      <c r="B123" s="32" t="s">
        <v>120</v>
      </c>
      <c r="C123" s="113" t="s">
        <v>348</v>
      </c>
      <c r="D123" s="113" t="s">
        <v>113</v>
      </c>
      <c r="E123" s="21" t="s">
        <v>114</v>
      </c>
      <c r="F123" s="21" t="s">
        <v>59</v>
      </c>
      <c r="G123" s="21" t="s">
        <v>60</v>
      </c>
      <c r="H123" s="21">
        <v>19.899999999999999</v>
      </c>
      <c r="I123" s="21" t="s">
        <v>61</v>
      </c>
      <c r="J123" s="21" t="s">
        <v>61</v>
      </c>
      <c r="K123" s="21" t="s">
        <v>61</v>
      </c>
      <c r="L123" s="103">
        <f>L122</f>
        <v>2039</v>
      </c>
      <c r="M123" s="21"/>
      <c r="N123" s="21"/>
      <c r="O123" s="21"/>
      <c r="P123" s="21" t="s">
        <v>61</v>
      </c>
      <c r="Q123" s="21" t="s">
        <v>61</v>
      </c>
      <c r="R123" s="21" t="s">
        <v>61</v>
      </c>
      <c r="S123" s="21" t="s">
        <v>61</v>
      </c>
      <c r="T123" s="108">
        <v>0</v>
      </c>
      <c r="U123" s="21">
        <v>3649</v>
      </c>
      <c r="V123" s="21">
        <v>0</v>
      </c>
      <c r="W123" s="21" t="s">
        <v>61</v>
      </c>
      <c r="X123" s="21" t="s">
        <v>61</v>
      </c>
      <c r="Y123" s="21" t="s">
        <v>61</v>
      </c>
      <c r="Z123" s="21" t="s">
        <v>61</v>
      </c>
      <c r="AA123" s="21" t="s">
        <v>61</v>
      </c>
      <c r="AB123" s="21">
        <v>-29.115135854396001</v>
      </c>
      <c r="AC123" s="22">
        <v>23.7490965967927</v>
      </c>
    </row>
    <row r="124" spans="1:29" s="9" customFormat="1" hidden="1" x14ac:dyDescent="0.35">
      <c r="A124" s="99" t="str">
        <f t="shared" si="6"/>
        <v>base_calc</v>
      </c>
      <c r="B124" s="32" t="s">
        <v>121</v>
      </c>
      <c r="C124" s="113" t="s">
        <v>349</v>
      </c>
      <c r="D124" s="113" t="s">
        <v>113</v>
      </c>
      <c r="E124" s="8" t="s">
        <v>93</v>
      </c>
      <c r="F124" s="8" t="s">
        <v>59</v>
      </c>
      <c r="G124" s="8" t="s">
        <v>60</v>
      </c>
      <c r="H124" s="8">
        <v>135.11000000000001</v>
      </c>
      <c r="I124" s="8" t="s">
        <v>61</v>
      </c>
      <c r="J124" s="8" t="s">
        <v>61</v>
      </c>
      <c r="K124" s="8" t="s">
        <v>61</v>
      </c>
      <c r="L124" s="104">
        <v>2034</v>
      </c>
      <c r="M124" s="8"/>
      <c r="N124" s="8"/>
      <c r="O124" s="8"/>
      <c r="P124" s="8" t="s">
        <v>61</v>
      </c>
      <c r="Q124" s="8" t="s">
        <v>61</v>
      </c>
      <c r="R124" s="8" t="s">
        <v>61</v>
      </c>
      <c r="S124" s="8" t="s">
        <v>61</v>
      </c>
      <c r="T124" s="107">
        <v>0</v>
      </c>
      <c r="U124" s="8">
        <v>1513</v>
      </c>
      <c r="V124" s="8">
        <v>0</v>
      </c>
      <c r="W124" s="8" t="s">
        <v>61</v>
      </c>
      <c r="X124" s="8" t="s">
        <v>61</v>
      </c>
      <c r="Y124" s="8" t="s">
        <v>61</v>
      </c>
      <c r="Z124" s="8" t="s">
        <v>61</v>
      </c>
      <c r="AA124" s="8" t="s">
        <v>61</v>
      </c>
      <c r="AB124" s="8">
        <v>-34.0504867484226</v>
      </c>
      <c r="AC124" s="27">
        <v>24.9060733313712</v>
      </c>
    </row>
    <row r="125" spans="1:29" s="9" customFormat="1" hidden="1" x14ac:dyDescent="0.35">
      <c r="A125" s="99" t="str">
        <f t="shared" si="6"/>
        <v>base_calc</v>
      </c>
      <c r="B125" s="32" t="s">
        <v>122</v>
      </c>
      <c r="C125" s="113" t="s">
        <v>122</v>
      </c>
      <c r="D125" s="113" t="s">
        <v>113</v>
      </c>
      <c r="E125" s="21" t="s">
        <v>114</v>
      </c>
      <c r="F125" s="21" t="s">
        <v>59</v>
      </c>
      <c r="G125" s="21" t="s">
        <v>60</v>
      </c>
      <c r="H125" s="21">
        <v>72.400000000000006</v>
      </c>
      <c r="I125" s="21" t="s">
        <v>61</v>
      </c>
      <c r="J125" s="21" t="s">
        <v>61</v>
      </c>
      <c r="K125" s="21" t="s">
        <v>61</v>
      </c>
      <c r="L125" s="103">
        <f>L123</f>
        <v>2039</v>
      </c>
      <c r="M125" s="21"/>
      <c r="N125" s="21"/>
      <c r="O125" s="21"/>
      <c r="P125" s="21" t="s">
        <v>61</v>
      </c>
      <c r="Q125" s="21" t="s">
        <v>61</v>
      </c>
      <c r="R125" s="21" t="s">
        <v>61</v>
      </c>
      <c r="S125" s="21" t="s">
        <v>61</v>
      </c>
      <c r="T125" s="108">
        <v>0</v>
      </c>
      <c r="U125" s="21">
        <v>3649</v>
      </c>
      <c r="V125" s="21">
        <v>0</v>
      </c>
      <c r="W125" s="21" t="s">
        <v>61</v>
      </c>
      <c r="X125" s="21" t="s">
        <v>61</v>
      </c>
      <c r="Y125" s="21" t="s">
        <v>61</v>
      </c>
      <c r="Z125" s="21" t="s">
        <v>61</v>
      </c>
      <c r="AA125" s="21" t="s">
        <v>61</v>
      </c>
      <c r="AB125" s="21">
        <v>-30.437897824878402</v>
      </c>
      <c r="AC125" s="22">
        <v>24.470440941304901</v>
      </c>
    </row>
    <row r="126" spans="1:29" s="9" customFormat="1" hidden="1" x14ac:dyDescent="0.35">
      <c r="A126" s="99" t="str">
        <f t="shared" si="6"/>
        <v>base_calc</v>
      </c>
      <c r="B126" s="32" t="s">
        <v>123</v>
      </c>
      <c r="C126" s="113" t="s">
        <v>350</v>
      </c>
      <c r="D126" s="113" t="s">
        <v>113</v>
      </c>
      <c r="E126" s="8" t="s">
        <v>124</v>
      </c>
      <c r="F126" s="8" t="s">
        <v>59</v>
      </c>
      <c r="G126" s="8" t="s">
        <v>60</v>
      </c>
      <c r="H126" s="8">
        <v>100</v>
      </c>
      <c r="I126" s="8" t="s">
        <v>61</v>
      </c>
      <c r="J126" s="8" t="s">
        <v>61</v>
      </c>
      <c r="K126" s="8" t="s">
        <v>61</v>
      </c>
      <c r="L126" s="104">
        <v>2045</v>
      </c>
      <c r="M126" s="8"/>
      <c r="N126" s="8"/>
      <c r="O126" s="8"/>
      <c r="P126" s="8" t="s">
        <v>61</v>
      </c>
      <c r="Q126" s="8" t="s">
        <v>61</v>
      </c>
      <c r="R126" s="8" t="s">
        <v>61</v>
      </c>
      <c r="S126" s="8" t="s">
        <v>61</v>
      </c>
      <c r="T126" s="107">
        <v>0</v>
      </c>
      <c r="U126" s="8">
        <v>3554</v>
      </c>
      <c r="V126" s="8">
        <v>0</v>
      </c>
      <c r="W126" s="8" t="s">
        <v>61</v>
      </c>
      <c r="X126" s="8" t="s">
        <v>61</v>
      </c>
      <c r="Y126" s="8" t="s">
        <v>61</v>
      </c>
      <c r="Z126" s="8" t="s">
        <v>61</v>
      </c>
      <c r="AA126" s="8">
        <v>3</v>
      </c>
      <c r="AB126" s="8">
        <v>-28.525200000000002</v>
      </c>
      <c r="AC126" s="27">
        <v>19.3535</v>
      </c>
    </row>
    <row r="127" spans="1:29" s="9" customFormat="1" hidden="1" x14ac:dyDescent="0.35">
      <c r="A127" s="99" t="str">
        <f t="shared" si="6"/>
        <v>base_calc</v>
      </c>
      <c r="B127" s="32" t="s">
        <v>125</v>
      </c>
      <c r="C127" s="113" t="s">
        <v>351</v>
      </c>
      <c r="D127" s="113" t="s">
        <v>113</v>
      </c>
      <c r="E127" s="21" t="s">
        <v>124</v>
      </c>
      <c r="F127" s="21" t="s">
        <v>59</v>
      </c>
      <c r="G127" s="21" t="s">
        <v>60</v>
      </c>
      <c r="H127" s="21">
        <v>50</v>
      </c>
      <c r="I127" s="21"/>
      <c r="J127" s="21"/>
      <c r="K127" s="21" t="s">
        <v>61</v>
      </c>
      <c r="L127" s="103">
        <v>2045</v>
      </c>
      <c r="M127" s="21"/>
      <c r="N127" s="21"/>
      <c r="O127" s="21"/>
      <c r="P127" s="21" t="s">
        <v>61</v>
      </c>
      <c r="Q127" s="21" t="s">
        <v>61</v>
      </c>
      <c r="R127" s="21" t="s">
        <v>61</v>
      </c>
      <c r="S127" s="21" t="s">
        <v>61</v>
      </c>
      <c r="T127" s="108">
        <v>0</v>
      </c>
      <c r="U127" s="21">
        <v>3554</v>
      </c>
      <c r="V127" s="21">
        <v>0</v>
      </c>
      <c r="W127" s="21" t="s">
        <v>61</v>
      </c>
      <c r="X127" s="21" t="s">
        <v>61</v>
      </c>
      <c r="Y127" s="21" t="s">
        <v>61</v>
      </c>
      <c r="Z127" s="21" t="s">
        <v>61</v>
      </c>
      <c r="AA127" s="21">
        <v>6</v>
      </c>
      <c r="AB127" s="21">
        <v>-28.321400000000001</v>
      </c>
      <c r="AC127" s="22">
        <v>21.439</v>
      </c>
    </row>
    <row r="128" spans="1:29" s="9" customFormat="1" hidden="1" x14ac:dyDescent="0.35">
      <c r="A128" s="99" t="str">
        <f t="shared" si="6"/>
        <v>base_calc</v>
      </c>
      <c r="B128" s="32" t="s">
        <v>126</v>
      </c>
      <c r="C128" s="113" t="s">
        <v>352</v>
      </c>
      <c r="D128" s="113" t="s">
        <v>113</v>
      </c>
      <c r="E128" s="8" t="s">
        <v>114</v>
      </c>
      <c r="F128" s="8" t="s">
        <v>59</v>
      </c>
      <c r="G128" s="8" t="s">
        <v>60</v>
      </c>
      <c r="H128" s="8">
        <v>9.65</v>
      </c>
      <c r="I128" s="8" t="s">
        <v>61</v>
      </c>
      <c r="J128" s="8" t="s">
        <v>61</v>
      </c>
      <c r="K128" s="8" t="s">
        <v>61</v>
      </c>
      <c r="L128" s="104">
        <f>L125</f>
        <v>2039</v>
      </c>
      <c r="M128" s="8"/>
      <c r="N128" s="8"/>
      <c r="O128" s="8"/>
      <c r="P128" s="8" t="s">
        <v>61</v>
      </c>
      <c r="Q128" s="8" t="s">
        <v>61</v>
      </c>
      <c r="R128" s="8" t="s">
        <v>61</v>
      </c>
      <c r="S128" s="8" t="s">
        <v>61</v>
      </c>
      <c r="T128" s="107">
        <v>0</v>
      </c>
      <c r="U128" s="8">
        <v>3649</v>
      </c>
      <c r="V128" s="8">
        <v>0</v>
      </c>
      <c r="W128" s="8" t="s">
        <v>61</v>
      </c>
      <c r="X128" s="8" t="s">
        <v>61</v>
      </c>
      <c r="Y128" s="8" t="s">
        <v>61</v>
      </c>
      <c r="Z128" s="8" t="s">
        <v>61</v>
      </c>
      <c r="AA128" s="8" t="s">
        <v>61</v>
      </c>
      <c r="AB128" s="8">
        <v>-29.162091148510498</v>
      </c>
      <c r="AC128" s="27">
        <v>19.386264306318001</v>
      </c>
    </row>
    <row r="129" spans="1:29" s="9" customFormat="1" hidden="1" x14ac:dyDescent="0.35">
      <c r="A129" s="99" t="str">
        <f t="shared" si="6"/>
        <v>base_calc</v>
      </c>
      <c r="B129" s="32" t="s">
        <v>127</v>
      </c>
      <c r="C129" s="113" t="s">
        <v>353</v>
      </c>
      <c r="D129" s="113" t="s">
        <v>113</v>
      </c>
      <c r="E129" s="21" t="s">
        <v>93</v>
      </c>
      <c r="F129" s="21" t="s">
        <v>59</v>
      </c>
      <c r="G129" s="21" t="s">
        <v>60</v>
      </c>
      <c r="H129" s="21">
        <v>77.7</v>
      </c>
      <c r="I129" s="21" t="s">
        <v>61</v>
      </c>
      <c r="J129" s="21" t="s">
        <v>61</v>
      </c>
      <c r="K129" s="21" t="s">
        <v>61</v>
      </c>
      <c r="L129" s="103">
        <v>2034</v>
      </c>
      <c r="M129" s="21"/>
      <c r="N129" s="21"/>
      <c r="O129" s="21"/>
      <c r="P129" s="21" t="s">
        <v>61</v>
      </c>
      <c r="Q129" s="21" t="s">
        <v>61</v>
      </c>
      <c r="R129" s="21" t="s">
        <v>61</v>
      </c>
      <c r="S129" s="21" t="s">
        <v>61</v>
      </c>
      <c r="T129" s="108">
        <v>0</v>
      </c>
      <c r="U129" s="21">
        <v>1513</v>
      </c>
      <c r="V129" s="21">
        <v>0</v>
      </c>
      <c r="W129" s="21" t="s">
        <v>61</v>
      </c>
      <c r="X129" s="21" t="s">
        <v>61</v>
      </c>
      <c r="Y129" s="21" t="s">
        <v>61</v>
      </c>
      <c r="Z129" s="21" t="s">
        <v>61</v>
      </c>
      <c r="AA129" s="21" t="s">
        <v>61</v>
      </c>
      <c r="AB129" s="21">
        <v>-34.001606610332303</v>
      </c>
      <c r="AC129" s="22">
        <v>24.7416286318375</v>
      </c>
    </row>
    <row r="130" spans="1:29" s="9" customFormat="1" hidden="1" x14ac:dyDescent="0.35">
      <c r="A130" s="99" t="str">
        <f t="shared" si="6"/>
        <v>base_calc</v>
      </c>
      <c r="B130" s="32" t="s">
        <v>128</v>
      </c>
      <c r="C130" s="113" t="s">
        <v>354</v>
      </c>
      <c r="D130" s="113" t="s">
        <v>113</v>
      </c>
      <c r="E130" s="8" t="s">
        <v>114</v>
      </c>
      <c r="F130" s="8" t="s">
        <v>59</v>
      </c>
      <c r="G130" s="8" t="s">
        <v>60</v>
      </c>
      <c r="H130" s="8">
        <v>64</v>
      </c>
      <c r="I130" s="8" t="s">
        <v>61</v>
      </c>
      <c r="J130" s="8" t="s">
        <v>61</v>
      </c>
      <c r="K130" s="8" t="s">
        <v>61</v>
      </c>
      <c r="L130" s="104">
        <f>L128</f>
        <v>2039</v>
      </c>
      <c r="M130" s="8"/>
      <c r="N130" s="8"/>
      <c r="O130" s="8"/>
      <c r="P130" s="8" t="s">
        <v>61</v>
      </c>
      <c r="Q130" s="8" t="s">
        <v>61</v>
      </c>
      <c r="R130" s="8" t="s">
        <v>61</v>
      </c>
      <c r="S130" s="8" t="s">
        <v>61</v>
      </c>
      <c r="T130" s="107">
        <v>0</v>
      </c>
      <c r="U130" s="8">
        <v>3649</v>
      </c>
      <c r="V130" s="8">
        <v>0</v>
      </c>
      <c r="W130" s="8" t="s">
        <v>61</v>
      </c>
      <c r="X130" s="8" t="s">
        <v>61</v>
      </c>
      <c r="Y130" s="8" t="s">
        <v>61</v>
      </c>
      <c r="Z130" s="8" t="s">
        <v>61</v>
      </c>
      <c r="AA130" s="8" t="s">
        <v>61</v>
      </c>
      <c r="AB130" s="8">
        <v>-28.309522111023199</v>
      </c>
      <c r="AC130" s="27">
        <v>23.104063371285399</v>
      </c>
    </row>
    <row r="131" spans="1:29" s="9" customFormat="1" hidden="1" x14ac:dyDescent="0.35">
      <c r="A131" s="99" t="str">
        <f t="shared" si="6"/>
        <v>base_calc</v>
      </c>
      <c r="B131" s="32" t="s">
        <v>129</v>
      </c>
      <c r="C131" s="113" t="s">
        <v>355</v>
      </c>
      <c r="D131" s="113" t="s">
        <v>113</v>
      </c>
      <c r="E131" s="21" t="s">
        <v>114</v>
      </c>
      <c r="F131" s="21" t="s">
        <v>59</v>
      </c>
      <c r="G131" s="21" t="s">
        <v>60</v>
      </c>
      <c r="H131" s="21">
        <v>64</v>
      </c>
      <c r="I131" s="21" t="s">
        <v>61</v>
      </c>
      <c r="J131" s="21" t="s">
        <v>61</v>
      </c>
      <c r="K131" s="21" t="s">
        <v>61</v>
      </c>
      <c r="L131" s="103">
        <f>L130</f>
        <v>2039</v>
      </c>
      <c r="M131" s="21"/>
      <c r="N131" s="21"/>
      <c r="O131" s="21"/>
      <c r="P131" s="21" t="s">
        <v>61</v>
      </c>
      <c r="Q131" s="21" t="s">
        <v>61</v>
      </c>
      <c r="R131" s="21" t="s">
        <v>61</v>
      </c>
      <c r="S131" s="21" t="s">
        <v>61</v>
      </c>
      <c r="T131" s="108">
        <v>0</v>
      </c>
      <c r="U131" s="21">
        <v>3649</v>
      </c>
      <c r="V131" s="21">
        <v>0</v>
      </c>
      <c r="W131" s="21" t="s">
        <v>61</v>
      </c>
      <c r="X131" s="21" t="s">
        <v>61</v>
      </c>
      <c r="Y131" s="21" t="s">
        <v>61</v>
      </c>
      <c r="Z131" s="21" t="s">
        <v>61</v>
      </c>
      <c r="AA131" s="21" t="s">
        <v>61</v>
      </c>
      <c r="AB131" s="21">
        <v>-29.1121361717905</v>
      </c>
      <c r="AC131" s="22">
        <v>26.215664708397899</v>
      </c>
    </row>
    <row r="132" spans="1:29" s="9" customFormat="1" hidden="1" x14ac:dyDescent="0.35">
      <c r="A132" s="99" t="str">
        <f t="shared" si="6"/>
        <v>base_calc</v>
      </c>
      <c r="B132" s="32" t="s">
        <v>130</v>
      </c>
      <c r="C132" s="113" t="s">
        <v>356</v>
      </c>
      <c r="D132" s="113" t="s">
        <v>113</v>
      </c>
      <c r="E132" s="8" t="s">
        <v>93</v>
      </c>
      <c r="F132" s="8" t="s">
        <v>59</v>
      </c>
      <c r="G132" s="8" t="s">
        <v>60</v>
      </c>
      <c r="H132" s="8">
        <v>27</v>
      </c>
      <c r="I132" s="8" t="s">
        <v>61</v>
      </c>
      <c r="J132" s="8" t="s">
        <v>61</v>
      </c>
      <c r="K132" s="8" t="s">
        <v>61</v>
      </c>
      <c r="L132" s="104">
        <v>2034</v>
      </c>
      <c r="M132" s="8"/>
      <c r="N132" s="8"/>
      <c r="O132" s="8"/>
      <c r="P132" s="8" t="s">
        <v>61</v>
      </c>
      <c r="Q132" s="8" t="s">
        <v>61</v>
      </c>
      <c r="R132" s="8" t="s">
        <v>61</v>
      </c>
      <c r="S132" s="8" t="s">
        <v>61</v>
      </c>
      <c r="T132" s="107">
        <v>0</v>
      </c>
      <c r="U132" s="8">
        <v>1513</v>
      </c>
      <c r="V132" s="8">
        <v>0</v>
      </c>
      <c r="W132" s="8" t="s">
        <v>61</v>
      </c>
      <c r="X132" s="8" t="s">
        <v>61</v>
      </c>
      <c r="Y132" s="8" t="s">
        <v>61</v>
      </c>
      <c r="Z132" s="8" t="s">
        <v>61</v>
      </c>
      <c r="AA132" s="8" t="s">
        <v>61</v>
      </c>
      <c r="AB132" s="8">
        <v>-33.804784994143098</v>
      </c>
      <c r="AC132" s="27">
        <v>25.490491714836399</v>
      </c>
    </row>
    <row r="133" spans="1:29" s="9" customFormat="1" hidden="1" x14ac:dyDescent="0.35">
      <c r="A133" s="99" t="str">
        <f t="shared" si="6"/>
        <v>base_calc</v>
      </c>
      <c r="B133" s="32" t="s">
        <v>131</v>
      </c>
      <c r="C133" s="113" t="s">
        <v>357</v>
      </c>
      <c r="D133" s="113" t="s">
        <v>113</v>
      </c>
      <c r="E133" s="21" t="s">
        <v>114</v>
      </c>
      <c r="F133" s="21" t="s">
        <v>59</v>
      </c>
      <c r="G133" s="21" t="s">
        <v>60</v>
      </c>
      <c r="H133" s="21">
        <v>10</v>
      </c>
      <c r="I133" s="21" t="s">
        <v>61</v>
      </c>
      <c r="J133" s="21" t="s">
        <v>61</v>
      </c>
      <c r="K133" s="21" t="s">
        <v>61</v>
      </c>
      <c r="L133" s="103">
        <f>L131</f>
        <v>2039</v>
      </c>
      <c r="M133" s="21"/>
      <c r="N133" s="21"/>
      <c r="O133" s="21"/>
      <c r="P133" s="21" t="s">
        <v>61</v>
      </c>
      <c r="Q133" s="21" t="s">
        <v>61</v>
      </c>
      <c r="R133" s="21" t="s">
        <v>61</v>
      </c>
      <c r="S133" s="21" t="s">
        <v>61</v>
      </c>
      <c r="T133" s="108">
        <v>0</v>
      </c>
      <c r="U133" s="21">
        <v>3649</v>
      </c>
      <c r="V133" s="21">
        <v>0</v>
      </c>
      <c r="W133" s="21" t="s">
        <v>61</v>
      </c>
      <c r="X133" s="21" t="s">
        <v>61</v>
      </c>
      <c r="Y133" s="21" t="s">
        <v>61</v>
      </c>
      <c r="Z133" s="21" t="s">
        <v>61</v>
      </c>
      <c r="AA133" s="21" t="s">
        <v>61</v>
      </c>
      <c r="AB133" s="21">
        <v>-30.659949999999998</v>
      </c>
      <c r="AC133" s="22">
        <v>24.01981</v>
      </c>
    </row>
    <row r="134" spans="1:29" s="9" customFormat="1" hidden="1" x14ac:dyDescent="0.35">
      <c r="A134" s="99" t="str">
        <f t="shared" si="6"/>
        <v>base_calc</v>
      </c>
      <c r="B134" s="32" t="s">
        <v>132</v>
      </c>
      <c r="C134" s="113" t="s">
        <v>357</v>
      </c>
      <c r="D134" s="113" t="s">
        <v>113</v>
      </c>
      <c r="E134" s="8" t="s">
        <v>114</v>
      </c>
      <c r="F134" s="8" t="s">
        <v>59</v>
      </c>
      <c r="G134" s="8" t="s">
        <v>60</v>
      </c>
      <c r="H134" s="8">
        <v>19.12</v>
      </c>
      <c r="I134" s="8" t="s">
        <v>61</v>
      </c>
      <c r="J134" s="8" t="s">
        <v>61</v>
      </c>
      <c r="K134" s="8" t="s">
        <v>61</v>
      </c>
      <c r="L134" s="104">
        <f>L133</f>
        <v>2039</v>
      </c>
      <c r="M134" s="8"/>
      <c r="N134" s="8"/>
      <c r="O134" s="8"/>
      <c r="P134" s="8" t="s">
        <v>61</v>
      </c>
      <c r="Q134" s="8" t="s">
        <v>61</v>
      </c>
      <c r="R134" s="8" t="s">
        <v>61</v>
      </c>
      <c r="S134" s="8" t="s">
        <v>61</v>
      </c>
      <c r="T134" s="107">
        <v>0</v>
      </c>
      <c r="U134" s="8">
        <v>3649</v>
      </c>
      <c r="V134" s="8">
        <v>0</v>
      </c>
      <c r="W134" s="8" t="s">
        <v>61</v>
      </c>
      <c r="X134" s="8" t="s">
        <v>61</v>
      </c>
      <c r="Y134" s="8" t="s">
        <v>61</v>
      </c>
      <c r="Z134" s="8" t="s">
        <v>61</v>
      </c>
      <c r="AA134" s="8" t="s">
        <v>61</v>
      </c>
      <c r="AB134" s="8">
        <v>-29.964699122395899</v>
      </c>
      <c r="AC134" s="27">
        <v>22.339438357413599</v>
      </c>
    </row>
    <row r="135" spans="1:29" s="9" customFormat="1" hidden="1" x14ac:dyDescent="0.35">
      <c r="A135" s="99" t="str">
        <f t="shared" si="6"/>
        <v>base_calc</v>
      </c>
      <c r="B135" s="32" t="s">
        <v>133</v>
      </c>
      <c r="C135" s="113" t="s">
        <v>358</v>
      </c>
      <c r="D135" s="113" t="s">
        <v>113</v>
      </c>
      <c r="E135" s="21" t="s">
        <v>93</v>
      </c>
      <c r="F135" s="21" t="s">
        <v>59</v>
      </c>
      <c r="G135" s="21" t="s">
        <v>60</v>
      </c>
      <c r="H135" s="21">
        <v>73.8</v>
      </c>
      <c r="I135" s="21" t="s">
        <v>61</v>
      </c>
      <c r="J135" s="21" t="s">
        <v>61</v>
      </c>
      <c r="K135" s="21" t="s">
        <v>61</v>
      </c>
      <c r="L135" s="103">
        <v>2034</v>
      </c>
      <c r="M135" s="21"/>
      <c r="N135" s="21"/>
      <c r="O135" s="21"/>
      <c r="P135" s="21" t="s">
        <v>61</v>
      </c>
      <c r="Q135" s="21" t="s">
        <v>61</v>
      </c>
      <c r="R135" s="21" t="s">
        <v>61</v>
      </c>
      <c r="S135" s="21" t="s">
        <v>61</v>
      </c>
      <c r="T135" s="108">
        <v>0</v>
      </c>
      <c r="U135" s="21">
        <v>1513</v>
      </c>
      <c r="V135" s="21">
        <v>0</v>
      </c>
      <c r="W135" s="21" t="s">
        <v>61</v>
      </c>
      <c r="X135" s="21" t="s">
        <v>61</v>
      </c>
      <c r="Y135" s="21" t="s">
        <v>61</v>
      </c>
      <c r="Z135" s="21" t="s">
        <v>61</v>
      </c>
      <c r="AA135" s="21" t="s">
        <v>61</v>
      </c>
      <c r="AB135" s="21">
        <v>-31.422242229804301</v>
      </c>
      <c r="AC135" s="22">
        <v>23.114920144479999</v>
      </c>
    </row>
    <row r="136" spans="1:29" s="9" customFormat="1" hidden="1" x14ac:dyDescent="0.35">
      <c r="A136" s="99" t="str">
        <f t="shared" si="6"/>
        <v>base_calc</v>
      </c>
      <c r="B136" s="32" t="s">
        <v>134</v>
      </c>
      <c r="C136" s="113" t="s">
        <v>134</v>
      </c>
      <c r="D136" s="113" t="s">
        <v>113</v>
      </c>
      <c r="E136" s="8" t="s">
        <v>114</v>
      </c>
      <c r="F136" s="8" t="s">
        <v>59</v>
      </c>
      <c r="G136" s="8" t="s">
        <v>60</v>
      </c>
      <c r="H136" s="8">
        <v>75</v>
      </c>
      <c r="I136" s="8" t="s">
        <v>61</v>
      </c>
      <c r="J136" s="8" t="s">
        <v>61</v>
      </c>
      <c r="K136" s="8" t="s">
        <v>61</v>
      </c>
      <c r="L136" s="104">
        <f>L134</f>
        <v>2039</v>
      </c>
      <c r="M136" s="8"/>
      <c r="N136" s="8"/>
      <c r="O136" s="8"/>
      <c r="P136" s="8" t="s">
        <v>61</v>
      </c>
      <c r="Q136" s="8" t="s">
        <v>61</v>
      </c>
      <c r="R136" s="8" t="s">
        <v>61</v>
      </c>
      <c r="S136" s="8" t="s">
        <v>61</v>
      </c>
      <c r="T136" s="107">
        <v>0</v>
      </c>
      <c r="U136" s="8">
        <v>3649</v>
      </c>
      <c r="V136" s="8">
        <v>0</v>
      </c>
      <c r="W136" s="8" t="s">
        <v>61</v>
      </c>
      <c r="X136" s="8" t="s">
        <v>61</v>
      </c>
      <c r="Y136" s="8" t="s">
        <v>61</v>
      </c>
      <c r="Z136" s="8" t="s">
        <v>61</v>
      </c>
      <c r="AA136" s="8" t="s">
        <v>61</v>
      </c>
      <c r="AB136" s="8">
        <v>-27.758086493217501</v>
      </c>
      <c r="AC136" s="27">
        <v>23.015895825852599</v>
      </c>
    </row>
    <row r="137" spans="1:29" s="9" customFormat="1" hidden="1" x14ac:dyDescent="0.35">
      <c r="A137" s="99" t="str">
        <f t="shared" si="6"/>
        <v>base_calc</v>
      </c>
      <c r="B137" s="32" t="s">
        <v>135</v>
      </c>
      <c r="C137" s="113" t="s">
        <v>359</v>
      </c>
      <c r="D137" s="113" t="s">
        <v>113</v>
      </c>
      <c r="E137" s="21" t="s">
        <v>114</v>
      </c>
      <c r="F137" s="21" t="s">
        <v>59</v>
      </c>
      <c r="G137" s="21" t="s">
        <v>60</v>
      </c>
      <c r="H137" s="21">
        <v>6.93</v>
      </c>
      <c r="I137" s="21" t="s">
        <v>61</v>
      </c>
      <c r="J137" s="21" t="s">
        <v>61</v>
      </c>
      <c r="K137" s="21" t="s">
        <v>61</v>
      </c>
      <c r="L137" s="103">
        <f t="shared" ref="L137:L142" si="7">L136</f>
        <v>2039</v>
      </c>
      <c r="M137" s="21"/>
      <c r="N137" s="21"/>
      <c r="O137" s="21"/>
      <c r="P137" s="21" t="s">
        <v>61</v>
      </c>
      <c r="Q137" s="21" t="s">
        <v>61</v>
      </c>
      <c r="R137" s="21" t="s">
        <v>61</v>
      </c>
      <c r="S137" s="21" t="s">
        <v>61</v>
      </c>
      <c r="T137" s="108">
        <v>0</v>
      </c>
      <c r="U137" s="21">
        <v>3649</v>
      </c>
      <c r="V137" s="21">
        <v>0</v>
      </c>
      <c r="W137" s="21" t="s">
        <v>61</v>
      </c>
      <c r="X137" s="21" t="s">
        <v>61</v>
      </c>
      <c r="Y137" s="21" t="s">
        <v>61</v>
      </c>
      <c r="Z137" s="21" t="s">
        <v>61</v>
      </c>
      <c r="AA137" s="21" t="s">
        <v>61</v>
      </c>
      <c r="AB137" s="21">
        <v>-25.653266613644998</v>
      </c>
      <c r="AC137" s="22">
        <v>27.249759062908101</v>
      </c>
    </row>
    <row r="138" spans="1:29" s="9" customFormat="1" hidden="1" x14ac:dyDescent="0.35">
      <c r="A138" s="99" t="str">
        <f t="shared" si="6"/>
        <v>base_calc</v>
      </c>
      <c r="B138" s="32" t="s">
        <v>136</v>
      </c>
      <c r="C138" s="113" t="s">
        <v>360</v>
      </c>
      <c r="D138" s="113" t="s">
        <v>113</v>
      </c>
      <c r="E138" s="8" t="s">
        <v>114</v>
      </c>
      <c r="F138" s="8" t="s">
        <v>59</v>
      </c>
      <c r="G138" s="8" t="s">
        <v>60</v>
      </c>
      <c r="H138" s="8">
        <v>45.4</v>
      </c>
      <c r="I138" s="8" t="s">
        <v>61</v>
      </c>
      <c r="J138" s="8" t="s">
        <v>61</v>
      </c>
      <c r="K138" s="8" t="s">
        <v>61</v>
      </c>
      <c r="L138" s="104">
        <f t="shared" si="7"/>
        <v>2039</v>
      </c>
      <c r="M138" s="8"/>
      <c r="N138" s="8"/>
      <c r="O138" s="8"/>
      <c r="P138" s="8" t="s">
        <v>61</v>
      </c>
      <c r="Q138" s="8" t="s">
        <v>61</v>
      </c>
      <c r="R138" s="8" t="s">
        <v>61</v>
      </c>
      <c r="S138" s="8" t="s">
        <v>61</v>
      </c>
      <c r="T138" s="107">
        <v>0</v>
      </c>
      <c r="U138" s="8">
        <v>3649</v>
      </c>
      <c r="V138" s="8">
        <v>0</v>
      </c>
      <c r="W138" s="8" t="s">
        <v>61</v>
      </c>
      <c r="X138" s="8" t="s">
        <v>61</v>
      </c>
      <c r="Y138" s="8" t="s">
        <v>61</v>
      </c>
      <c r="Z138" s="8" t="s">
        <v>61</v>
      </c>
      <c r="AA138" s="8" t="s">
        <v>61</v>
      </c>
      <c r="AB138" s="8">
        <v>-28.725062150784801</v>
      </c>
      <c r="AC138" s="27">
        <v>24.7517010039161</v>
      </c>
    </row>
    <row r="139" spans="1:29" s="9" customFormat="1" hidden="1" x14ac:dyDescent="0.35">
      <c r="A139" s="99" t="str">
        <f t="shared" si="6"/>
        <v>base_calc</v>
      </c>
      <c r="B139" s="32" t="s">
        <v>137</v>
      </c>
      <c r="C139" s="113" t="s">
        <v>361</v>
      </c>
      <c r="D139" s="113" t="s">
        <v>113</v>
      </c>
      <c r="E139" s="21" t="s">
        <v>114</v>
      </c>
      <c r="F139" s="21" t="s">
        <v>59</v>
      </c>
      <c r="G139" s="21" t="s">
        <v>60</v>
      </c>
      <c r="H139" s="21">
        <v>5</v>
      </c>
      <c r="I139" s="21" t="s">
        <v>61</v>
      </c>
      <c r="J139" s="21" t="s">
        <v>61</v>
      </c>
      <c r="K139" s="21" t="s">
        <v>61</v>
      </c>
      <c r="L139" s="103">
        <f t="shared" si="7"/>
        <v>2039</v>
      </c>
      <c r="M139" s="21"/>
      <c r="N139" s="21"/>
      <c r="O139" s="21"/>
      <c r="P139" s="21" t="s">
        <v>61</v>
      </c>
      <c r="Q139" s="21" t="s">
        <v>61</v>
      </c>
      <c r="R139" s="21" t="s">
        <v>61</v>
      </c>
      <c r="S139" s="21" t="s">
        <v>61</v>
      </c>
      <c r="T139" s="108">
        <v>0</v>
      </c>
      <c r="U139" s="21">
        <v>3649</v>
      </c>
      <c r="V139" s="21">
        <v>0</v>
      </c>
      <c r="W139" s="21" t="s">
        <v>61</v>
      </c>
      <c r="X139" s="21" t="s">
        <v>61</v>
      </c>
      <c r="Y139" s="21" t="s">
        <v>61</v>
      </c>
      <c r="Z139" s="21" t="s">
        <v>61</v>
      </c>
      <c r="AA139" s="21" t="s">
        <v>61</v>
      </c>
      <c r="AB139" s="21">
        <v>-33.457799999999999</v>
      </c>
      <c r="AC139" s="22">
        <v>18.723320000000001</v>
      </c>
    </row>
    <row r="140" spans="1:29" s="9" customFormat="1" hidden="1" x14ac:dyDescent="0.35">
      <c r="A140" s="99" t="str">
        <f t="shared" si="6"/>
        <v>base_calc</v>
      </c>
      <c r="B140" s="32" t="s">
        <v>138</v>
      </c>
      <c r="C140" s="113" t="s">
        <v>362</v>
      </c>
      <c r="D140" s="113" t="s">
        <v>113</v>
      </c>
      <c r="E140" s="8" t="s">
        <v>114</v>
      </c>
      <c r="F140" s="8" t="s">
        <v>59</v>
      </c>
      <c r="G140" s="8" t="s">
        <v>60</v>
      </c>
      <c r="H140" s="8">
        <v>75</v>
      </c>
      <c r="I140" s="8" t="s">
        <v>61</v>
      </c>
      <c r="J140" s="8" t="s">
        <v>61</v>
      </c>
      <c r="K140" s="8" t="s">
        <v>61</v>
      </c>
      <c r="L140" s="104">
        <f t="shared" si="7"/>
        <v>2039</v>
      </c>
      <c r="M140" s="8"/>
      <c r="N140" s="8"/>
      <c r="O140" s="8"/>
      <c r="P140" s="8" t="s">
        <v>61</v>
      </c>
      <c r="Q140" s="8" t="s">
        <v>61</v>
      </c>
      <c r="R140" s="8" t="s">
        <v>61</v>
      </c>
      <c r="S140" s="8" t="s">
        <v>61</v>
      </c>
      <c r="T140" s="107">
        <v>0</v>
      </c>
      <c r="U140" s="8">
        <v>3649</v>
      </c>
      <c r="V140" s="8">
        <v>0</v>
      </c>
      <c r="W140" s="8" t="s">
        <v>61</v>
      </c>
      <c r="X140" s="8" t="s">
        <v>61</v>
      </c>
      <c r="Y140" s="8" t="s">
        <v>61</v>
      </c>
      <c r="Z140" s="8" t="s">
        <v>61</v>
      </c>
      <c r="AA140" s="8" t="s">
        <v>61</v>
      </c>
      <c r="AB140" s="8">
        <v>-30.659949999999998</v>
      </c>
      <c r="AC140" s="27">
        <v>24.01981</v>
      </c>
    </row>
    <row r="141" spans="1:29" hidden="1" x14ac:dyDescent="0.35">
      <c r="A141" s="99" t="str">
        <f t="shared" si="6"/>
        <v>base_calc</v>
      </c>
      <c r="B141" s="32" t="s">
        <v>139</v>
      </c>
      <c r="C141" s="113" t="s">
        <v>363</v>
      </c>
      <c r="D141" s="113" t="s">
        <v>113</v>
      </c>
      <c r="E141" s="21" t="s">
        <v>114</v>
      </c>
      <c r="F141" s="21" t="s">
        <v>59</v>
      </c>
      <c r="G141" s="21" t="s">
        <v>60</v>
      </c>
      <c r="H141" s="21">
        <v>27.94</v>
      </c>
      <c r="I141" s="21" t="s">
        <v>61</v>
      </c>
      <c r="J141" s="21" t="s">
        <v>61</v>
      </c>
      <c r="K141" s="21" t="s">
        <v>61</v>
      </c>
      <c r="L141" s="103">
        <f t="shared" si="7"/>
        <v>2039</v>
      </c>
      <c r="M141" s="21"/>
      <c r="N141" s="21"/>
      <c r="O141" s="21"/>
      <c r="P141" s="21" t="s">
        <v>61</v>
      </c>
      <c r="Q141" s="21" t="s">
        <v>61</v>
      </c>
      <c r="R141" s="21" t="s">
        <v>61</v>
      </c>
      <c r="S141" s="21" t="s">
        <v>61</v>
      </c>
      <c r="T141" s="108">
        <v>0</v>
      </c>
      <c r="U141" s="21">
        <v>3649</v>
      </c>
      <c r="V141" s="21">
        <v>0</v>
      </c>
      <c r="W141" s="21" t="s">
        <v>61</v>
      </c>
      <c r="X141" s="21" t="s">
        <v>61</v>
      </c>
      <c r="Y141" s="21" t="s">
        <v>61</v>
      </c>
      <c r="Z141" s="21" t="s">
        <v>61</v>
      </c>
      <c r="AA141" s="21" t="s">
        <v>61</v>
      </c>
      <c r="AB141" s="21">
        <v>-23.369401009844399</v>
      </c>
      <c r="AC141" s="22">
        <v>29.321799172554801</v>
      </c>
    </row>
    <row r="142" spans="1:29" hidden="1" x14ac:dyDescent="0.35">
      <c r="A142" s="99" t="str">
        <f t="shared" si="6"/>
        <v>base_calc</v>
      </c>
      <c r="B142" s="32" t="s">
        <v>140</v>
      </c>
      <c r="C142" s="113" t="s">
        <v>364</v>
      </c>
      <c r="D142" s="113" t="s">
        <v>113</v>
      </c>
      <c r="E142" s="8" t="s">
        <v>114</v>
      </c>
      <c r="F142" s="8" t="s">
        <v>59</v>
      </c>
      <c r="G142" s="8" t="s">
        <v>60</v>
      </c>
      <c r="H142" s="8">
        <v>36</v>
      </c>
      <c r="I142" s="8" t="s">
        <v>61</v>
      </c>
      <c r="J142" s="8" t="s">
        <v>61</v>
      </c>
      <c r="K142" s="8" t="s">
        <v>61</v>
      </c>
      <c r="L142" s="104">
        <f t="shared" si="7"/>
        <v>2039</v>
      </c>
      <c r="P142" s="8" t="s">
        <v>61</v>
      </c>
      <c r="Q142" s="8" t="s">
        <v>61</v>
      </c>
      <c r="R142" s="8" t="s">
        <v>61</v>
      </c>
      <c r="S142" s="8" t="s">
        <v>61</v>
      </c>
      <c r="T142" s="107">
        <v>0</v>
      </c>
      <c r="U142" s="8">
        <v>3649</v>
      </c>
      <c r="V142" s="8">
        <v>0</v>
      </c>
      <c r="W142" s="8" t="s">
        <v>61</v>
      </c>
      <c r="X142" s="8" t="s">
        <v>61</v>
      </c>
      <c r="Y142" s="8" t="s">
        <v>61</v>
      </c>
      <c r="Z142" s="8" t="s">
        <v>61</v>
      </c>
      <c r="AA142" s="8" t="s">
        <v>61</v>
      </c>
      <c r="AB142" s="8">
        <v>-33.339429270601997</v>
      </c>
      <c r="AC142" s="27">
        <v>20.029258108133099</v>
      </c>
    </row>
    <row r="143" spans="1:29" hidden="1" x14ac:dyDescent="0.35">
      <c r="A143" s="99" t="str">
        <f t="shared" si="6"/>
        <v>base_calc</v>
      </c>
      <c r="B143" s="32" t="s">
        <v>141</v>
      </c>
      <c r="C143" s="113" t="s">
        <v>365</v>
      </c>
      <c r="D143" s="113" t="s">
        <v>113</v>
      </c>
      <c r="E143" s="21" t="s">
        <v>93</v>
      </c>
      <c r="F143" s="21" t="s">
        <v>59</v>
      </c>
      <c r="G143" s="21" t="s">
        <v>60</v>
      </c>
      <c r="H143" s="21">
        <v>65.400000000000006</v>
      </c>
      <c r="I143" s="21" t="s">
        <v>61</v>
      </c>
      <c r="J143" s="21" t="s">
        <v>61</v>
      </c>
      <c r="K143" s="21" t="s">
        <v>61</v>
      </c>
      <c r="L143" s="103">
        <v>2034</v>
      </c>
      <c r="M143" s="21"/>
      <c r="N143" s="21"/>
      <c r="O143" s="21"/>
      <c r="P143" s="21" t="s">
        <v>61</v>
      </c>
      <c r="Q143" s="21" t="s">
        <v>61</v>
      </c>
      <c r="R143" s="21" t="s">
        <v>61</v>
      </c>
      <c r="S143" s="21" t="s">
        <v>61</v>
      </c>
      <c r="T143" s="108">
        <v>0</v>
      </c>
      <c r="U143" s="21">
        <v>1513</v>
      </c>
      <c r="V143" s="21">
        <v>0</v>
      </c>
      <c r="W143" s="21" t="s">
        <v>61</v>
      </c>
      <c r="X143" s="21" t="s">
        <v>61</v>
      </c>
      <c r="Y143" s="21" t="s">
        <v>61</v>
      </c>
      <c r="Z143" s="21" t="s">
        <v>61</v>
      </c>
      <c r="AA143" s="21" t="s">
        <v>61</v>
      </c>
      <c r="AB143" s="21">
        <v>-33.0285539672266</v>
      </c>
      <c r="AC143" s="22">
        <v>18.307536545625499</v>
      </c>
    </row>
    <row r="144" spans="1:29" hidden="1" x14ac:dyDescent="0.35">
      <c r="A144" s="99" t="str">
        <f t="shared" si="6"/>
        <v>base_calc</v>
      </c>
      <c r="B144" s="32" t="s">
        <v>142</v>
      </c>
      <c r="C144" s="113" t="s">
        <v>366</v>
      </c>
      <c r="D144" s="113" t="s">
        <v>113</v>
      </c>
      <c r="E144" s="8" t="s">
        <v>114</v>
      </c>
      <c r="F144" s="8" t="s">
        <v>59</v>
      </c>
      <c r="G144" s="8" t="s">
        <v>60</v>
      </c>
      <c r="H144" s="8">
        <v>29.68</v>
      </c>
      <c r="I144" s="8" t="s">
        <v>61</v>
      </c>
      <c r="J144" s="8" t="s">
        <v>61</v>
      </c>
      <c r="K144" s="8" t="s">
        <v>61</v>
      </c>
      <c r="L144" s="104">
        <f>L142</f>
        <v>2039</v>
      </c>
      <c r="P144" s="8" t="s">
        <v>61</v>
      </c>
      <c r="Q144" s="8" t="s">
        <v>61</v>
      </c>
      <c r="R144" s="8" t="s">
        <v>61</v>
      </c>
      <c r="S144" s="8" t="s">
        <v>61</v>
      </c>
      <c r="T144" s="107">
        <v>0</v>
      </c>
      <c r="U144" s="8">
        <v>3649</v>
      </c>
      <c r="V144" s="8">
        <v>0</v>
      </c>
      <c r="W144" s="8" t="s">
        <v>61</v>
      </c>
      <c r="X144" s="8" t="s">
        <v>61</v>
      </c>
      <c r="Y144" s="8" t="s">
        <v>61</v>
      </c>
      <c r="Z144" s="8" t="s">
        <v>61</v>
      </c>
      <c r="AA144" s="8" t="s">
        <v>61</v>
      </c>
      <c r="AB144" s="8">
        <v>-23.902344522923102</v>
      </c>
      <c r="AC144" s="27">
        <v>29.450761713535101</v>
      </c>
    </row>
    <row r="145" spans="1:29" hidden="1" x14ac:dyDescent="0.35">
      <c r="A145" s="99" t="str">
        <f t="shared" si="6"/>
        <v>base_calc</v>
      </c>
      <c r="B145" s="32" t="s">
        <v>143</v>
      </c>
      <c r="C145" s="113" t="s">
        <v>367</v>
      </c>
      <c r="D145" s="113" t="s">
        <v>144</v>
      </c>
      <c r="E145" s="21" t="s">
        <v>93</v>
      </c>
      <c r="F145" s="21" t="s">
        <v>59</v>
      </c>
      <c r="G145" s="21" t="s">
        <v>60</v>
      </c>
      <c r="H145" s="21">
        <v>131.05000000000001</v>
      </c>
      <c r="I145" s="21" t="s">
        <v>61</v>
      </c>
      <c r="J145" s="21" t="s">
        <v>61</v>
      </c>
      <c r="K145" s="21" t="s">
        <v>61</v>
      </c>
      <c r="L145" s="103">
        <v>2037</v>
      </c>
      <c r="M145" s="21"/>
      <c r="N145" s="21"/>
      <c r="O145" s="21"/>
      <c r="P145" s="21" t="s">
        <v>61</v>
      </c>
      <c r="Q145" s="21" t="s">
        <v>61</v>
      </c>
      <c r="R145" s="21" t="s">
        <v>61</v>
      </c>
      <c r="S145" s="21" t="s">
        <v>61</v>
      </c>
      <c r="T145" s="108">
        <v>0</v>
      </c>
      <c r="U145" s="21">
        <v>1186</v>
      </c>
      <c r="V145" s="21">
        <v>0</v>
      </c>
      <c r="W145" s="21" t="s">
        <v>61</v>
      </c>
      <c r="X145" s="21" t="s">
        <v>61</v>
      </c>
      <c r="Y145" s="21" t="s">
        <v>61</v>
      </c>
      <c r="Z145" s="21" t="s">
        <v>61</v>
      </c>
      <c r="AA145" s="21" t="s">
        <v>61</v>
      </c>
      <c r="AB145" s="21">
        <v>-32.687836241114901</v>
      </c>
      <c r="AC145" s="22">
        <v>26.106440829574002</v>
      </c>
    </row>
    <row r="146" spans="1:29" hidden="1" x14ac:dyDescent="0.35">
      <c r="A146" s="99" t="str">
        <f t="shared" si="6"/>
        <v>base_calc</v>
      </c>
      <c r="B146" s="32" t="s">
        <v>145</v>
      </c>
      <c r="C146" s="113" t="s">
        <v>368</v>
      </c>
      <c r="D146" s="113" t="s">
        <v>144</v>
      </c>
      <c r="E146" s="8" t="s">
        <v>93</v>
      </c>
      <c r="F146" s="8" t="s">
        <v>59</v>
      </c>
      <c r="G146" s="8" t="s">
        <v>60</v>
      </c>
      <c r="H146" s="8">
        <v>90.82</v>
      </c>
      <c r="I146" s="8" t="s">
        <v>61</v>
      </c>
      <c r="J146" s="8" t="s">
        <v>61</v>
      </c>
      <c r="K146" s="8" t="s">
        <v>61</v>
      </c>
      <c r="L146" s="104">
        <v>2037</v>
      </c>
      <c r="P146" s="8" t="s">
        <v>61</v>
      </c>
      <c r="Q146" s="8" t="s">
        <v>61</v>
      </c>
      <c r="R146" s="8" t="s">
        <v>61</v>
      </c>
      <c r="S146" s="8" t="s">
        <v>61</v>
      </c>
      <c r="T146" s="107">
        <v>0</v>
      </c>
      <c r="U146" s="8">
        <v>1186</v>
      </c>
      <c r="V146" s="8">
        <v>0</v>
      </c>
      <c r="W146" s="8" t="s">
        <v>61</v>
      </c>
      <c r="X146" s="8" t="s">
        <v>61</v>
      </c>
      <c r="Y146" s="8" t="s">
        <v>61</v>
      </c>
      <c r="Z146" s="8" t="s">
        <v>61</v>
      </c>
      <c r="AA146" s="8" t="s">
        <v>61</v>
      </c>
      <c r="AB146" s="8">
        <v>-32.907881921540699</v>
      </c>
      <c r="AC146" s="27">
        <v>17.9958467059943</v>
      </c>
    </row>
    <row r="147" spans="1:29" hidden="1" x14ac:dyDescent="0.35">
      <c r="A147" s="99" t="str">
        <f t="shared" si="6"/>
        <v>base_calc</v>
      </c>
      <c r="B147" s="32" t="s">
        <v>146</v>
      </c>
      <c r="C147" s="113" t="s">
        <v>368</v>
      </c>
      <c r="D147" s="113" t="s">
        <v>144</v>
      </c>
      <c r="E147" s="21" t="s">
        <v>114</v>
      </c>
      <c r="F147" s="21" t="s">
        <v>59</v>
      </c>
      <c r="G147" s="21" t="s">
        <v>60</v>
      </c>
      <c r="H147" s="21">
        <v>8.9</v>
      </c>
      <c r="I147" s="21" t="s">
        <v>61</v>
      </c>
      <c r="J147" s="21" t="s">
        <v>61</v>
      </c>
      <c r="K147" s="21" t="s">
        <v>61</v>
      </c>
      <c r="L147" s="103">
        <v>2042</v>
      </c>
      <c r="M147" s="21"/>
      <c r="N147" s="21"/>
      <c r="O147" s="21"/>
      <c r="P147" s="21" t="s">
        <v>61</v>
      </c>
      <c r="Q147" s="21" t="s">
        <v>61</v>
      </c>
      <c r="R147" s="21" t="s">
        <v>61</v>
      </c>
      <c r="S147" s="21" t="s">
        <v>61</v>
      </c>
      <c r="T147" s="108">
        <v>0</v>
      </c>
      <c r="U147" s="21">
        <v>2176</v>
      </c>
      <c r="V147" s="21">
        <v>0</v>
      </c>
      <c r="W147" s="21" t="s">
        <v>61</v>
      </c>
      <c r="X147" s="21" t="s">
        <v>61</v>
      </c>
      <c r="Y147" s="21" t="s">
        <v>61</v>
      </c>
      <c r="Z147" s="21" t="s">
        <v>61</v>
      </c>
      <c r="AA147" s="21" t="s">
        <v>61</v>
      </c>
      <c r="AB147" s="21">
        <v>-32.709583272957502</v>
      </c>
      <c r="AC147" s="22">
        <v>18.4853819813383</v>
      </c>
    </row>
    <row r="148" spans="1:29" hidden="1" x14ac:dyDescent="0.35">
      <c r="A148" s="99" t="str">
        <f t="shared" si="6"/>
        <v>base_calc</v>
      </c>
      <c r="B148" s="32" t="s">
        <v>147</v>
      </c>
      <c r="C148" s="113" t="s">
        <v>369</v>
      </c>
      <c r="D148" s="113" t="s">
        <v>144</v>
      </c>
      <c r="E148" s="8" t="s">
        <v>124</v>
      </c>
      <c r="F148" s="8" t="s">
        <v>59</v>
      </c>
      <c r="G148" s="8" t="s">
        <v>60</v>
      </c>
      <c r="H148" s="8">
        <v>50</v>
      </c>
      <c r="I148" s="8" t="s">
        <v>61</v>
      </c>
      <c r="J148" s="8" t="s">
        <v>61</v>
      </c>
      <c r="K148" s="8" t="s">
        <v>61</v>
      </c>
      <c r="L148" s="104">
        <v>2048</v>
      </c>
      <c r="P148" s="8" t="s">
        <v>61</v>
      </c>
      <c r="Q148" s="8" t="s">
        <v>61</v>
      </c>
      <c r="R148" s="8" t="s">
        <v>61</v>
      </c>
      <c r="S148" s="8" t="s">
        <v>61</v>
      </c>
      <c r="T148" s="107">
        <v>0</v>
      </c>
      <c r="U148" s="8">
        <v>3324</v>
      </c>
      <c r="V148" s="8">
        <v>0</v>
      </c>
      <c r="W148" s="8" t="s">
        <v>61</v>
      </c>
      <c r="X148" s="8" t="s">
        <v>61</v>
      </c>
      <c r="Y148" s="8" t="s">
        <v>61</v>
      </c>
      <c r="Z148" s="8" t="s">
        <v>61</v>
      </c>
      <c r="AA148" s="8">
        <v>9</v>
      </c>
      <c r="AB148" s="8">
        <v>-28.877855028206501</v>
      </c>
      <c r="AC148" s="27">
        <v>21.919975876760699</v>
      </c>
    </row>
    <row r="149" spans="1:29" hidden="1" x14ac:dyDescent="0.35">
      <c r="A149" s="99" t="str">
        <f t="shared" si="6"/>
        <v>base_calc</v>
      </c>
      <c r="B149" s="32" t="s">
        <v>148</v>
      </c>
      <c r="C149" s="113" t="s">
        <v>370</v>
      </c>
      <c r="D149" s="113" t="s">
        <v>144</v>
      </c>
      <c r="E149" s="21" t="s">
        <v>114</v>
      </c>
      <c r="F149" s="21" t="s">
        <v>59</v>
      </c>
      <c r="G149" s="21" t="s">
        <v>60</v>
      </c>
      <c r="H149" s="21">
        <v>57</v>
      </c>
      <c r="I149" s="21" t="s">
        <v>61</v>
      </c>
      <c r="J149" s="21" t="s">
        <v>61</v>
      </c>
      <c r="K149" s="21" t="s">
        <v>61</v>
      </c>
      <c r="L149" s="103">
        <v>2042</v>
      </c>
      <c r="M149" s="21"/>
      <c r="N149" s="21"/>
      <c r="O149" s="21"/>
      <c r="P149" s="21" t="s">
        <v>61</v>
      </c>
      <c r="Q149" s="21" t="s">
        <v>61</v>
      </c>
      <c r="R149" s="21" t="s">
        <v>61</v>
      </c>
      <c r="S149" s="21" t="s">
        <v>61</v>
      </c>
      <c r="T149" s="108">
        <v>0</v>
      </c>
      <c r="U149" s="21">
        <v>2176</v>
      </c>
      <c r="V149" s="21">
        <v>0</v>
      </c>
      <c r="W149" s="21" t="s">
        <v>61</v>
      </c>
      <c r="X149" s="21" t="s">
        <v>61</v>
      </c>
      <c r="Y149" s="21" t="s">
        <v>61</v>
      </c>
      <c r="Z149" s="21" t="s">
        <v>61</v>
      </c>
      <c r="AA149" s="21" t="s">
        <v>61</v>
      </c>
      <c r="AB149" s="21">
        <v>-28.5392488895511</v>
      </c>
      <c r="AC149" s="22">
        <v>25.213105911553999</v>
      </c>
    </row>
    <row r="150" spans="1:29" hidden="1" x14ac:dyDescent="0.35">
      <c r="A150" s="99" t="str">
        <f t="shared" si="6"/>
        <v>base_calc</v>
      </c>
      <c r="B150" s="32" t="s">
        <v>149</v>
      </c>
      <c r="C150" s="113" t="s">
        <v>371</v>
      </c>
      <c r="D150" s="113" t="s">
        <v>144</v>
      </c>
      <c r="E150" s="8" t="s">
        <v>93</v>
      </c>
      <c r="F150" s="8" t="s">
        <v>59</v>
      </c>
      <c r="G150" s="8" t="s">
        <v>60</v>
      </c>
      <c r="H150" s="8">
        <v>21</v>
      </c>
      <c r="I150" s="8" t="s">
        <v>61</v>
      </c>
      <c r="J150" s="8" t="s">
        <v>61</v>
      </c>
      <c r="K150" s="8" t="s">
        <v>61</v>
      </c>
      <c r="L150" s="104">
        <v>2036</v>
      </c>
      <c r="P150" s="8" t="s">
        <v>61</v>
      </c>
      <c r="Q150" s="8" t="s">
        <v>61</v>
      </c>
      <c r="R150" s="8" t="s">
        <v>61</v>
      </c>
      <c r="S150" s="8" t="s">
        <v>61</v>
      </c>
      <c r="T150" s="107">
        <v>0</v>
      </c>
      <c r="U150" s="8">
        <v>1186</v>
      </c>
      <c r="V150" s="8">
        <v>0</v>
      </c>
      <c r="W150" s="8" t="s">
        <v>61</v>
      </c>
      <c r="X150" s="8" t="s">
        <v>61</v>
      </c>
      <c r="Y150" s="8" t="s">
        <v>61</v>
      </c>
      <c r="Z150" s="8" t="s">
        <v>61</v>
      </c>
      <c r="AA150" s="8" t="s">
        <v>61</v>
      </c>
      <c r="AB150" s="8">
        <v>-32.587910936796497</v>
      </c>
      <c r="AC150" s="27">
        <v>27.879187501376201</v>
      </c>
    </row>
    <row r="151" spans="1:29" hidden="1" x14ac:dyDescent="0.35">
      <c r="A151" s="99" t="str">
        <f t="shared" si="6"/>
        <v>base_calc</v>
      </c>
      <c r="B151" s="32" t="s">
        <v>150</v>
      </c>
      <c r="C151" s="113" t="s">
        <v>150</v>
      </c>
      <c r="D151" s="113" t="s">
        <v>144</v>
      </c>
      <c r="E151" s="21" t="s">
        <v>114</v>
      </c>
      <c r="F151" s="21" t="s">
        <v>59</v>
      </c>
      <c r="G151" s="21" t="s">
        <v>60</v>
      </c>
      <c r="H151" s="21">
        <v>69.599999999999994</v>
      </c>
      <c r="I151" s="21" t="s">
        <v>61</v>
      </c>
      <c r="J151" s="21" t="s">
        <v>61</v>
      </c>
      <c r="K151" s="21" t="s">
        <v>61</v>
      </c>
      <c r="L151" s="103">
        <v>2042</v>
      </c>
      <c r="M151" s="21"/>
      <c r="N151" s="21"/>
      <c r="O151" s="21"/>
      <c r="P151" s="21" t="s">
        <v>61</v>
      </c>
      <c r="Q151" s="21" t="s">
        <v>61</v>
      </c>
      <c r="R151" s="21" t="s">
        <v>61</v>
      </c>
      <c r="S151" s="21" t="s">
        <v>61</v>
      </c>
      <c r="T151" s="108">
        <v>0</v>
      </c>
      <c r="U151" s="21">
        <v>2176</v>
      </c>
      <c r="V151" s="21">
        <v>0</v>
      </c>
      <c r="W151" s="21" t="s">
        <v>61</v>
      </c>
      <c r="X151" s="21" t="s">
        <v>61</v>
      </c>
      <c r="Y151" s="21" t="s">
        <v>61</v>
      </c>
      <c r="Z151" s="21" t="s">
        <v>61</v>
      </c>
      <c r="AA151" s="21" t="s">
        <v>61</v>
      </c>
      <c r="AB151" s="21">
        <v>-30.997352851430101</v>
      </c>
      <c r="AC151" s="22">
        <v>26.330198203529498</v>
      </c>
    </row>
    <row r="152" spans="1:29" hidden="1" x14ac:dyDescent="0.35">
      <c r="A152" s="99" t="str">
        <f t="shared" si="6"/>
        <v>base_calc</v>
      </c>
      <c r="B152" s="32" t="s">
        <v>151</v>
      </c>
      <c r="C152" s="113" t="s">
        <v>372</v>
      </c>
      <c r="D152" s="113" t="s">
        <v>144</v>
      </c>
      <c r="E152" s="8" t="s">
        <v>93</v>
      </c>
      <c r="F152" s="8" t="s">
        <v>59</v>
      </c>
      <c r="G152" s="8" t="s">
        <v>60</v>
      </c>
      <c r="H152" s="8">
        <v>135.5</v>
      </c>
      <c r="I152" s="8" t="s">
        <v>61</v>
      </c>
      <c r="J152" s="8" t="s">
        <v>61</v>
      </c>
      <c r="K152" s="8" t="s">
        <v>61</v>
      </c>
      <c r="L152" s="104">
        <v>2037</v>
      </c>
      <c r="P152" s="8" t="s">
        <v>61</v>
      </c>
      <c r="Q152" s="8" t="s">
        <v>61</v>
      </c>
      <c r="R152" s="8" t="s">
        <v>61</v>
      </c>
      <c r="S152" s="8" t="s">
        <v>61</v>
      </c>
      <c r="T152" s="107">
        <v>0</v>
      </c>
      <c r="U152" s="8">
        <v>1186</v>
      </c>
      <c r="V152" s="8">
        <v>0</v>
      </c>
      <c r="W152" s="8" t="s">
        <v>61</v>
      </c>
      <c r="X152" s="8" t="s">
        <v>61</v>
      </c>
      <c r="Y152" s="8" t="s">
        <v>61</v>
      </c>
      <c r="Z152" s="8" t="s">
        <v>61</v>
      </c>
      <c r="AA152" s="8" t="s">
        <v>61</v>
      </c>
      <c r="AB152" s="8">
        <v>-33.294371609195601</v>
      </c>
      <c r="AC152" s="27">
        <v>19.043998428834399</v>
      </c>
    </row>
    <row r="153" spans="1:29" hidden="1" x14ac:dyDescent="0.35">
      <c r="A153" s="99" t="str">
        <f t="shared" si="6"/>
        <v>base_calc</v>
      </c>
      <c r="B153" s="32" t="s">
        <v>152</v>
      </c>
      <c r="C153" s="113" t="s">
        <v>373</v>
      </c>
      <c r="D153" s="113" t="s">
        <v>144</v>
      </c>
      <c r="E153" s="21" t="s">
        <v>93</v>
      </c>
      <c r="F153" s="21" t="s">
        <v>59</v>
      </c>
      <c r="G153" s="21" t="s">
        <v>60</v>
      </c>
      <c r="H153" s="21">
        <v>59.8</v>
      </c>
      <c r="I153" s="21" t="s">
        <v>61</v>
      </c>
      <c r="J153" s="21" t="s">
        <v>61</v>
      </c>
      <c r="K153" s="21" t="s">
        <v>61</v>
      </c>
      <c r="L153" s="103">
        <v>2037</v>
      </c>
      <c r="M153" s="21"/>
      <c r="N153" s="21"/>
      <c r="O153" s="21"/>
      <c r="P153" s="21" t="s">
        <v>61</v>
      </c>
      <c r="Q153" s="21" t="s">
        <v>61</v>
      </c>
      <c r="R153" s="21" t="s">
        <v>61</v>
      </c>
      <c r="S153" s="21" t="s">
        <v>61</v>
      </c>
      <c r="T153" s="108">
        <v>0</v>
      </c>
      <c r="U153" s="21">
        <v>1186</v>
      </c>
      <c r="V153" s="21">
        <v>0</v>
      </c>
      <c r="W153" s="21" t="s">
        <v>61</v>
      </c>
      <c r="X153" s="21" t="s">
        <v>61</v>
      </c>
      <c r="Y153" s="21" t="s">
        <v>61</v>
      </c>
      <c r="Z153" s="21" t="s">
        <v>61</v>
      </c>
      <c r="AA153" s="21" t="s">
        <v>61</v>
      </c>
      <c r="AB153" s="21">
        <v>-33.795668435658897</v>
      </c>
      <c r="AC153" s="22">
        <v>25.672221076962899</v>
      </c>
    </row>
    <row r="154" spans="1:29" hidden="1" x14ac:dyDescent="0.35">
      <c r="A154" s="99" t="str">
        <f t="shared" si="6"/>
        <v>base_calc</v>
      </c>
      <c r="B154" s="32" t="s">
        <v>153</v>
      </c>
      <c r="C154" s="113" t="s">
        <v>374</v>
      </c>
      <c r="D154" s="113" t="s">
        <v>144</v>
      </c>
      <c r="E154" s="8" t="s">
        <v>114</v>
      </c>
      <c r="F154" s="8" t="s">
        <v>59</v>
      </c>
      <c r="G154" s="8" t="s">
        <v>60</v>
      </c>
      <c r="H154" s="8">
        <v>75</v>
      </c>
      <c r="I154" s="8" t="s">
        <v>61</v>
      </c>
      <c r="J154" s="8" t="s">
        <v>61</v>
      </c>
      <c r="K154" s="8" t="s">
        <v>61</v>
      </c>
      <c r="L154" s="104">
        <v>2042</v>
      </c>
      <c r="P154" s="8" t="s">
        <v>61</v>
      </c>
      <c r="Q154" s="8" t="s">
        <v>61</v>
      </c>
      <c r="R154" s="8" t="s">
        <v>61</v>
      </c>
      <c r="S154" s="8" t="s">
        <v>61</v>
      </c>
      <c r="T154" s="107">
        <v>0</v>
      </c>
      <c r="U154" s="8">
        <v>2176</v>
      </c>
      <c r="V154" s="8">
        <v>0</v>
      </c>
      <c r="W154" s="8" t="s">
        <v>61</v>
      </c>
      <c r="X154" s="8" t="s">
        <v>61</v>
      </c>
      <c r="Y154" s="8" t="s">
        <v>61</v>
      </c>
      <c r="Z154" s="8" t="s">
        <v>61</v>
      </c>
      <c r="AA154" s="8" t="s">
        <v>61</v>
      </c>
      <c r="AB154" s="8">
        <v>-28.309522111023199</v>
      </c>
      <c r="AC154" s="27">
        <v>23.104063371285399</v>
      </c>
    </row>
    <row r="155" spans="1:29" hidden="1" x14ac:dyDescent="0.35">
      <c r="A155" s="99" t="str">
        <f t="shared" si="6"/>
        <v>base_calc</v>
      </c>
      <c r="B155" s="32" t="s">
        <v>154</v>
      </c>
      <c r="C155" s="113" t="s">
        <v>154</v>
      </c>
      <c r="D155" s="113" t="s">
        <v>144</v>
      </c>
      <c r="E155" s="21" t="s">
        <v>114</v>
      </c>
      <c r="F155" s="21" t="s">
        <v>59</v>
      </c>
      <c r="G155" s="21" t="s">
        <v>60</v>
      </c>
      <c r="H155" s="21">
        <v>36.799999999999997</v>
      </c>
      <c r="I155" s="21" t="s">
        <v>61</v>
      </c>
      <c r="J155" s="21" t="s">
        <v>61</v>
      </c>
      <c r="K155" s="21" t="s">
        <v>61</v>
      </c>
      <c r="L155" s="103">
        <v>2042</v>
      </c>
      <c r="M155" s="21"/>
      <c r="N155" s="21"/>
      <c r="O155" s="21"/>
      <c r="P155" s="21" t="s">
        <v>61</v>
      </c>
      <c r="Q155" s="21" t="s">
        <v>61</v>
      </c>
      <c r="R155" s="21" t="s">
        <v>61</v>
      </c>
      <c r="S155" s="21" t="s">
        <v>61</v>
      </c>
      <c r="T155" s="108">
        <v>0</v>
      </c>
      <c r="U155" s="21">
        <v>2176</v>
      </c>
      <c r="V155" s="21">
        <v>0</v>
      </c>
      <c r="W155" s="21" t="s">
        <v>61</v>
      </c>
      <c r="X155" s="21" t="s">
        <v>61</v>
      </c>
      <c r="Y155" s="21" t="s">
        <v>61</v>
      </c>
      <c r="Z155" s="21" t="s">
        <v>61</v>
      </c>
      <c r="AA155" s="21" t="s">
        <v>61</v>
      </c>
      <c r="AB155" s="21">
        <v>-31.045206634951601</v>
      </c>
      <c r="AC155" s="22">
        <v>24.441833856689101</v>
      </c>
    </row>
    <row r="156" spans="1:29" hidden="1" x14ac:dyDescent="0.35">
      <c r="A156" s="99" t="str">
        <f t="shared" si="6"/>
        <v>base_calc</v>
      </c>
      <c r="B156" s="32" t="s">
        <v>155</v>
      </c>
      <c r="C156" s="113" t="s">
        <v>375</v>
      </c>
      <c r="D156" s="113" t="s">
        <v>156</v>
      </c>
      <c r="E156" s="8" t="s">
        <v>102</v>
      </c>
      <c r="F156" s="8" t="s">
        <v>59</v>
      </c>
      <c r="G156" s="8" t="s">
        <v>60</v>
      </c>
      <c r="H156" s="8">
        <v>10</v>
      </c>
      <c r="I156" s="8" t="s">
        <v>61</v>
      </c>
      <c r="J156" s="8" t="s">
        <v>61</v>
      </c>
      <c r="K156" s="8" t="s">
        <v>61</v>
      </c>
      <c r="L156" s="104" t="s">
        <v>77</v>
      </c>
      <c r="P156" s="8" t="s">
        <v>61</v>
      </c>
      <c r="Q156" s="8" t="s">
        <v>61</v>
      </c>
      <c r="R156" s="8" t="s">
        <v>61</v>
      </c>
      <c r="S156" s="8" t="s">
        <v>61</v>
      </c>
      <c r="T156" s="107">
        <v>0</v>
      </c>
      <c r="U156" s="8">
        <v>1363</v>
      </c>
      <c r="V156" s="8">
        <v>0</v>
      </c>
      <c r="W156" s="8" t="s">
        <v>61</v>
      </c>
      <c r="X156" s="8" t="s">
        <v>61</v>
      </c>
      <c r="Y156" s="8" t="s">
        <v>61</v>
      </c>
      <c r="Z156" s="8" t="s">
        <v>61</v>
      </c>
      <c r="AA156" s="8" t="s">
        <v>61</v>
      </c>
      <c r="AB156" s="8">
        <v>-28.752696592251599</v>
      </c>
      <c r="AC156" s="27">
        <v>20.533500298364299</v>
      </c>
    </row>
    <row r="157" spans="1:29" hidden="1" x14ac:dyDescent="0.35">
      <c r="A157" s="99" t="str">
        <f t="shared" si="6"/>
        <v>base_calc</v>
      </c>
      <c r="B157" s="32" t="s">
        <v>157</v>
      </c>
      <c r="C157" s="113" t="s">
        <v>376</v>
      </c>
      <c r="D157" s="113" t="s">
        <v>144</v>
      </c>
      <c r="E157" s="21" t="s">
        <v>114</v>
      </c>
      <c r="F157" s="21" t="s">
        <v>59</v>
      </c>
      <c r="G157" s="21" t="s">
        <v>60</v>
      </c>
      <c r="H157" s="21">
        <v>74</v>
      </c>
      <c r="I157" s="21" t="s">
        <v>61</v>
      </c>
      <c r="J157" s="21" t="s">
        <v>61</v>
      </c>
      <c r="K157" s="21" t="s">
        <v>61</v>
      </c>
      <c r="L157" s="103">
        <v>2042</v>
      </c>
      <c r="M157" s="21"/>
      <c r="N157" s="21"/>
      <c r="O157" s="21"/>
      <c r="P157" s="21" t="s">
        <v>61</v>
      </c>
      <c r="Q157" s="21" t="s">
        <v>61</v>
      </c>
      <c r="R157" s="21" t="s">
        <v>61</v>
      </c>
      <c r="S157" s="21" t="s">
        <v>61</v>
      </c>
      <c r="T157" s="108">
        <v>0</v>
      </c>
      <c r="U157" s="21">
        <v>2176</v>
      </c>
      <c r="V157" s="21">
        <v>0</v>
      </c>
      <c r="W157" s="21" t="s">
        <v>61</v>
      </c>
      <c r="X157" s="21" t="s">
        <v>61</v>
      </c>
      <c r="Y157" s="21" t="s">
        <v>61</v>
      </c>
      <c r="Z157" s="21" t="s">
        <v>61</v>
      </c>
      <c r="AA157" s="21" t="s">
        <v>61</v>
      </c>
      <c r="AB157" s="21">
        <v>-27.758086493217501</v>
      </c>
      <c r="AC157" s="22">
        <v>23.015895825852599</v>
      </c>
    </row>
    <row r="158" spans="1:29" hidden="1" x14ac:dyDescent="0.35">
      <c r="A158" s="99" t="str">
        <f t="shared" si="6"/>
        <v>base_calc</v>
      </c>
      <c r="B158" s="32" t="s">
        <v>158</v>
      </c>
      <c r="C158" s="113" t="s">
        <v>362</v>
      </c>
      <c r="D158" s="113" t="s">
        <v>144</v>
      </c>
      <c r="E158" s="8" t="s">
        <v>114</v>
      </c>
      <c r="F158" s="8" t="s">
        <v>59</v>
      </c>
      <c r="G158" s="8" t="s">
        <v>60</v>
      </c>
      <c r="H158" s="8">
        <v>75</v>
      </c>
      <c r="I158" s="8" t="s">
        <v>61</v>
      </c>
      <c r="J158" s="8" t="s">
        <v>61</v>
      </c>
      <c r="K158" s="8" t="s">
        <v>61</v>
      </c>
      <c r="L158" s="104">
        <v>2042</v>
      </c>
      <c r="P158" s="8" t="s">
        <v>61</v>
      </c>
      <c r="Q158" s="8" t="s">
        <v>61</v>
      </c>
      <c r="R158" s="8" t="s">
        <v>61</v>
      </c>
      <c r="S158" s="8" t="s">
        <v>61</v>
      </c>
      <c r="T158" s="107">
        <v>0</v>
      </c>
      <c r="U158" s="8">
        <v>2176</v>
      </c>
      <c r="V158" s="8">
        <v>0</v>
      </c>
      <c r="W158" s="8" t="s">
        <v>61</v>
      </c>
      <c r="X158" s="8" t="s">
        <v>61</v>
      </c>
      <c r="Y158" s="8" t="s">
        <v>61</v>
      </c>
      <c r="Z158" s="8" t="s">
        <v>61</v>
      </c>
      <c r="AA158" s="8" t="s">
        <v>61</v>
      </c>
      <c r="AB158" s="8">
        <v>-30.659949999999998</v>
      </c>
      <c r="AC158" s="27">
        <v>24.01981</v>
      </c>
    </row>
    <row r="159" spans="1:29" hidden="1" x14ac:dyDescent="0.35">
      <c r="A159" s="99" t="str">
        <f t="shared" si="6"/>
        <v>base_calc</v>
      </c>
      <c r="B159" s="32" t="s">
        <v>159</v>
      </c>
      <c r="C159" s="113" t="s">
        <v>377</v>
      </c>
      <c r="D159" s="113" t="s">
        <v>156</v>
      </c>
      <c r="E159" s="21" t="s">
        <v>102</v>
      </c>
      <c r="F159" s="21" t="s">
        <v>59</v>
      </c>
      <c r="G159" s="21" t="s">
        <v>60</v>
      </c>
      <c r="H159" s="21">
        <v>4.22</v>
      </c>
      <c r="I159" s="21" t="s">
        <v>61</v>
      </c>
      <c r="J159" s="21" t="s">
        <v>61</v>
      </c>
      <c r="K159" s="21" t="s">
        <v>61</v>
      </c>
      <c r="L159" s="103" t="s">
        <v>77</v>
      </c>
      <c r="M159" s="21"/>
      <c r="N159" s="21"/>
      <c r="O159" s="21"/>
      <c r="P159" s="21" t="s">
        <v>61</v>
      </c>
      <c r="Q159" s="21" t="s">
        <v>61</v>
      </c>
      <c r="R159" s="21" t="s">
        <v>61</v>
      </c>
      <c r="S159" s="21" t="s">
        <v>61</v>
      </c>
      <c r="T159" s="108">
        <v>0</v>
      </c>
      <c r="U159" s="21">
        <v>1363</v>
      </c>
      <c r="V159" s="21">
        <v>0</v>
      </c>
      <c r="W159" s="21" t="s">
        <v>61</v>
      </c>
      <c r="X159" s="21" t="s">
        <v>61</v>
      </c>
      <c r="Y159" s="21" t="s">
        <v>61</v>
      </c>
      <c r="Z159" s="21" t="s">
        <v>61</v>
      </c>
      <c r="AA159" s="21" t="s">
        <v>61</v>
      </c>
      <c r="AB159" s="21">
        <v>-28.514154148940701</v>
      </c>
      <c r="AC159" s="22">
        <v>28.4101438223705</v>
      </c>
    </row>
    <row r="160" spans="1:29" hidden="1" x14ac:dyDescent="0.35">
      <c r="A160" s="99" t="str">
        <f t="shared" si="6"/>
        <v>base_calc</v>
      </c>
      <c r="B160" s="32" t="s">
        <v>160</v>
      </c>
      <c r="C160" s="113" t="s">
        <v>378</v>
      </c>
      <c r="D160" s="113" t="s">
        <v>144</v>
      </c>
      <c r="E160" s="8" t="s">
        <v>93</v>
      </c>
      <c r="F160" s="8" t="s">
        <v>59</v>
      </c>
      <c r="G160" s="8" t="s">
        <v>60</v>
      </c>
      <c r="H160" s="8">
        <v>93.68</v>
      </c>
      <c r="I160" s="8" t="s">
        <v>61</v>
      </c>
      <c r="J160" s="8" t="s">
        <v>61</v>
      </c>
      <c r="K160" s="8" t="s">
        <v>61</v>
      </c>
      <c r="L160" s="104">
        <v>2037</v>
      </c>
      <c r="P160" s="8" t="s">
        <v>61</v>
      </c>
      <c r="Q160" s="8" t="s">
        <v>61</v>
      </c>
      <c r="R160" s="8" t="s">
        <v>61</v>
      </c>
      <c r="S160" s="8" t="s">
        <v>61</v>
      </c>
      <c r="T160" s="107">
        <v>0</v>
      </c>
      <c r="U160" s="8">
        <v>1186</v>
      </c>
      <c r="V160" s="8">
        <v>0</v>
      </c>
      <c r="W160" s="8" t="s">
        <v>61</v>
      </c>
      <c r="X160" s="8" t="s">
        <v>61</v>
      </c>
      <c r="Y160" s="8" t="s">
        <v>61</v>
      </c>
      <c r="Z160" s="8" t="s">
        <v>61</v>
      </c>
      <c r="AA160" s="8" t="s">
        <v>61</v>
      </c>
      <c r="AB160" s="8">
        <v>-34.0151067849757</v>
      </c>
      <c r="AC160" s="27">
        <v>24.344621690645798</v>
      </c>
    </row>
    <row r="161" spans="1:29" hidden="1" x14ac:dyDescent="0.35">
      <c r="A161" s="99" t="str">
        <f t="shared" si="6"/>
        <v>base_calc</v>
      </c>
      <c r="B161" s="32" t="s">
        <v>161</v>
      </c>
      <c r="C161" s="113" t="s">
        <v>379</v>
      </c>
      <c r="D161" s="113" t="s">
        <v>144</v>
      </c>
      <c r="E161" s="21" t="s">
        <v>114</v>
      </c>
      <c r="F161" s="21" t="s">
        <v>59</v>
      </c>
      <c r="G161" s="21" t="s">
        <v>60</v>
      </c>
      <c r="H161" s="21">
        <v>8.9</v>
      </c>
      <c r="I161" s="21" t="s">
        <v>61</v>
      </c>
      <c r="J161" s="21" t="s">
        <v>61</v>
      </c>
      <c r="K161" s="21" t="s">
        <v>61</v>
      </c>
      <c r="L161" s="103">
        <v>2042</v>
      </c>
      <c r="M161" s="21"/>
      <c r="N161" s="21"/>
      <c r="O161" s="21"/>
      <c r="P161" s="21" t="s">
        <v>61</v>
      </c>
      <c r="Q161" s="21" t="s">
        <v>61</v>
      </c>
      <c r="R161" s="21" t="s">
        <v>61</v>
      </c>
      <c r="S161" s="21" t="s">
        <v>61</v>
      </c>
      <c r="T161" s="108">
        <v>0</v>
      </c>
      <c r="U161" s="21">
        <v>2176</v>
      </c>
      <c r="V161" s="21">
        <v>0</v>
      </c>
      <c r="W161" s="21" t="s">
        <v>61</v>
      </c>
      <c r="X161" s="21" t="s">
        <v>61</v>
      </c>
      <c r="Y161" s="21" t="s">
        <v>61</v>
      </c>
      <c r="Z161" s="21" t="s">
        <v>61</v>
      </c>
      <c r="AA161" s="21" t="s">
        <v>61</v>
      </c>
      <c r="AB161" s="21">
        <v>-28.414926727986401</v>
      </c>
      <c r="AC161" s="22">
        <v>21.221905297254199</v>
      </c>
    </row>
    <row r="162" spans="1:29" hidden="1" x14ac:dyDescent="0.35">
      <c r="A162" s="99" t="str">
        <f t="shared" si="6"/>
        <v>base_calc</v>
      </c>
      <c r="B162" s="32" t="s">
        <v>162</v>
      </c>
      <c r="C162" s="113" t="s">
        <v>380</v>
      </c>
      <c r="D162" s="113" t="s">
        <v>144</v>
      </c>
      <c r="E162" s="8" t="s">
        <v>114</v>
      </c>
      <c r="F162" s="8" t="s">
        <v>59</v>
      </c>
      <c r="G162" s="8" t="s">
        <v>60</v>
      </c>
      <c r="H162" s="8">
        <v>8.8000000000000007</v>
      </c>
      <c r="I162" s="8" t="s">
        <v>61</v>
      </c>
      <c r="J162" s="8" t="s">
        <v>61</v>
      </c>
      <c r="K162" s="8" t="s">
        <v>61</v>
      </c>
      <c r="L162" s="104">
        <v>2042</v>
      </c>
      <c r="P162" s="8" t="s">
        <v>61</v>
      </c>
      <c r="Q162" s="8" t="s">
        <v>61</v>
      </c>
      <c r="R162" s="8" t="s">
        <v>61</v>
      </c>
      <c r="S162" s="8" t="s">
        <v>61</v>
      </c>
      <c r="T162" s="107">
        <v>0</v>
      </c>
      <c r="U162" s="8">
        <v>2176</v>
      </c>
      <c r="V162" s="8">
        <v>0</v>
      </c>
      <c r="W162" s="8" t="s">
        <v>61</v>
      </c>
      <c r="X162" s="8" t="s">
        <v>61</v>
      </c>
      <c r="Y162" s="8" t="s">
        <v>61</v>
      </c>
      <c r="Z162" s="8" t="s">
        <v>61</v>
      </c>
      <c r="AA162" s="8" t="s">
        <v>61</v>
      </c>
      <c r="AB162" s="8">
        <v>-31.655637330294599</v>
      </c>
      <c r="AC162" s="27">
        <v>18.516148401131201</v>
      </c>
    </row>
    <row r="163" spans="1:29" hidden="1" x14ac:dyDescent="0.35">
      <c r="A163" s="99" t="str">
        <f t="shared" si="6"/>
        <v>base_calc</v>
      </c>
      <c r="B163" s="32" t="s">
        <v>163</v>
      </c>
      <c r="C163" s="113" t="s">
        <v>381</v>
      </c>
      <c r="D163" s="113" t="s">
        <v>144</v>
      </c>
      <c r="E163" s="21" t="s">
        <v>93</v>
      </c>
      <c r="F163" s="21" t="s">
        <v>59</v>
      </c>
      <c r="G163" s="21" t="s">
        <v>60</v>
      </c>
      <c r="H163" s="21">
        <v>23.28</v>
      </c>
      <c r="I163" s="21" t="s">
        <v>61</v>
      </c>
      <c r="J163" s="21" t="s">
        <v>61</v>
      </c>
      <c r="K163" s="21" t="s">
        <v>61</v>
      </c>
      <c r="L163" s="103">
        <v>2037</v>
      </c>
      <c r="M163" s="21"/>
      <c r="N163" s="21"/>
      <c r="O163" s="21"/>
      <c r="P163" s="21" t="s">
        <v>61</v>
      </c>
      <c r="Q163" s="21" t="s">
        <v>61</v>
      </c>
      <c r="R163" s="21" t="s">
        <v>61</v>
      </c>
      <c r="S163" s="21" t="s">
        <v>61</v>
      </c>
      <c r="T163" s="108">
        <v>0</v>
      </c>
      <c r="U163" s="21">
        <v>1186</v>
      </c>
      <c r="V163" s="21">
        <v>0</v>
      </c>
      <c r="W163" s="21" t="s">
        <v>61</v>
      </c>
      <c r="X163" s="21" t="s">
        <v>61</v>
      </c>
      <c r="Y163" s="21" t="s">
        <v>61</v>
      </c>
      <c r="Z163" s="21" t="s">
        <v>61</v>
      </c>
      <c r="AA163" s="21" t="s">
        <v>61</v>
      </c>
      <c r="AB163" s="21">
        <v>-33.309010376613898</v>
      </c>
      <c r="AC163" s="22">
        <v>26.5316768686796</v>
      </c>
    </row>
    <row r="164" spans="1:29" hidden="1" x14ac:dyDescent="0.35">
      <c r="A164" s="99" t="str">
        <f t="shared" si="6"/>
        <v>base_calc</v>
      </c>
      <c r="B164" s="32" t="s">
        <v>164</v>
      </c>
      <c r="C164" s="113" t="s">
        <v>382</v>
      </c>
      <c r="D164" s="113" t="s">
        <v>165</v>
      </c>
      <c r="E164" s="8" t="s">
        <v>124</v>
      </c>
      <c r="F164" s="8" t="s">
        <v>59</v>
      </c>
      <c r="G164" s="8" t="s">
        <v>60</v>
      </c>
      <c r="H164" s="8">
        <v>100</v>
      </c>
      <c r="I164" s="8" t="s">
        <v>61</v>
      </c>
      <c r="J164" s="8" t="s">
        <v>61</v>
      </c>
      <c r="K164" s="8" t="s">
        <v>61</v>
      </c>
      <c r="L164" s="104">
        <v>2049</v>
      </c>
      <c r="P164" s="8" t="s">
        <v>61</v>
      </c>
      <c r="Q164" s="8" t="s">
        <v>61</v>
      </c>
      <c r="R164" s="8" t="s">
        <v>61</v>
      </c>
      <c r="S164" s="8" t="s">
        <v>61</v>
      </c>
      <c r="T164" s="107">
        <v>0</v>
      </c>
      <c r="U164" s="8">
        <v>3114</v>
      </c>
      <c r="V164" s="8">
        <v>0</v>
      </c>
      <c r="W164" s="8" t="s">
        <v>61</v>
      </c>
      <c r="X164" s="8" t="s">
        <v>61</v>
      </c>
      <c r="Y164" s="8" t="s">
        <v>61</v>
      </c>
      <c r="Z164" s="8" t="s">
        <v>61</v>
      </c>
      <c r="AA164" s="8">
        <v>6</v>
      </c>
      <c r="AB164" s="8">
        <v>-29.162091148510498</v>
      </c>
      <c r="AC164" s="27">
        <v>19.386264306318001</v>
      </c>
    </row>
    <row r="165" spans="1:29" hidden="1" x14ac:dyDescent="0.35">
      <c r="A165" s="99" t="str">
        <f t="shared" si="6"/>
        <v>base_calc</v>
      </c>
      <c r="B165" s="32" t="s">
        <v>166</v>
      </c>
      <c r="C165" s="113" t="s">
        <v>383</v>
      </c>
      <c r="D165" s="113" t="s">
        <v>165</v>
      </c>
      <c r="E165" s="21" t="s">
        <v>114</v>
      </c>
      <c r="F165" s="21" t="s">
        <v>59</v>
      </c>
      <c r="G165" s="21" t="s">
        <v>60</v>
      </c>
      <c r="H165" s="21">
        <v>75</v>
      </c>
      <c r="I165" s="21" t="s">
        <v>61</v>
      </c>
      <c r="J165" s="21" t="s">
        <v>61</v>
      </c>
      <c r="K165" s="21" t="s">
        <v>61</v>
      </c>
      <c r="L165" s="103">
        <v>2043</v>
      </c>
      <c r="M165" s="21"/>
      <c r="N165" s="21"/>
      <c r="O165" s="21"/>
      <c r="P165" s="21" t="s">
        <v>61</v>
      </c>
      <c r="Q165" s="21" t="s">
        <v>61</v>
      </c>
      <c r="R165" s="21" t="s">
        <v>61</v>
      </c>
      <c r="S165" s="21" t="s">
        <v>61</v>
      </c>
      <c r="T165" s="108">
        <v>0</v>
      </c>
      <c r="U165" s="21">
        <v>2176</v>
      </c>
      <c r="V165" s="21">
        <v>0</v>
      </c>
      <c r="W165" s="21" t="s">
        <v>61</v>
      </c>
      <c r="X165" s="21" t="s">
        <v>61</v>
      </c>
      <c r="Y165" s="21" t="s">
        <v>61</v>
      </c>
      <c r="Z165" s="21" t="s">
        <v>61</v>
      </c>
      <c r="AA165" s="21" t="s">
        <v>61</v>
      </c>
      <c r="AB165" s="21">
        <v>-27.2024896751489</v>
      </c>
      <c r="AC165" s="22">
        <v>22.846782571458501</v>
      </c>
    </row>
    <row r="166" spans="1:29" hidden="1" x14ac:dyDescent="0.35">
      <c r="A166" s="99" t="str">
        <f t="shared" si="6"/>
        <v>base_calc</v>
      </c>
      <c r="B166" s="32" t="s">
        <v>167</v>
      </c>
      <c r="C166" s="113" t="s">
        <v>384</v>
      </c>
      <c r="D166" s="113" t="s">
        <v>156</v>
      </c>
      <c r="E166" s="8" t="s">
        <v>168</v>
      </c>
      <c r="F166" s="8" t="s">
        <v>59</v>
      </c>
      <c r="G166" s="8" t="s">
        <v>60</v>
      </c>
      <c r="H166" s="8">
        <v>7.56</v>
      </c>
      <c r="I166" s="8" t="s">
        <v>61</v>
      </c>
      <c r="J166" s="8" t="s">
        <v>61</v>
      </c>
      <c r="K166" s="8" t="s">
        <v>61</v>
      </c>
      <c r="L166" s="104">
        <v>2049</v>
      </c>
      <c r="P166" s="8" t="s">
        <v>61</v>
      </c>
      <c r="Q166" s="8">
        <v>0</v>
      </c>
      <c r="R166" s="8" t="s">
        <v>61</v>
      </c>
      <c r="S166" s="8" t="s">
        <v>61</v>
      </c>
      <c r="T166" s="107">
        <v>0</v>
      </c>
      <c r="U166" s="8">
        <v>1109</v>
      </c>
      <c r="V166" s="8">
        <v>0</v>
      </c>
      <c r="W166" s="8" t="s">
        <v>61</v>
      </c>
      <c r="X166" s="8" t="s">
        <v>61</v>
      </c>
      <c r="Y166" s="8" t="s">
        <v>61</v>
      </c>
      <c r="Z166" s="8" t="s">
        <v>61</v>
      </c>
      <c r="AA166" s="8" t="s">
        <v>61</v>
      </c>
      <c r="AB166" s="8">
        <v>-26.1949542428945</v>
      </c>
      <c r="AC166" s="27">
        <v>28.032528400020201</v>
      </c>
    </row>
    <row r="167" spans="1:29" hidden="1" x14ac:dyDescent="0.35">
      <c r="A167" s="99" t="str">
        <f t="shared" si="6"/>
        <v>base_calc</v>
      </c>
      <c r="B167" s="32" t="s">
        <v>169</v>
      </c>
      <c r="C167" s="113" t="s">
        <v>385</v>
      </c>
      <c r="D167" s="113" t="s">
        <v>165</v>
      </c>
      <c r="E167" s="21" t="s">
        <v>124</v>
      </c>
      <c r="F167" s="21" t="s">
        <v>59</v>
      </c>
      <c r="G167" s="21" t="s">
        <v>60</v>
      </c>
      <c r="H167" s="21">
        <v>100</v>
      </c>
      <c r="I167" s="21" t="s">
        <v>61</v>
      </c>
      <c r="J167" s="21" t="s">
        <v>61</v>
      </c>
      <c r="K167" s="21" t="s">
        <v>61</v>
      </c>
      <c r="L167" s="103">
        <v>2049</v>
      </c>
      <c r="M167" s="21"/>
      <c r="N167" s="21"/>
      <c r="O167" s="21"/>
      <c r="P167" s="21" t="s">
        <v>61</v>
      </c>
      <c r="Q167" s="21" t="s">
        <v>61</v>
      </c>
      <c r="R167" s="21" t="s">
        <v>61</v>
      </c>
      <c r="S167" s="21" t="s">
        <v>61</v>
      </c>
      <c r="T167" s="108">
        <v>0</v>
      </c>
      <c r="U167" s="21">
        <v>3114</v>
      </c>
      <c r="V167" s="21">
        <v>0</v>
      </c>
      <c r="W167" s="21" t="s">
        <v>61</v>
      </c>
      <c r="X167" s="21" t="s">
        <v>61</v>
      </c>
      <c r="Y167" s="21" t="s">
        <v>61</v>
      </c>
      <c r="Z167" s="21" t="s">
        <v>61</v>
      </c>
      <c r="AA167" s="21">
        <v>6</v>
      </c>
      <c r="AB167" s="21">
        <v>-28.414926727986401</v>
      </c>
      <c r="AC167" s="22">
        <v>21.221905297254199</v>
      </c>
    </row>
    <row r="168" spans="1:29" hidden="1" x14ac:dyDescent="0.35">
      <c r="A168" s="99" t="str">
        <f t="shared" si="6"/>
        <v>base_calc</v>
      </c>
      <c r="B168" s="32" t="s">
        <v>170</v>
      </c>
      <c r="C168" s="113" t="s">
        <v>386</v>
      </c>
      <c r="D168" s="113" t="s">
        <v>165</v>
      </c>
      <c r="E168" s="8" t="s">
        <v>93</v>
      </c>
      <c r="F168" s="8" t="s">
        <v>59</v>
      </c>
      <c r="G168" s="8" t="s">
        <v>60</v>
      </c>
      <c r="H168" s="8">
        <v>137.74</v>
      </c>
      <c r="I168" s="8" t="s">
        <v>61</v>
      </c>
      <c r="J168" s="8" t="s">
        <v>61</v>
      </c>
      <c r="K168" s="8" t="s">
        <v>61</v>
      </c>
      <c r="L168" s="104">
        <v>2038</v>
      </c>
      <c r="P168" s="8" t="s">
        <v>61</v>
      </c>
      <c r="Q168" s="8" t="s">
        <v>61</v>
      </c>
      <c r="R168" s="8" t="s">
        <v>61</v>
      </c>
      <c r="S168" s="8" t="s">
        <v>61</v>
      </c>
      <c r="T168" s="107">
        <v>0</v>
      </c>
      <c r="U168" s="8">
        <v>868</v>
      </c>
      <c r="V168" s="8">
        <v>0</v>
      </c>
      <c r="W168" s="8" t="s">
        <v>61</v>
      </c>
      <c r="X168" s="8" t="s">
        <v>61</v>
      </c>
      <c r="Y168" s="8" t="s">
        <v>61</v>
      </c>
      <c r="Z168" s="8" t="s">
        <v>61</v>
      </c>
      <c r="AA168" s="8" t="s">
        <v>61</v>
      </c>
      <c r="AB168" s="8">
        <v>-30.9181086104463</v>
      </c>
      <c r="AC168" s="27">
        <v>19.441043457444799</v>
      </c>
    </row>
    <row r="169" spans="1:29" hidden="1" x14ac:dyDescent="0.35">
      <c r="A169" s="99" t="str">
        <f t="shared" si="6"/>
        <v>base_calc</v>
      </c>
      <c r="B169" s="32" t="s">
        <v>171</v>
      </c>
      <c r="C169" s="113" t="s">
        <v>387</v>
      </c>
      <c r="D169" s="113" t="s">
        <v>165</v>
      </c>
      <c r="E169" s="21" t="s">
        <v>93</v>
      </c>
      <c r="F169" s="21" t="s">
        <v>59</v>
      </c>
      <c r="G169" s="21" t="s">
        <v>60</v>
      </c>
      <c r="H169" s="21">
        <v>138.22999999999999</v>
      </c>
      <c r="I169" s="21" t="s">
        <v>61</v>
      </c>
      <c r="J169" s="21" t="s">
        <v>61</v>
      </c>
      <c r="K169" s="21" t="s">
        <v>61</v>
      </c>
      <c r="L169" s="103">
        <v>2038</v>
      </c>
      <c r="M169" s="21"/>
      <c r="N169" s="21"/>
      <c r="O169" s="21"/>
      <c r="P169" s="21" t="s">
        <v>61</v>
      </c>
      <c r="Q169" s="21" t="s">
        <v>61</v>
      </c>
      <c r="R169" s="21" t="s">
        <v>61</v>
      </c>
      <c r="S169" s="21" t="s">
        <v>61</v>
      </c>
      <c r="T169" s="108">
        <v>0</v>
      </c>
      <c r="U169" s="21">
        <v>868</v>
      </c>
      <c r="V169" s="21">
        <v>0</v>
      </c>
      <c r="W169" s="21" t="s">
        <v>61</v>
      </c>
      <c r="X169" s="21" t="s">
        <v>61</v>
      </c>
      <c r="Y169" s="21" t="s">
        <v>61</v>
      </c>
      <c r="Z169" s="21" t="s">
        <v>61</v>
      </c>
      <c r="AA169" s="21" t="s">
        <v>61</v>
      </c>
      <c r="AB169" s="21">
        <v>-30.9181086104463</v>
      </c>
      <c r="AC169" s="22">
        <v>19.441043457444799</v>
      </c>
    </row>
    <row r="170" spans="1:29" hidden="1" x14ac:dyDescent="0.35">
      <c r="A170" s="99" t="str">
        <f t="shared" si="6"/>
        <v>base_calc</v>
      </c>
      <c r="B170" s="32" t="s">
        <v>172</v>
      </c>
      <c r="C170" s="113" t="s">
        <v>388</v>
      </c>
      <c r="D170" s="113" t="s">
        <v>165</v>
      </c>
      <c r="E170" s="8" t="s">
        <v>93</v>
      </c>
      <c r="F170" s="8" t="s">
        <v>59</v>
      </c>
      <c r="G170" s="8" t="s">
        <v>60</v>
      </c>
      <c r="H170" s="8">
        <v>96.48</v>
      </c>
      <c r="I170" s="8" t="s">
        <v>61</v>
      </c>
      <c r="J170" s="8" t="s">
        <v>61</v>
      </c>
      <c r="K170" s="8" t="s">
        <v>61</v>
      </c>
      <c r="L170" s="104">
        <v>2038</v>
      </c>
      <c r="P170" s="8" t="s">
        <v>61</v>
      </c>
      <c r="Q170" s="8" t="s">
        <v>61</v>
      </c>
      <c r="R170" s="8" t="s">
        <v>61</v>
      </c>
      <c r="S170" s="8" t="s">
        <v>61</v>
      </c>
      <c r="T170" s="107">
        <v>0</v>
      </c>
      <c r="U170" s="8">
        <v>868</v>
      </c>
      <c r="V170" s="8">
        <v>0</v>
      </c>
      <c r="W170" s="8" t="s">
        <v>61</v>
      </c>
      <c r="X170" s="8" t="s">
        <v>61</v>
      </c>
      <c r="Y170" s="8" t="s">
        <v>61</v>
      </c>
      <c r="Z170" s="8" t="s">
        <v>61</v>
      </c>
      <c r="AA170" s="8" t="s">
        <v>61</v>
      </c>
      <c r="AB170" s="8">
        <v>-30.659949999999998</v>
      </c>
      <c r="AC170" s="27">
        <v>24.01981</v>
      </c>
    </row>
    <row r="171" spans="1:29" hidden="1" x14ac:dyDescent="0.35">
      <c r="A171" s="99" t="str">
        <f t="shared" si="6"/>
        <v>base_calc</v>
      </c>
      <c r="B171" s="32" t="s">
        <v>173</v>
      </c>
      <c r="C171" s="113" t="s">
        <v>388</v>
      </c>
      <c r="D171" s="113" t="s">
        <v>165</v>
      </c>
      <c r="E171" s="21" t="s">
        <v>93</v>
      </c>
      <c r="F171" s="21" t="s">
        <v>59</v>
      </c>
      <c r="G171" s="21" t="s">
        <v>60</v>
      </c>
      <c r="H171" s="21">
        <v>138.96</v>
      </c>
      <c r="I171" s="21" t="s">
        <v>61</v>
      </c>
      <c r="J171" s="21" t="s">
        <v>61</v>
      </c>
      <c r="K171" s="21" t="s">
        <v>61</v>
      </c>
      <c r="L171" s="103">
        <v>2038</v>
      </c>
      <c r="M171" s="21"/>
      <c r="N171" s="21"/>
      <c r="O171" s="21"/>
      <c r="P171" s="21" t="s">
        <v>61</v>
      </c>
      <c r="Q171" s="21" t="s">
        <v>61</v>
      </c>
      <c r="R171" s="21" t="s">
        <v>61</v>
      </c>
      <c r="S171" s="21" t="s">
        <v>61</v>
      </c>
      <c r="T171" s="108">
        <v>0</v>
      </c>
      <c r="U171" s="21">
        <v>868</v>
      </c>
      <c r="V171" s="21">
        <v>0</v>
      </c>
      <c r="W171" s="21" t="s">
        <v>61</v>
      </c>
      <c r="X171" s="21" t="s">
        <v>61</v>
      </c>
      <c r="Y171" s="21" t="s">
        <v>61</v>
      </c>
      <c r="Z171" s="21" t="s">
        <v>61</v>
      </c>
      <c r="AA171" s="21" t="s">
        <v>61</v>
      </c>
      <c r="AB171" s="21">
        <v>-30.659949999999998</v>
      </c>
      <c r="AC171" s="22">
        <v>24.01981</v>
      </c>
    </row>
    <row r="172" spans="1:29" hidden="1" x14ac:dyDescent="0.35">
      <c r="A172" s="99" t="str">
        <f t="shared" si="6"/>
        <v>base_calc</v>
      </c>
      <c r="B172" s="32" t="s">
        <v>174</v>
      </c>
      <c r="C172" s="113" t="s">
        <v>174</v>
      </c>
      <c r="D172" s="113" t="s">
        <v>156</v>
      </c>
      <c r="E172" s="8" t="s">
        <v>168</v>
      </c>
      <c r="F172" s="8" t="s">
        <v>59</v>
      </c>
      <c r="G172" s="8" t="s">
        <v>175</v>
      </c>
      <c r="H172" s="8">
        <v>16.5</v>
      </c>
      <c r="I172" s="8" t="s">
        <v>61</v>
      </c>
      <c r="J172" s="8">
        <v>32</v>
      </c>
      <c r="K172" s="8" t="s">
        <v>61</v>
      </c>
      <c r="L172" s="104" t="s">
        <v>77</v>
      </c>
      <c r="P172" s="8" t="s">
        <v>61</v>
      </c>
      <c r="Q172" s="8">
        <v>1650</v>
      </c>
      <c r="R172" s="8" t="s">
        <v>61</v>
      </c>
      <c r="S172" s="8" t="s">
        <v>61</v>
      </c>
      <c r="T172" s="107">
        <v>0</v>
      </c>
      <c r="U172" s="8">
        <v>1500</v>
      </c>
      <c r="V172" s="8">
        <v>0</v>
      </c>
      <c r="W172" s="8" t="s">
        <v>61</v>
      </c>
      <c r="X172" s="8">
        <v>6</v>
      </c>
      <c r="Y172" s="8">
        <v>4</v>
      </c>
      <c r="AB172" s="8">
        <v>-27.618037149128</v>
      </c>
      <c r="AC172" s="27">
        <v>32.0345129341963</v>
      </c>
    </row>
    <row r="173" spans="1:29" hidden="1" x14ac:dyDescent="0.35">
      <c r="A173" s="99" t="str">
        <f t="shared" si="6"/>
        <v>base_calc</v>
      </c>
      <c r="B173" s="32" t="s">
        <v>176</v>
      </c>
      <c r="C173" s="113" t="s">
        <v>357</v>
      </c>
      <c r="D173" s="113" t="s">
        <v>165</v>
      </c>
      <c r="E173" s="21" t="s">
        <v>114</v>
      </c>
      <c r="F173" s="21" t="s">
        <v>59</v>
      </c>
      <c r="G173" s="21" t="s">
        <v>60</v>
      </c>
      <c r="H173" s="21">
        <v>75</v>
      </c>
      <c r="I173" s="21" t="s">
        <v>61</v>
      </c>
      <c r="J173" s="21" t="s">
        <v>61</v>
      </c>
      <c r="K173" s="21" t="s">
        <v>61</v>
      </c>
      <c r="L173" s="103">
        <v>2043</v>
      </c>
      <c r="M173" s="21"/>
      <c r="N173" s="21"/>
      <c r="O173" s="21"/>
      <c r="P173" s="21" t="s">
        <v>61</v>
      </c>
      <c r="Q173" s="21" t="s">
        <v>61</v>
      </c>
      <c r="R173" s="21" t="s">
        <v>61</v>
      </c>
      <c r="S173" s="21" t="s">
        <v>61</v>
      </c>
      <c r="T173" s="108">
        <v>0</v>
      </c>
      <c r="U173" s="21">
        <v>1165</v>
      </c>
      <c r="V173" s="21">
        <v>0</v>
      </c>
      <c r="W173" s="21" t="s">
        <v>61</v>
      </c>
      <c r="X173" s="21" t="s">
        <v>61</v>
      </c>
      <c r="Y173" s="21" t="s">
        <v>61</v>
      </c>
      <c r="Z173" s="21" t="s">
        <v>61</v>
      </c>
      <c r="AA173" s="21" t="s">
        <v>61</v>
      </c>
      <c r="AB173" s="21">
        <v>-29.964699122395899</v>
      </c>
      <c r="AC173" s="22">
        <v>22.339438357413599</v>
      </c>
    </row>
    <row r="174" spans="1:29" hidden="1" x14ac:dyDescent="0.35">
      <c r="A174" s="99" t="str">
        <f t="shared" si="6"/>
        <v>base_calc</v>
      </c>
      <c r="B174" s="32" t="s">
        <v>177</v>
      </c>
      <c r="C174" s="113" t="s">
        <v>357</v>
      </c>
      <c r="D174" s="113" t="s">
        <v>165</v>
      </c>
      <c r="E174" s="8" t="s">
        <v>114</v>
      </c>
      <c r="F174" s="8" t="s">
        <v>59</v>
      </c>
      <c r="G174" s="8" t="s">
        <v>60</v>
      </c>
      <c r="H174" s="8">
        <v>75</v>
      </c>
      <c r="I174" s="8" t="s">
        <v>61</v>
      </c>
      <c r="J174" s="8" t="s">
        <v>61</v>
      </c>
      <c r="K174" s="8" t="s">
        <v>61</v>
      </c>
      <c r="L174" s="104">
        <v>2043</v>
      </c>
      <c r="P174" s="8" t="s">
        <v>61</v>
      </c>
      <c r="Q174" s="8" t="s">
        <v>61</v>
      </c>
      <c r="R174" s="8" t="s">
        <v>61</v>
      </c>
      <c r="S174" s="8" t="s">
        <v>61</v>
      </c>
      <c r="T174" s="107">
        <v>0</v>
      </c>
      <c r="U174" s="8">
        <v>1165</v>
      </c>
      <c r="V174" s="8">
        <v>0</v>
      </c>
      <c r="W174" s="8" t="s">
        <v>61</v>
      </c>
      <c r="X174" s="8" t="s">
        <v>61</v>
      </c>
      <c r="Y174" s="8" t="s">
        <v>61</v>
      </c>
      <c r="Z174" s="8" t="s">
        <v>61</v>
      </c>
      <c r="AA174" s="8" t="s">
        <v>61</v>
      </c>
      <c r="AB174" s="8">
        <v>-29.964699122395899</v>
      </c>
      <c r="AC174" s="27">
        <v>22.339438357413599</v>
      </c>
    </row>
    <row r="175" spans="1:29" hidden="1" x14ac:dyDescent="0.35">
      <c r="A175" s="99" t="str">
        <f t="shared" si="6"/>
        <v>base_calc</v>
      </c>
      <c r="B175" s="32" t="s">
        <v>178</v>
      </c>
      <c r="C175" s="113" t="s">
        <v>389</v>
      </c>
      <c r="D175" s="113" t="s">
        <v>165</v>
      </c>
      <c r="E175" s="21" t="s">
        <v>93</v>
      </c>
      <c r="F175" s="21" t="s">
        <v>59</v>
      </c>
      <c r="G175" s="21" t="s">
        <v>60</v>
      </c>
      <c r="H175" s="21">
        <v>86.6</v>
      </c>
      <c r="I175" s="21" t="s">
        <v>61</v>
      </c>
      <c r="J175" s="21" t="s">
        <v>61</v>
      </c>
      <c r="K175" s="21" t="s">
        <v>61</v>
      </c>
      <c r="L175" s="103">
        <v>2038</v>
      </c>
      <c r="M175" s="21"/>
      <c r="N175" s="21"/>
      <c r="O175" s="21"/>
      <c r="P175" s="21" t="s">
        <v>61</v>
      </c>
      <c r="Q175" s="21" t="s">
        <v>61</v>
      </c>
      <c r="R175" s="21" t="s">
        <v>61</v>
      </c>
      <c r="S175" s="21" t="s">
        <v>61</v>
      </c>
      <c r="T175" s="108">
        <v>0</v>
      </c>
      <c r="U175" s="21">
        <v>868</v>
      </c>
      <c r="V175" s="21">
        <v>0</v>
      </c>
      <c r="W175" s="21" t="s">
        <v>61</v>
      </c>
      <c r="X175" s="21" t="s">
        <v>61</v>
      </c>
      <c r="Y175" s="21" t="s">
        <v>61</v>
      </c>
      <c r="Z175" s="21" t="s">
        <v>61</v>
      </c>
      <c r="AA175" s="21" t="s">
        <v>61</v>
      </c>
      <c r="AB175" s="21">
        <v>-32.746063646340197</v>
      </c>
      <c r="AC175" s="22">
        <v>25.807017154113002</v>
      </c>
    </row>
    <row r="176" spans="1:29" hidden="1" x14ac:dyDescent="0.35">
      <c r="A176" s="99" t="str">
        <f t="shared" si="6"/>
        <v>base_calc</v>
      </c>
      <c r="B176" s="32" t="s">
        <v>179</v>
      </c>
      <c r="C176" s="113" t="s">
        <v>390</v>
      </c>
      <c r="D176" s="113" t="s">
        <v>165</v>
      </c>
      <c r="E176" s="8" t="s">
        <v>93</v>
      </c>
      <c r="F176" s="8" t="s">
        <v>59</v>
      </c>
      <c r="G176" s="8" t="s">
        <v>60</v>
      </c>
      <c r="H176" s="8">
        <v>79.05</v>
      </c>
      <c r="I176" s="8" t="s">
        <v>61</v>
      </c>
      <c r="J176" s="8" t="s">
        <v>61</v>
      </c>
      <c r="K176" s="8" t="s">
        <v>61</v>
      </c>
      <c r="L176" s="104">
        <v>2038</v>
      </c>
      <c r="P176" s="8" t="s">
        <v>61</v>
      </c>
      <c r="Q176" s="8" t="s">
        <v>61</v>
      </c>
      <c r="R176" s="8" t="s">
        <v>61</v>
      </c>
      <c r="S176" s="8" t="s">
        <v>61</v>
      </c>
      <c r="T176" s="107">
        <v>0</v>
      </c>
      <c r="U176" s="8">
        <v>868</v>
      </c>
      <c r="V176" s="8">
        <v>0</v>
      </c>
      <c r="W176" s="8" t="s">
        <v>61</v>
      </c>
      <c r="X176" s="8" t="s">
        <v>61</v>
      </c>
      <c r="Y176" s="8" t="s">
        <v>61</v>
      </c>
      <c r="Z176" s="8" t="s">
        <v>61</v>
      </c>
      <c r="AA176" s="8" t="s">
        <v>61</v>
      </c>
      <c r="AB176" s="8">
        <v>-31.183850968469201</v>
      </c>
      <c r="AC176" s="27">
        <v>24.945973114014201</v>
      </c>
    </row>
    <row r="177" spans="1:29" hidden="1" x14ac:dyDescent="0.35">
      <c r="A177" s="99" t="str">
        <f t="shared" si="6"/>
        <v>base_calc</v>
      </c>
      <c r="B177" s="32" t="s">
        <v>180</v>
      </c>
      <c r="C177" s="113" t="s">
        <v>180</v>
      </c>
      <c r="D177" s="113" t="s">
        <v>165</v>
      </c>
      <c r="E177" s="21" t="s">
        <v>114</v>
      </c>
      <c r="F177" s="21" t="s">
        <v>59</v>
      </c>
      <c r="G177" s="21" t="s">
        <v>60</v>
      </c>
      <c r="H177" s="21">
        <v>75</v>
      </c>
      <c r="I177" s="21" t="s">
        <v>61</v>
      </c>
      <c r="J177" s="21" t="s">
        <v>61</v>
      </c>
      <c r="K177" s="21" t="s">
        <v>61</v>
      </c>
      <c r="L177" s="103">
        <v>2043</v>
      </c>
      <c r="M177" s="21"/>
      <c r="N177" s="21"/>
      <c r="O177" s="21"/>
      <c r="P177" s="21" t="s">
        <v>61</v>
      </c>
      <c r="Q177" s="21" t="s">
        <v>61</v>
      </c>
      <c r="R177" s="21" t="s">
        <v>61</v>
      </c>
      <c r="S177" s="21" t="s">
        <v>61</v>
      </c>
      <c r="T177" s="108">
        <v>0</v>
      </c>
      <c r="U177" s="21">
        <v>1165</v>
      </c>
      <c r="V177" s="21">
        <v>0</v>
      </c>
      <c r="W177" s="21" t="s">
        <v>61</v>
      </c>
      <c r="X177" s="21" t="s">
        <v>61</v>
      </c>
      <c r="Y177" s="21" t="s">
        <v>61</v>
      </c>
      <c r="Z177" s="21" t="s">
        <v>61</v>
      </c>
      <c r="AA177" s="21" t="s">
        <v>61</v>
      </c>
      <c r="AB177" s="21">
        <v>-32.196692081696199</v>
      </c>
      <c r="AC177" s="22">
        <v>18.895029014548101</v>
      </c>
    </row>
    <row r="178" spans="1:29" hidden="1" x14ac:dyDescent="0.35">
      <c r="A178" s="99" t="str">
        <f t="shared" si="6"/>
        <v>base_calc</v>
      </c>
      <c r="B178" s="32" t="s">
        <v>181</v>
      </c>
      <c r="C178" s="113" t="s">
        <v>391</v>
      </c>
      <c r="D178" s="113" t="s">
        <v>165</v>
      </c>
      <c r="E178" s="8" t="s">
        <v>114</v>
      </c>
      <c r="F178" s="8" t="s">
        <v>59</v>
      </c>
      <c r="G178" s="8" t="s">
        <v>60</v>
      </c>
      <c r="H178" s="8">
        <v>75</v>
      </c>
      <c r="I178" s="8" t="s">
        <v>61</v>
      </c>
      <c r="J178" s="8" t="s">
        <v>61</v>
      </c>
      <c r="K178" s="8" t="s">
        <v>61</v>
      </c>
      <c r="L178" s="104">
        <v>2043</v>
      </c>
      <c r="P178" s="8" t="s">
        <v>61</v>
      </c>
      <c r="Q178" s="8" t="s">
        <v>61</v>
      </c>
      <c r="R178" s="8" t="s">
        <v>61</v>
      </c>
      <c r="S178" s="8" t="s">
        <v>61</v>
      </c>
      <c r="T178" s="107">
        <v>0</v>
      </c>
      <c r="U178" s="8">
        <v>1165</v>
      </c>
      <c r="V178" s="8">
        <v>0</v>
      </c>
      <c r="W178" s="8" t="s">
        <v>61</v>
      </c>
      <c r="X178" s="8" t="s">
        <v>61</v>
      </c>
      <c r="Y178" s="8" t="s">
        <v>61</v>
      </c>
      <c r="Z178" s="8" t="s">
        <v>61</v>
      </c>
      <c r="AA178" s="8" t="s">
        <v>61</v>
      </c>
      <c r="AB178" s="8">
        <v>-29.133295927185699</v>
      </c>
      <c r="AC178" s="27">
        <v>24.798805920214701</v>
      </c>
    </row>
    <row r="179" spans="1:29" hidden="1" x14ac:dyDescent="0.35">
      <c r="A179" s="99" t="str">
        <f t="shared" si="6"/>
        <v>base_calc</v>
      </c>
      <c r="B179" s="32" t="s">
        <v>182</v>
      </c>
      <c r="C179" s="113" t="s">
        <v>392</v>
      </c>
      <c r="D179" s="113" t="s">
        <v>165</v>
      </c>
      <c r="E179" s="21" t="s">
        <v>93</v>
      </c>
      <c r="F179" s="21" t="s">
        <v>59</v>
      </c>
      <c r="G179" s="21" t="s">
        <v>60</v>
      </c>
      <c r="H179" s="21">
        <v>108.25</v>
      </c>
      <c r="I179" s="21" t="s">
        <v>61</v>
      </c>
      <c r="J179" s="21" t="s">
        <v>61</v>
      </c>
      <c r="K179" s="21" t="s">
        <v>61</v>
      </c>
      <c r="L179" s="103">
        <v>2038</v>
      </c>
      <c r="M179" s="21"/>
      <c r="N179" s="21"/>
      <c r="O179" s="21"/>
      <c r="P179" s="21" t="s">
        <v>61</v>
      </c>
      <c r="Q179" s="21" t="s">
        <v>61</v>
      </c>
      <c r="R179" s="21" t="s">
        <v>61</v>
      </c>
      <c r="S179" s="21" t="s">
        <v>61</v>
      </c>
      <c r="T179" s="108">
        <v>0</v>
      </c>
      <c r="U179" s="21">
        <v>868</v>
      </c>
      <c r="V179" s="21">
        <v>0</v>
      </c>
      <c r="W179" s="21" t="s">
        <v>61</v>
      </c>
      <c r="X179" s="21" t="s">
        <v>61</v>
      </c>
      <c r="Y179" s="21" t="s">
        <v>61</v>
      </c>
      <c r="Z179" s="21" t="s">
        <v>61</v>
      </c>
      <c r="AA179" s="21" t="s">
        <v>61</v>
      </c>
      <c r="AB179" s="21">
        <v>-34.001606610332303</v>
      </c>
      <c r="AC179" s="22">
        <v>24.7416286318375</v>
      </c>
    </row>
    <row r="180" spans="1:29" hidden="1" x14ac:dyDescent="0.35">
      <c r="A180" s="99" t="str">
        <f t="shared" si="6"/>
        <v>base_calc</v>
      </c>
      <c r="B180" s="32" t="s">
        <v>183</v>
      </c>
      <c r="C180" s="113" t="s">
        <v>393</v>
      </c>
      <c r="D180" s="113" t="s">
        <v>165</v>
      </c>
      <c r="E180" s="8" t="s">
        <v>114</v>
      </c>
      <c r="F180" s="8" t="s">
        <v>59</v>
      </c>
      <c r="G180" s="8" t="s">
        <v>60</v>
      </c>
      <c r="H180" s="8">
        <v>60</v>
      </c>
      <c r="I180" s="8" t="s">
        <v>61</v>
      </c>
      <c r="J180" s="8" t="s">
        <v>61</v>
      </c>
      <c r="K180" s="8" t="s">
        <v>61</v>
      </c>
      <c r="L180" s="104">
        <v>2043</v>
      </c>
      <c r="P180" s="8" t="s">
        <v>61</v>
      </c>
      <c r="Q180" s="8" t="s">
        <v>61</v>
      </c>
      <c r="R180" s="8" t="s">
        <v>61</v>
      </c>
      <c r="S180" s="8" t="s">
        <v>61</v>
      </c>
      <c r="T180" s="107">
        <v>0</v>
      </c>
      <c r="U180" s="8">
        <v>1165</v>
      </c>
      <c r="V180" s="8">
        <v>0</v>
      </c>
      <c r="W180" s="8" t="s">
        <v>61</v>
      </c>
      <c r="X180" s="8" t="s">
        <v>61</v>
      </c>
      <c r="Y180" s="8" t="s">
        <v>61</v>
      </c>
      <c r="Z180" s="8" t="s">
        <v>61</v>
      </c>
      <c r="AA180" s="8" t="s">
        <v>61</v>
      </c>
      <c r="AB180" s="8">
        <v>-23.671938338207902</v>
      </c>
      <c r="AC180" s="27">
        <v>27.635734905913498</v>
      </c>
    </row>
    <row r="181" spans="1:29" hidden="1" x14ac:dyDescent="0.35">
      <c r="A181" s="99" t="str">
        <f t="shared" si="6"/>
        <v>base_calc</v>
      </c>
      <c r="B181" s="32" t="s">
        <v>184</v>
      </c>
      <c r="C181" s="113" t="s">
        <v>394</v>
      </c>
      <c r="D181" s="113" t="s">
        <v>185</v>
      </c>
      <c r="E181" s="21" t="s">
        <v>124</v>
      </c>
      <c r="F181" s="21" t="s">
        <v>59</v>
      </c>
      <c r="G181" s="21" t="s">
        <v>60</v>
      </c>
      <c r="H181" s="21">
        <v>100</v>
      </c>
      <c r="I181" s="21" t="s">
        <v>61</v>
      </c>
      <c r="J181" s="21" t="s">
        <v>61</v>
      </c>
      <c r="K181" s="21" t="s">
        <v>61</v>
      </c>
      <c r="L181" s="103" t="s">
        <v>77</v>
      </c>
      <c r="M181" s="21"/>
      <c r="N181" s="21"/>
      <c r="O181" s="21"/>
      <c r="P181" s="21" t="s">
        <v>61</v>
      </c>
      <c r="Q181" s="21" t="s">
        <v>61</v>
      </c>
      <c r="R181" s="21" t="s">
        <v>61</v>
      </c>
      <c r="S181" s="21" t="s">
        <v>61</v>
      </c>
      <c r="T181" s="108">
        <v>0</v>
      </c>
      <c r="U181" s="21">
        <v>2902</v>
      </c>
      <c r="V181" s="21">
        <v>0</v>
      </c>
      <c r="W181" s="21" t="s">
        <v>61</v>
      </c>
      <c r="X181" s="21" t="s">
        <v>61</v>
      </c>
      <c r="Y181" s="21" t="s">
        <v>61</v>
      </c>
      <c r="Z181" s="21" t="s">
        <v>61</v>
      </c>
      <c r="AA181" s="21">
        <v>6</v>
      </c>
      <c r="AB181" s="21">
        <v>-27.758086493217501</v>
      </c>
      <c r="AC181" s="22">
        <v>23.015895825852599</v>
      </c>
    </row>
    <row r="182" spans="1:29" hidden="1" x14ac:dyDescent="0.35">
      <c r="A182" s="99" t="str">
        <f t="shared" si="6"/>
        <v>base_calc</v>
      </c>
      <c r="B182" s="32" t="s">
        <v>186</v>
      </c>
      <c r="C182" s="113" t="s">
        <v>395</v>
      </c>
      <c r="D182" s="113" t="s">
        <v>185</v>
      </c>
      <c r="E182" s="8" t="s">
        <v>124</v>
      </c>
      <c r="F182" s="8" t="s">
        <v>59</v>
      </c>
      <c r="G182" s="8" t="s">
        <v>187</v>
      </c>
      <c r="H182" s="8">
        <v>100</v>
      </c>
      <c r="I182" s="8" t="s">
        <v>61</v>
      </c>
      <c r="J182" s="8" t="s">
        <v>61</v>
      </c>
      <c r="K182" s="8">
        <v>2024</v>
      </c>
      <c r="L182" s="104" t="s">
        <v>77</v>
      </c>
      <c r="P182" s="8" t="s">
        <v>61</v>
      </c>
      <c r="Q182" s="8" t="s">
        <v>61</v>
      </c>
      <c r="R182" s="8" t="s">
        <v>61</v>
      </c>
      <c r="S182" s="8" t="s">
        <v>61</v>
      </c>
      <c r="T182" s="107">
        <v>0</v>
      </c>
      <c r="U182" s="8">
        <v>2902</v>
      </c>
      <c r="V182" s="8">
        <v>0</v>
      </c>
      <c r="W182" s="8" t="s">
        <v>61</v>
      </c>
      <c r="X182" s="8" t="s">
        <v>61</v>
      </c>
      <c r="Y182" s="8" t="s">
        <v>61</v>
      </c>
      <c r="Z182" s="8" t="s">
        <v>61</v>
      </c>
      <c r="AA182" s="8">
        <v>9</v>
      </c>
      <c r="AB182" s="8">
        <v>-28.309522111023199</v>
      </c>
      <c r="AC182" s="27">
        <v>23.104063371285399</v>
      </c>
    </row>
    <row r="183" spans="1:29" hidden="1" x14ac:dyDescent="0.35">
      <c r="A183" s="99" t="str">
        <f t="shared" ref="A183:A219" si="8">A182</f>
        <v>base_calc</v>
      </c>
      <c r="B183" s="32" t="s">
        <v>188</v>
      </c>
      <c r="C183" s="113" t="s">
        <v>396</v>
      </c>
      <c r="D183" s="113" t="s">
        <v>189</v>
      </c>
      <c r="E183" s="21" t="s">
        <v>114</v>
      </c>
      <c r="F183" s="21" t="s">
        <v>59</v>
      </c>
      <c r="G183" s="21" t="s">
        <v>60</v>
      </c>
      <c r="H183" s="21">
        <v>40</v>
      </c>
      <c r="I183" s="21" t="s">
        <v>61</v>
      </c>
      <c r="J183" s="21" t="s">
        <v>61</v>
      </c>
      <c r="K183" s="21" t="s">
        <v>61</v>
      </c>
      <c r="L183" s="103">
        <v>2046</v>
      </c>
      <c r="M183" s="21"/>
      <c r="N183" s="21"/>
      <c r="O183" s="21"/>
      <c r="P183" s="21" t="s">
        <v>61</v>
      </c>
      <c r="Q183" s="21" t="s">
        <v>61</v>
      </c>
      <c r="R183" s="21" t="s">
        <v>61</v>
      </c>
      <c r="S183" s="21" t="s">
        <v>61</v>
      </c>
      <c r="T183" s="108">
        <v>0</v>
      </c>
      <c r="U183" s="21">
        <v>872</v>
      </c>
      <c r="V183" s="21">
        <v>0</v>
      </c>
      <c r="W183" s="21" t="s">
        <v>61</v>
      </c>
      <c r="X183" s="21" t="s">
        <v>61</v>
      </c>
      <c r="Y183" s="21" t="s">
        <v>61</v>
      </c>
      <c r="Z183" s="21" t="s">
        <v>61</v>
      </c>
      <c r="AA183" s="21" t="s">
        <v>61</v>
      </c>
      <c r="AB183" s="21">
        <v>-29.220159532072898</v>
      </c>
      <c r="AC183" s="22">
        <v>18.915203100908499</v>
      </c>
    </row>
    <row r="184" spans="1:29" hidden="1" x14ac:dyDescent="0.35">
      <c r="A184" s="99" t="str">
        <f t="shared" si="8"/>
        <v>base_calc</v>
      </c>
      <c r="B184" s="32" t="s">
        <v>190</v>
      </c>
      <c r="C184" s="113" t="s">
        <v>397</v>
      </c>
      <c r="D184" s="113" t="s">
        <v>189</v>
      </c>
      <c r="E184" s="8" t="s">
        <v>114</v>
      </c>
      <c r="F184" s="8" t="s">
        <v>59</v>
      </c>
      <c r="G184" s="8" t="s">
        <v>60</v>
      </c>
      <c r="H184" s="8">
        <v>55</v>
      </c>
      <c r="I184" s="8" t="s">
        <v>61</v>
      </c>
      <c r="J184" s="8" t="s">
        <v>61</v>
      </c>
      <c r="K184" s="8" t="s">
        <v>61</v>
      </c>
      <c r="L184" s="104">
        <v>2046</v>
      </c>
      <c r="P184" s="8" t="s">
        <v>61</v>
      </c>
      <c r="Q184" s="8" t="s">
        <v>61</v>
      </c>
      <c r="R184" s="8" t="s">
        <v>61</v>
      </c>
      <c r="S184" s="8" t="s">
        <v>61</v>
      </c>
      <c r="T184" s="107">
        <v>0</v>
      </c>
      <c r="U184" s="8">
        <v>872</v>
      </c>
      <c r="V184" s="8">
        <v>0</v>
      </c>
      <c r="W184" s="8" t="s">
        <v>61</v>
      </c>
      <c r="X184" s="8" t="s">
        <v>61</v>
      </c>
      <c r="Y184" s="8" t="s">
        <v>61</v>
      </c>
      <c r="Z184" s="8" t="s">
        <v>61</v>
      </c>
      <c r="AA184" s="8" t="s">
        <v>61</v>
      </c>
      <c r="AB184" s="8">
        <v>-29.115135854396001</v>
      </c>
      <c r="AC184" s="27">
        <v>23.7490965967927</v>
      </c>
    </row>
    <row r="185" spans="1:29" hidden="1" x14ac:dyDescent="0.35">
      <c r="A185" s="99" t="str">
        <f t="shared" si="8"/>
        <v>base_calc</v>
      </c>
      <c r="B185" s="32" t="s">
        <v>191</v>
      </c>
      <c r="C185" s="113" t="s">
        <v>191</v>
      </c>
      <c r="D185" s="113" t="s">
        <v>189</v>
      </c>
      <c r="E185" s="21" t="s">
        <v>114</v>
      </c>
      <c r="F185" s="21" t="s">
        <v>59</v>
      </c>
      <c r="G185" s="21" t="s">
        <v>60</v>
      </c>
      <c r="H185" s="21">
        <v>67.900000000000006</v>
      </c>
      <c r="I185" s="21" t="s">
        <v>61</v>
      </c>
      <c r="J185" s="21" t="s">
        <v>61</v>
      </c>
      <c r="K185" s="21" t="s">
        <v>61</v>
      </c>
      <c r="L185" s="103">
        <v>2046</v>
      </c>
      <c r="M185" s="21"/>
      <c r="N185" s="21"/>
      <c r="O185" s="21"/>
      <c r="P185" s="21" t="s">
        <v>61</v>
      </c>
      <c r="Q185" s="21" t="s">
        <v>61</v>
      </c>
      <c r="R185" s="21" t="s">
        <v>61</v>
      </c>
      <c r="S185" s="21" t="s">
        <v>61</v>
      </c>
      <c r="T185" s="108">
        <v>0</v>
      </c>
      <c r="U185" s="21">
        <v>872</v>
      </c>
      <c r="V185" s="21">
        <v>0</v>
      </c>
      <c r="W185" s="21" t="s">
        <v>61</v>
      </c>
      <c r="X185" s="21" t="s">
        <v>61</v>
      </c>
      <c r="Y185" s="21" t="s">
        <v>61</v>
      </c>
      <c r="Z185" s="21" t="s">
        <v>61</v>
      </c>
      <c r="AA185" s="21" t="s">
        <v>61</v>
      </c>
      <c r="AB185" s="21">
        <v>-26.854002394874001</v>
      </c>
      <c r="AC185" s="22">
        <v>26.642110714537999</v>
      </c>
    </row>
    <row r="186" spans="1:29" hidden="1" x14ac:dyDescent="0.35">
      <c r="A186" s="99" t="str">
        <f t="shared" si="8"/>
        <v>base_calc</v>
      </c>
      <c r="B186" s="32" t="s">
        <v>192</v>
      </c>
      <c r="C186" s="113" t="s">
        <v>398</v>
      </c>
      <c r="D186" s="113" t="s">
        <v>189</v>
      </c>
      <c r="E186" s="8" t="s">
        <v>93</v>
      </c>
      <c r="F186" s="8" t="s">
        <v>59</v>
      </c>
      <c r="G186" s="8" t="s">
        <v>60</v>
      </c>
      <c r="H186" s="8">
        <v>102</v>
      </c>
      <c r="I186" s="8" t="s">
        <v>61</v>
      </c>
      <c r="J186" s="8" t="s">
        <v>61</v>
      </c>
      <c r="K186" s="8" t="s">
        <v>61</v>
      </c>
      <c r="L186" s="104">
        <v>2041</v>
      </c>
      <c r="P186" s="8" t="s">
        <v>61</v>
      </c>
      <c r="Q186" s="8" t="s">
        <v>61</v>
      </c>
      <c r="R186" s="8" t="s">
        <v>61</v>
      </c>
      <c r="S186" s="8" t="s">
        <v>61</v>
      </c>
      <c r="T186" s="107">
        <v>0</v>
      </c>
      <c r="U186" s="8">
        <v>687</v>
      </c>
      <c r="V186" s="8">
        <v>0</v>
      </c>
      <c r="W186" s="8" t="s">
        <v>61</v>
      </c>
      <c r="X186" s="8" t="s">
        <v>61</v>
      </c>
      <c r="Y186" s="8" t="s">
        <v>61</v>
      </c>
      <c r="Z186" s="8" t="s">
        <v>61</v>
      </c>
      <c r="AA186" s="8" t="s">
        <v>61</v>
      </c>
      <c r="AB186" s="8">
        <v>-29.964699122395899</v>
      </c>
      <c r="AC186" s="27">
        <v>22.339438357413599</v>
      </c>
    </row>
    <row r="187" spans="1:29" hidden="1" x14ac:dyDescent="0.35">
      <c r="A187" s="99" t="str">
        <f t="shared" si="8"/>
        <v>base_calc</v>
      </c>
      <c r="B187" s="32" t="s">
        <v>193</v>
      </c>
      <c r="C187" s="113" t="s">
        <v>345</v>
      </c>
      <c r="D187" s="113" t="s">
        <v>189</v>
      </c>
      <c r="E187" s="21" t="s">
        <v>114</v>
      </c>
      <c r="F187" s="21" t="s">
        <v>59</v>
      </c>
      <c r="G187" s="21" t="s">
        <v>60</v>
      </c>
      <c r="H187" s="21">
        <v>50</v>
      </c>
      <c r="I187" s="21" t="s">
        <v>61</v>
      </c>
      <c r="J187" s="21" t="s">
        <v>61</v>
      </c>
      <c r="K187" s="21" t="s">
        <v>61</v>
      </c>
      <c r="L187" s="103">
        <v>2046</v>
      </c>
      <c r="M187" s="21"/>
      <c r="N187" s="21"/>
      <c r="O187" s="21"/>
      <c r="P187" s="21" t="s">
        <v>61</v>
      </c>
      <c r="Q187" s="21" t="s">
        <v>61</v>
      </c>
      <c r="R187" s="21" t="s">
        <v>61</v>
      </c>
      <c r="S187" s="21" t="s">
        <v>61</v>
      </c>
      <c r="T187" s="108">
        <v>0</v>
      </c>
      <c r="U187" s="21">
        <v>872</v>
      </c>
      <c r="V187" s="21">
        <v>0</v>
      </c>
      <c r="W187" s="21" t="s">
        <v>61</v>
      </c>
      <c r="X187" s="21" t="s">
        <v>61</v>
      </c>
      <c r="Y187" s="21" t="s">
        <v>61</v>
      </c>
      <c r="Z187" s="21" t="s">
        <v>61</v>
      </c>
      <c r="AA187" s="21" t="s">
        <v>61</v>
      </c>
      <c r="AB187" s="21">
        <v>-25.6096687251089</v>
      </c>
      <c r="AC187" s="22">
        <v>27.807654163244202</v>
      </c>
    </row>
    <row r="188" spans="1:29" hidden="1" x14ac:dyDescent="0.35">
      <c r="A188" s="99" t="str">
        <f t="shared" si="8"/>
        <v>base_calc</v>
      </c>
      <c r="B188" s="32" t="s">
        <v>194</v>
      </c>
      <c r="C188" s="113" t="s">
        <v>399</v>
      </c>
      <c r="D188" s="113" t="s">
        <v>189</v>
      </c>
      <c r="E188" s="8" t="s">
        <v>114</v>
      </c>
      <c r="F188" s="8" t="s">
        <v>59</v>
      </c>
      <c r="G188" s="8" t="s">
        <v>60</v>
      </c>
      <c r="H188" s="8">
        <v>75</v>
      </c>
      <c r="I188" s="8" t="s">
        <v>61</v>
      </c>
      <c r="J188" s="8" t="s">
        <v>61</v>
      </c>
      <c r="K188" s="8" t="s">
        <v>61</v>
      </c>
      <c r="L188" s="104">
        <v>2046</v>
      </c>
      <c r="P188" s="8" t="s">
        <v>61</v>
      </c>
      <c r="Q188" s="8" t="s">
        <v>61</v>
      </c>
      <c r="R188" s="8" t="s">
        <v>61</v>
      </c>
      <c r="S188" s="8" t="s">
        <v>61</v>
      </c>
      <c r="T188" s="107">
        <v>0</v>
      </c>
      <c r="U188" s="8">
        <v>872</v>
      </c>
      <c r="V188" s="8">
        <v>0</v>
      </c>
      <c r="W188" s="8" t="s">
        <v>61</v>
      </c>
      <c r="X188" s="8" t="s">
        <v>61</v>
      </c>
      <c r="Y188" s="8" t="s">
        <v>61</v>
      </c>
      <c r="Z188" s="8" t="s">
        <v>61</v>
      </c>
      <c r="AA188" s="8" t="s">
        <v>61</v>
      </c>
      <c r="AB188" s="8">
        <v>-28.414926727986401</v>
      </c>
      <c r="AC188" s="27">
        <v>21.221905297254199</v>
      </c>
    </row>
    <row r="189" spans="1:29" hidden="1" x14ac:dyDescent="0.35">
      <c r="A189" s="99" t="str">
        <f t="shared" si="8"/>
        <v>base_calc</v>
      </c>
      <c r="B189" s="32" t="s">
        <v>195</v>
      </c>
      <c r="C189" s="113" t="s">
        <v>399</v>
      </c>
      <c r="D189" s="113" t="s">
        <v>189</v>
      </c>
      <c r="E189" s="21" t="s">
        <v>114</v>
      </c>
      <c r="F189" s="21" t="s">
        <v>59</v>
      </c>
      <c r="G189" s="21" t="s">
        <v>60</v>
      </c>
      <c r="H189" s="21">
        <v>75</v>
      </c>
      <c r="I189" s="21" t="s">
        <v>61</v>
      </c>
      <c r="J189" s="21" t="s">
        <v>61</v>
      </c>
      <c r="K189" s="21" t="s">
        <v>61</v>
      </c>
      <c r="L189" s="103">
        <v>2046</v>
      </c>
      <c r="M189" s="21"/>
      <c r="N189" s="21"/>
      <c r="O189" s="21"/>
      <c r="P189" s="21" t="s">
        <v>61</v>
      </c>
      <c r="Q189" s="21" t="s">
        <v>61</v>
      </c>
      <c r="R189" s="21" t="s">
        <v>61</v>
      </c>
      <c r="S189" s="21" t="s">
        <v>61</v>
      </c>
      <c r="T189" s="108">
        <v>0</v>
      </c>
      <c r="U189" s="21">
        <v>872</v>
      </c>
      <c r="V189" s="21">
        <v>0</v>
      </c>
      <c r="W189" s="21" t="s">
        <v>61</v>
      </c>
      <c r="X189" s="21" t="s">
        <v>61</v>
      </c>
      <c r="Y189" s="21" t="s">
        <v>61</v>
      </c>
      <c r="Z189" s="21" t="s">
        <v>61</v>
      </c>
      <c r="AA189" s="21" t="s">
        <v>61</v>
      </c>
      <c r="AB189" s="21">
        <v>-28.414926727986401</v>
      </c>
      <c r="AC189" s="22">
        <v>21.221905297254199</v>
      </c>
    </row>
    <row r="190" spans="1:29" hidden="1" x14ac:dyDescent="0.35">
      <c r="A190" s="99" t="str">
        <f t="shared" si="8"/>
        <v>base_calc</v>
      </c>
      <c r="B190" s="32" t="s">
        <v>196</v>
      </c>
      <c r="C190" s="113" t="s">
        <v>400</v>
      </c>
      <c r="D190" s="113" t="s">
        <v>189</v>
      </c>
      <c r="E190" s="8" t="s">
        <v>93</v>
      </c>
      <c r="F190" s="8" t="s">
        <v>59</v>
      </c>
      <c r="G190" s="8" t="s">
        <v>60</v>
      </c>
      <c r="H190" s="8">
        <v>31.9</v>
      </c>
      <c r="I190" s="8" t="s">
        <v>61</v>
      </c>
      <c r="J190" s="8" t="s">
        <v>61</v>
      </c>
      <c r="K190" s="8" t="s">
        <v>61</v>
      </c>
      <c r="L190" s="104">
        <v>2041</v>
      </c>
      <c r="P190" s="8" t="s">
        <v>61</v>
      </c>
      <c r="Q190" s="8" t="s">
        <v>61</v>
      </c>
      <c r="R190" s="8" t="s">
        <v>61</v>
      </c>
      <c r="S190" s="8" t="s">
        <v>61</v>
      </c>
      <c r="T190" s="107">
        <v>0</v>
      </c>
      <c r="U190" s="8">
        <v>687</v>
      </c>
      <c r="V190" s="8">
        <v>0</v>
      </c>
      <c r="W190" s="8" t="s">
        <v>61</v>
      </c>
      <c r="X190" s="8" t="s">
        <v>61</v>
      </c>
      <c r="Y190" s="8" t="s">
        <v>61</v>
      </c>
      <c r="Z190" s="8" t="s">
        <v>61</v>
      </c>
      <c r="AA190" s="8" t="s">
        <v>61</v>
      </c>
      <c r="AB190" s="8">
        <v>-34.024677964817201</v>
      </c>
      <c r="AC190" s="27">
        <v>20.431854895634601</v>
      </c>
    </row>
    <row r="191" spans="1:29" hidden="1" x14ac:dyDescent="0.35">
      <c r="A191" s="99" t="str">
        <f t="shared" si="8"/>
        <v>base_calc</v>
      </c>
      <c r="B191" s="32" t="s">
        <v>197</v>
      </c>
      <c r="C191" s="113" t="s">
        <v>401</v>
      </c>
      <c r="D191" s="113" t="s">
        <v>189</v>
      </c>
      <c r="E191" s="21" t="s">
        <v>93</v>
      </c>
      <c r="F191" s="21" t="s">
        <v>59</v>
      </c>
      <c r="G191" s="21" t="s">
        <v>60</v>
      </c>
      <c r="H191" s="21">
        <v>135.93</v>
      </c>
      <c r="I191" s="21" t="s">
        <v>61</v>
      </c>
      <c r="J191" s="21" t="s">
        <v>61</v>
      </c>
      <c r="K191" s="21" t="s">
        <v>61</v>
      </c>
      <c r="L191" s="103">
        <v>2041</v>
      </c>
      <c r="M191" s="21"/>
      <c r="N191" s="21"/>
      <c r="O191" s="21"/>
      <c r="P191" s="21" t="s">
        <v>61</v>
      </c>
      <c r="Q191" s="21" t="s">
        <v>61</v>
      </c>
      <c r="R191" s="21" t="s">
        <v>61</v>
      </c>
      <c r="S191" s="21" t="s">
        <v>61</v>
      </c>
      <c r="T191" s="108">
        <v>0</v>
      </c>
      <c r="U191" s="21">
        <v>687</v>
      </c>
      <c r="V191" s="21">
        <v>0</v>
      </c>
      <c r="W191" s="21" t="s">
        <v>61</v>
      </c>
      <c r="X191" s="21" t="s">
        <v>61</v>
      </c>
      <c r="Y191" s="21" t="s">
        <v>61</v>
      </c>
      <c r="Z191" s="21" t="s">
        <v>61</v>
      </c>
      <c r="AA191" s="21" t="s">
        <v>61</v>
      </c>
      <c r="AB191" s="21">
        <v>-29.964699122395899</v>
      </c>
      <c r="AC191" s="22">
        <v>22.339438357413599</v>
      </c>
    </row>
    <row r="192" spans="1:29" hidden="1" x14ac:dyDescent="0.35">
      <c r="A192" s="99" t="str">
        <f t="shared" si="8"/>
        <v>base_calc</v>
      </c>
      <c r="B192" s="32" t="s">
        <v>198</v>
      </c>
      <c r="C192" s="113" t="s">
        <v>402</v>
      </c>
      <c r="D192" s="113" t="s">
        <v>189</v>
      </c>
      <c r="E192" s="8" t="s">
        <v>93</v>
      </c>
      <c r="F192" s="8" t="s">
        <v>59</v>
      </c>
      <c r="G192" s="8" t="s">
        <v>60</v>
      </c>
      <c r="H192" s="8">
        <v>117.72</v>
      </c>
      <c r="I192" s="8" t="s">
        <v>61</v>
      </c>
      <c r="J192" s="8" t="s">
        <v>61</v>
      </c>
      <c r="K192" s="8" t="s">
        <v>61</v>
      </c>
      <c r="L192" s="104">
        <v>2041</v>
      </c>
      <c r="P192" s="8" t="s">
        <v>61</v>
      </c>
      <c r="Q192" s="8" t="s">
        <v>61</v>
      </c>
      <c r="R192" s="8" t="s">
        <v>61</v>
      </c>
      <c r="S192" s="8" t="s">
        <v>61</v>
      </c>
      <c r="T192" s="107">
        <v>0</v>
      </c>
      <c r="U192" s="8">
        <v>687</v>
      </c>
      <c r="V192" s="8">
        <v>0</v>
      </c>
      <c r="W192" s="8" t="s">
        <v>61</v>
      </c>
      <c r="X192" s="8" t="s">
        <v>61</v>
      </c>
      <c r="Y192" s="8" t="s">
        <v>61</v>
      </c>
      <c r="Z192" s="8" t="s">
        <v>61</v>
      </c>
      <c r="AA192" s="8" t="s">
        <v>61</v>
      </c>
      <c r="AB192" s="8">
        <v>-32.746063646340197</v>
      </c>
      <c r="AC192" s="27">
        <v>25.807017154113002</v>
      </c>
    </row>
    <row r="193" spans="1:29" hidden="1" x14ac:dyDescent="0.35">
      <c r="A193" s="99" t="str">
        <f t="shared" si="8"/>
        <v>base_calc</v>
      </c>
      <c r="B193" s="32" t="s">
        <v>199</v>
      </c>
      <c r="C193" s="113" t="s">
        <v>403</v>
      </c>
      <c r="D193" s="113" t="s">
        <v>189</v>
      </c>
      <c r="E193" s="21" t="s">
        <v>93</v>
      </c>
      <c r="F193" s="21" t="s">
        <v>59</v>
      </c>
      <c r="G193" s="21" t="s">
        <v>60</v>
      </c>
      <c r="H193" s="21">
        <v>136.69999999999999</v>
      </c>
      <c r="I193" s="21" t="s">
        <v>61</v>
      </c>
      <c r="J193" s="21" t="s">
        <v>61</v>
      </c>
      <c r="K193" s="21" t="s">
        <v>61</v>
      </c>
      <c r="L193" s="103">
        <v>2041</v>
      </c>
      <c r="M193" s="21"/>
      <c r="N193" s="21"/>
      <c r="O193" s="21"/>
      <c r="P193" s="21" t="s">
        <v>61</v>
      </c>
      <c r="Q193" s="21" t="s">
        <v>61</v>
      </c>
      <c r="R193" s="21" t="s">
        <v>61</v>
      </c>
      <c r="S193" s="21" t="s">
        <v>61</v>
      </c>
      <c r="T193" s="108">
        <v>0</v>
      </c>
      <c r="U193" s="21">
        <v>687</v>
      </c>
      <c r="V193" s="21">
        <v>0</v>
      </c>
      <c r="W193" s="21" t="s">
        <v>61</v>
      </c>
      <c r="X193" s="21" t="s">
        <v>61</v>
      </c>
      <c r="Y193" s="21" t="s">
        <v>61</v>
      </c>
      <c r="Z193" s="21" t="s">
        <v>61</v>
      </c>
      <c r="AA193" s="21" t="s">
        <v>61</v>
      </c>
      <c r="AB193" s="21">
        <v>-29.665695734220598</v>
      </c>
      <c r="AC193" s="22">
        <v>17.8877643635381</v>
      </c>
    </row>
    <row r="194" spans="1:29" hidden="1" x14ac:dyDescent="0.35">
      <c r="A194" s="99" t="str">
        <f t="shared" si="8"/>
        <v>base_calc</v>
      </c>
      <c r="B194" s="32" t="s">
        <v>200</v>
      </c>
      <c r="C194" s="113" t="s">
        <v>352</v>
      </c>
      <c r="D194" s="113" t="s">
        <v>189</v>
      </c>
      <c r="E194" s="8" t="s">
        <v>114</v>
      </c>
      <c r="F194" s="8" t="s">
        <v>59</v>
      </c>
      <c r="G194" s="8" t="s">
        <v>60</v>
      </c>
      <c r="H194" s="8">
        <v>75</v>
      </c>
      <c r="I194" s="8" t="s">
        <v>61</v>
      </c>
      <c r="J194" s="8" t="s">
        <v>61</v>
      </c>
      <c r="K194" s="8" t="s">
        <v>61</v>
      </c>
      <c r="L194" s="104">
        <v>2046</v>
      </c>
      <c r="P194" s="8" t="s">
        <v>61</v>
      </c>
      <c r="Q194" s="8" t="s">
        <v>61</v>
      </c>
      <c r="R194" s="8" t="s">
        <v>61</v>
      </c>
      <c r="S194" s="8" t="s">
        <v>61</v>
      </c>
      <c r="T194" s="107">
        <v>0</v>
      </c>
      <c r="U194" s="8">
        <v>872</v>
      </c>
      <c r="V194" s="8">
        <v>0</v>
      </c>
      <c r="W194" s="8" t="s">
        <v>61</v>
      </c>
      <c r="X194" s="8" t="s">
        <v>61</v>
      </c>
      <c r="Y194" s="8" t="s">
        <v>61</v>
      </c>
      <c r="Z194" s="8" t="s">
        <v>61</v>
      </c>
      <c r="AA194" s="8" t="s">
        <v>61</v>
      </c>
      <c r="AB194" s="8">
        <v>-29.162091148510498</v>
      </c>
      <c r="AC194" s="27">
        <v>19.386264306318001</v>
      </c>
    </row>
    <row r="195" spans="1:29" hidden="1" x14ac:dyDescent="0.35">
      <c r="A195" s="99" t="str">
        <f t="shared" si="8"/>
        <v>base_calc</v>
      </c>
      <c r="B195" s="32" t="s">
        <v>201</v>
      </c>
      <c r="C195" s="113" t="s">
        <v>404</v>
      </c>
      <c r="D195" s="113" t="s">
        <v>156</v>
      </c>
      <c r="E195" s="21" t="s">
        <v>102</v>
      </c>
      <c r="F195" s="21" t="s">
        <v>59</v>
      </c>
      <c r="G195" s="21" t="s">
        <v>60</v>
      </c>
      <c r="H195" s="21">
        <v>3.8</v>
      </c>
      <c r="I195" s="21" t="s">
        <v>61</v>
      </c>
      <c r="J195" s="21" t="s">
        <v>61</v>
      </c>
      <c r="K195" s="21" t="s">
        <v>61</v>
      </c>
      <c r="L195" s="103" t="s">
        <v>77</v>
      </c>
      <c r="M195" s="21"/>
      <c r="N195" s="21"/>
      <c r="O195" s="21"/>
      <c r="P195" s="21" t="s">
        <v>61</v>
      </c>
      <c r="Q195" s="21" t="s">
        <v>61</v>
      </c>
      <c r="R195" s="21" t="s">
        <v>61</v>
      </c>
      <c r="S195" s="21" t="s">
        <v>61</v>
      </c>
      <c r="T195" s="108">
        <v>0</v>
      </c>
      <c r="U195" s="21">
        <v>1240</v>
      </c>
      <c r="V195" s="21">
        <v>0</v>
      </c>
      <c r="W195" s="21" t="s">
        <v>61</v>
      </c>
      <c r="X195" s="21" t="s">
        <v>61</v>
      </c>
      <c r="Y195" s="21" t="s">
        <v>61</v>
      </c>
      <c r="Z195" s="21" t="s">
        <v>61</v>
      </c>
      <c r="AA195" s="21" t="s">
        <v>61</v>
      </c>
      <c r="AB195" s="21">
        <v>-28.242503069651601</v>
      </c>
      <c r="AC195" s="22">
        <v>28.307683283941302</v>
      </c>
    </row>
    <row r="196" spans="1:29" hidden="1" x14ac:dyDescent="0.35">
      <c r="A196" s="99" t="str">
        <f t="shared" si="8"/>
        <v>base_calc</v>
      </c>
      <c r="B196" s="32" t="s">
        <v>202</v>
      </c>
      <c r="C196" s="113" t="s">
        <v>405</v>
      </c>
      <c r="D196" s="113" t="s">
        <v>189</v>
      </c>
      <c r="E196" s="8" t="s">
        <v>114</v>
      </c>
      <c r="F196" s="8" t="s">
        <v>59</v>
      </c>
      <c r="G196" s="8" t="s">
        <v>60</v>
      </c>
      <c r="H196" s="8">
        <v>75</v>
      </c>
      <c r="I196" s="8" t="s">
        <v>61</v>
      </c>
      <c r="J196" s="8" t="s">
        <v>61</v>
      </c>
      <c r="K196" s="8" t="s">
        <v>61</v>
      </c>
      <c r="L196" s="104">
        <v>2046</v>
      </c>
      <c r="P196" s="8" t="s">
        <v>61</v>
      </c>
      <c r="Q196" s="8" t="s">
        <v>61</v>
      </c>
      <c r="R196" s="8" t="s">
        <v>61</v>
      </c>
      <c r="S196" s="8" t="s">
        <v>61</v>
      </c>
      <c r="T196" s="107">
        <v>0</v>
      </c>
      <c r="U196" s="8">
        <v>872</v>
      </c>
      <c r="V196" s="8">
        <v>0</v>
      </c>
      <c r="W196" s="8" t="s">
        <v>61</v>
      </c>
      <c r="X196" s="8" t="s">
        <v>61</v>
      </c>
      <c r="Y196" s="8" t="s">
        <v>61</v>
      </c>
      <c r="Z196" s="8" t="s">
        <v>61</v>
      </c>
      <c r="AA196" s="8" t="s">
        <v>61</v>
      </c>
      <c r="AB196" s="8">
        <v>-28.725062150784801</v>
      </c>
      <c r="AC196" s="27">
        <v>24.7517010039161</v>
      </c>
    </row>
    <row r="197" spans="1:29" hidden="1" x14ac:dyDescent="0.35">
      <c r="A197" s="99" t="str">
        <f t="shared" si="8"/>
        <v>base_calc</v>
      </c>
      <c r="B197" s="32" t="s">
        <v>203</v>
      </c>
      <c r="C197" s="113" t="s">
        <v>406</v>
      </c>
      <c r="D197" s="113" t="s">
        <v>156</v>
      </c>
      <c r="E197" s="21" t="s">
        <v>168</v>
      </c>
      <c r="F197" s="21" t="s">
        <v>59</v>
      </c>
      <c r="G197" s="21" t="s">
        <v>60</v>
      </c>
      <c r="H197" s="21">
        <v>25</v>
      </c>
      <c r="I197" s="21" t="s">
        <v>61</v>
      </c>
      <c r="J197" s="21">
        <v>32</v>
      </c>
      <c r="K197" s="21" t="s">
        <v>61</v>
      </c>
      <c r="L197" s="103" t="s">
        <v>77</v>
      </c>
      <c r="M197" s="21"/>
      <c r="N197" s="21"/>
      <c r="O197" s="21"/>
      <c r="P197" s="21" t="s">
        <v>61</v>
      </c>
      <c r="Q197" s="21">
        <v>1650</v>
      </c>
      <c r="R197" s="21" t="s">
        <v>61</v>
      </c>
      <c r="S197" s="21" t="s">
        <v>61</v>
      </c>
      <c r="T197" s="108">
        <v>0</v>
      </c>
      <c r="U197" s="21">
        <v>1500</v>
      </c>
      <c r="V197" s="21">
        <v>0</v>
      </c>
      <c r="W197" s="21" t="s">
        <v>61</v>
      </c>
      <c r="X197" s="21">
        <v>6</v>
      </c>
      <c r="Y197" s="21">
        <v>4</v>
      </c>
      <c r="Z197" s="21"/>
      <c r="AA197" s="21"/>
      <c r="AB197" s="21">
        <v>-25.480898365898501</v>
      </c>
      <c r="AC197" s="22">
        <v>30.974304836468701</v>
      </c>
    </row>
    <row r="198" spans="1:29" hidden="1" x14ac:dyDescent="0.35">
      <c r="A198" s="99" t="str">
        <f t="shared" si="8"/>
        <v>base_calc</v>
      </c>
      <c r="B198" s="32" t="s">
        <v>204</v>
      </c>
      <c r="C198" s="113" t="s">
        <v>407</v>
      </c>
      <c r="D198" s="113" t="s">
        <v>189</v>
      </c>
      <c r="E198" s="8" t="s">
        <v>93</v>
      </c>
      <c r="F198" s="8" t="s">
        <v>59</v>
      </c>
      <c r="G198" s="8" t="s">
        <v>60</v>
      </c>
      <c r="H198" s="8">
        <v>138.9</v>
      </c>
      <c r="I198" s="8" t="s">
        <v>61</v>
      </c>
      <c r="J198" s="8" t="s">
        <v>61</v>
      </c>
      <c r="K198" s="8" t="s">
        <v>61</v>
      </c>
      <c r="L198" s="104">
        <v>2041</v>
      </c>
      <c r="P198" s="8" t="s">
        <v>61</v>
      </c>
      <c r="Q198" s="8" t="s">
        <v>61</v>
      </c>
      <c r="R198" s="8" t="s">
        <v>61</v>
      </c>
      <c r="S198" s="8" t="s">
        <v>61</v>
      </c>
      <c r="T198" s="107">
        <v>0</v>
      </c>
      <c r="U198" s="8">
        <v>687</v>
      </c>
      <c r="V198" s="8">
        <v>0</v>
      </c>
      <c r="W198" s="8" t="s">
        <v>61</v>
      </c>
      <c r="X198" s="8" t="s">
        <v>61</v>
      </c>
      <c r="Y198" s="8" t="s">
        <v>61</v>
      </c>
      <c r="Z198" s="8" t="s">
        <v>61</v>
      </c>
      <c r="AA198" s="8" t="s">
        <v>61</v>
      </c>
      <c r="AB198" s="8">
        <v>-32.746063646340197</v>
      </c>
      <c r="AC198" s="27">
        <v>25.807017154113002</v>
      </c>
    </row>
    <row r="199" spans="1:29" hidden="1" x14ac:dyDescent="0.35">
      <c r="A199" s="99" t="str">
        <f t="shared" si="8"/>
        <v>base_calc</v>
      </c>
      <c r="B199" s="32" t="s">
        <v>205</v>
      </c>
      <c r="C199" s="113" t="s">
        <v>408</v>
      </c>
      <c r="D199" s="113" t="s">
        <v>189</v>
      </c>
      <c r="E199" s="21" t="s">
        <v>93</v>
      </c>
      <c r="F199" s="21" t="s">
        <v>59</v>
      </c>
      <c r="G199" s="21" t="s">
        <v>60</v>
      </c>
      <c r="H199" s="21">
        <v>140</v>
      </c>
      <c r="I199" s="21" t="s">
        <v>61</v>
      </c>
      <c r="J199" s="21" t="s">
        <v>61</v>
      </c>
      <c r="K199" s="21" t="s">
        <v>61</v>
      </c>
      <c r="L199" s="103">
        <v>2041</v>
      </c>
      <c r="M199" s="21"/>
      <c r="N199" s="21"/>
      <c r="O199" s="21"/>
      <c r="P199" s="21" t="s">
        <v>61</v>
      </c>
      <c r="Q199" s="21" t="s">
        <v>61</v>
      </c>
      <c r="R199" s="21" t="s">
        <v>61</v>
      </c>
      <c r="S199" s="21" t="s">
        <v>61</v>
      </c>
      <c r="T199" s="108">
        <v>0</v>
      </c>
      <c r="U199" s="21">
        <v>687</v>
      </c>
      <c r="V199" s="21">
        <v>0</v>
      </c>
      <c r="W199" s="21" t="s">
        <v>61</v>
      </c>
      <c r="X199" s="21" t="s">
        <v>61</v>
      </c>
      <c r="Y199" s="21" t="s">
        <v>61</v>
      </c>
      <c r="Z199" s="21" t="s">
        <v>61</v>
      </c>
      <c r="AA199" s="21" t="s">
        <v>61</v>
      </c>
      <c r="AB199" s="21">
        <v>-34.001606610332303</v>
      </c>
      <c r="AC199" s="22">
        <v>24.7416286318375</v>
      </c>
    </row>
    <row r="200" spans="1:29" hidden="1" x14ac:dyDescent="0.35">
      <c r="A200" s="99" t="str">
        <f t="shared" si="8"/>
        <v>base_calc</v>
      </c>
      <c r="B200" s="32" t="s">
        <v>206</v>
      </c>
      <c r="C200" s="113" t="s">
        <v>409</v>
      </c>
      <c r="D200" s="113" t="s">
        <v>189</v>
      </c>
      <c r="E200" s="8" t="s">
        <v>93</v>
      </c>
      <c r="F200" s="8" t="s">
        <v>59</v>
      </c>
      <c r="G200" s="8" t="s">
        <v>60</v>
      </c>
      <c r="H200" s="8">
        <v>107.76</v>
      </c>
      <c r="I200" s="8" t="s">
        <v>61</v>
      </c>
      <c r="J200" s="8" t="s">
        <v>61</v>
      </c>
      <c r="K200" s="8" t="s">
        <v>61</v>
      </c>
      <c r="L200" s="104">
        <v>2041</v>
      </c>
      <c r="P200" s="8" t="s">
        <v>61</v>
      </c>
      <c r="Q200" s="8" t="s">
        <v>61</v>
      </c>
      <c r="R200" s="8" t="s">
        <v>61</v>
      </c>
      <c r="S200" s="8" t="s">
        <v>61</v>
      </c>
      <c r="T200" s="107">
        <v>0</v>
      </c>
      <c r="U200" s="8">
        <v>687</v>
      </c>
      <c r="V200" s="8">
        <v>0</v>
      </c>
      <c r="W200" s="8" t="s">
        <v>61</v>
      </c>
      <c r="X200" s="8" t="s">
        <v>61</v>
      </c>
      <c r="Y200" s="8" t="s">
        <v>61</v>
      </c>
      <c r="Z200" s="8" t="s">
        <v>61</v>
      </c>
      <c r="AA200" s="8" t="s">
        <v>61</v>
      </c>
      <c r="AB200" s="8">
        <v>-33.339429270601997</v>
      </c>
      <c r="AC200" s="27">
        <v>20.029258108133099</v>
      </c>
    </row>
    <row r="201" spans="1:29" hidden="1" x14ac:dyDescent="0.35">
      <c r="A201" s="99" t="str">
        <f t="shared" si="8"/>
        <v>base_calc</v>
      </c>
      <c r="B201" s="32" t="s">
        <v>207</v>
      </c>
      <c r="C201" s="113" t="s">
        <v>410</v>
      </c>
      <c r="D201" s="113" t="s">
        <v>189</v>
      </c>
      <c r="E201" s="21" t="s">
        <v>93</v>
      </c>
      <c r="F201" s="21" t="s">
        <v>59</v>
      </c>
      <c r="G201" s="21" t="s">
        <v>60</v>
      </c>
      <c r="H201" s="21">
        <v>140</v>
      </c>
      <c r="I201" s="21" t="s">
        <v>61</v>
      </c>
      <c r="J201" s="21" t="s">
        <v>61</v>
      </c>
      <c r="K201" s="21" t="s">
        <v>61</v>
      </c>
      <c r="L201" s="103">
        <v>2041</v>
      </c>
      <c r="M201" s="21"/>
      <c r="N201" s="21"/>
      <c r="O201" s="21"/>
      <c r="P201" s="21" t="s">
        <v>61</v>
      </c>
      <c r="Q201" s="21" t="s">
        <v>61</v>
      </c>
      <c r="R201" s="21" t="s">
        <v>61</v>
      </c>
      <c r="S201" s="21" t="s">
        <v>61</v>
      </c>
      <c r="T201" s="108">
        <v>0</v>
      </c>
      <c r="U201" s="21">
        <v>687</v>
      </c>
      <c r="V201" s="21">
        <v>0</v>
      </c>
      <c r="W201" s="21" t="s">
        <v>61</v>
      </c>
      <c r="X201" s="21" t="s">
        <v>61</v>
      </c>
      <c r="Y201" s="21" t="s">
        <v>61</v>
      </c>
      <c r="Z201" s="21" t="s">
        <v>61</v>
      </c>
      <c r="AA201" s="21" t="s">
        <v>61</v>
      </c>
      <c r="AB201" s="21">
        <v>-32.409451743369402</v>
      </c>
      <c r="AC201" s="22">
        <v>20.669836490486698</v>
      </c>
    </row>
    <row r="202" spans="1:29" hidden="1" x14ac:dyDescent="0.35">
      <c r="A202" s="99" t="str">
        <f t="shared" si="8"/>
        <v>base_calc</v>
      </c>
      <c r="B202" s="32" t="s">
        <v>208</v>
      </c>
      <c r="C202" s="113" t="s">
        <v>411</v>
      </c>
      <c r="D202" s="113" t="s">
        <v>189</v>
      </c>
      <c r="E202" s="8" t="s">
        <v>114</v>
      </c>
      <c r="F202" s="8" t="s">
        <v>59</v>
      </c>
      <c r="G202" s="8" t="s">
        <v>60</v>
      </c>
      <c r="H202" s="8">
        <v>75</v>
      </c>
      <c r="I202" s="8" t="s">
        <v>61</v>
      </c>
      <c r="J202" s="8" t="s">
        <v>61</v>
      </c>
      <c r="K202" s="8" t="s">
        <v>61</v>
      </c>
      <c r="L202" s="104">
        <v>2046</v>
      </c>
      <c r="P202" s="8" t="s">
        <v>61</v>
      </c>
      <c r="Q202" s="8" t="s">
        <v>61</v>
      </c>
      <c r="R202" s="8" t="s">
        <v>61</v>
      </c>
      <c r="S202" s="8" t="s">
        <v>61</v>
      </c>
      <c r="T202" s="107">
        <v>0</v>
      </c>
      <c r="U202" s="8">
        <v>872</v>
      </c>
      <c r="V202" s="8">
        <v>0</v>
      </c>
      <c r="W202" s="8" t="s">
        <v>61</v>
      </c>
      <c r="X202" s="8" t="s">
        <v>61</v>
      </c>
      <c r="Y202" s="8" t="s">
        <v>61</v>
      </c>
      <c r="Z202" s="8" t="s">
        <v>61</v>
      </c>
      <c r="AA202" s="8" t="s">
        <v>61</v>
      </c>
      <c r="AB202" s="8">
        <v>-28.414926727986401</v>
      </c>
      <c r="AC202" s="27">
        <v>21.221905297254199</v>
      </c>
    </row>
    <row r="203" spans="1:29" hidden="1" x14ac:dyDescent="0.35">
      <c r="A203" s="99" t="str">
        <f t="shared" si="8"/>
        <v>base_calc</v>
      </c>
      <c r="B203" s="32" t="s">
        <v>209</v>
      </c>
      <c r="C203" s="113" t="s">
        <v>412</v>
      </c>
      <c r="D203" s="113" t="s">
        <v>189</v>
      </c>
      <c r="E203" s="21" t="s">
        <v>93</v>
      </c>
      <c r="F203" s="21" t="s">
        <v>59</v>
      </c>
      <c r="G203" s="21" t="s">
        <v>187</v>
      </c>
      <c r="H203" s="21">
        <v>139.4</v>
      </c>
      <c r="I203" s="21" t="s">
        <v>61</v>
      </c>
      <c r="J203" s="21" t="s">
        <v>61</v>
      </c>
      <c r="K203" s="21">
        <v>2024</v>
      </c>
      <c r="L203" s="103">
        <v>2042</v>
      </c>
      <c r="M203" s="21"/>
      <c r="N203" s="21"/>
      <c r="O203" s="21"/>
      <c r="P203" s="21" t="s">
        <v>61</v>
      </c>
      <c r="Q203" s="21" t="s">
        <v>61</v>
      </c>
      <c r="R203" s="21" t="s">
        <v>61</v>
      </c>
      <c r="S203" s="21" t="s">
        <v>61</v>
      </c>
      <c r="T203" s="108">
        <v>0</v>
      </c>
      <c r="U203" s="21">
        <v>687</v>
      </c>
      <c r="V203" s="21">
        <v>0</v>
      </c>
      <c r="W203" s="21" t="s">
        <v>61</v>
      </c>
      <c r="X203" s="21" t="s">
        <v>61</v>
      </c>
      <c r="Y203" s="21" t="s">
        <v>61</v>
      </c>
      <c r="Z203" s="21" t="s">
        <v>61</v>
      </c>
      <c r="AA203" s="21" t="s">
        <v>61</v>
      </c>
      <c r="AB203" s="21">
        <v>-32.409451743369402</v>
      </c>
      <c r="AC203" s="22">
        <v>20.669836490486698</v>
      </c>
    </row>
    <row r="204" spans="1:29" hidden="1" x14ac:dyDescent="0.35">
      <c r="A204" s="99" t="str">
        <f t="shared" si="8"/>
        <v>base_calc</v>
      </c>
      <c r="B204" s="32" t="s">
        <v>210</v>
      </c>
      <c r="C204" s="113" t="s">
        <v>362</v>
      </c>
      <c r="D204" s="113" t="s">
        <v>189</v>
      </c>
      <c r="E204" s="8" t="s">
        <v>114</v>
      </c>
      <c r="F204" s="8" t="s">
        <v>59</v>
      </c>
      <c r="G204" s="8" t="s">
        <v>187</v>
      </c>
      <c r="H204" s="8">
        <v>75</v>
      </c>
      <c r="I204" s="8" t="s">
        <v>61</v>
      </c>
      <c r="J204" s="8" t="s">
        <v>61</v>
      </c>
      <c r="K204" s="8">
        <v>2023</v>
      </c>
      <c r="L204" s="104">
        <v>2047</v>
      </c>
      <c r="P204" s="8" t="s">
        <v>61</v>
      </c>
      <c r="Q204" s="8" t="s">
        <v>61</v>
      </c>
      <c r="R204" s="8" t="s">
        <v>61</v>
      </c>
      <c r="S204" s="8" t="s">
        <v>61</v>
      </c>
      <c r="T204" s="107">
        <v>0</v>
      </c>
      <c r="U204" s="8">
        <v>872</v>
      </c>
      <c r="V204" s="8">
        <v>0</v>
      </c>
      <c r="W204" s="8" t="s">
        <v>61</v>
      </c>
      <c r="X204" s="8" t="s">
        <v>61</v>
      </c>
      <c r="Y204" s="8" t="s">
        <v>61</v>
      </c>
      <c r="Z204" s="8" t="s">
        <v>61</v>
      </c>
      <c r="AA204" s="8" t="s">
        <v>61</v>
      </c>
      <c r="AB204" s="8">
        <v>-30.9181086104463</v>
      </c>
      <c r="AC204" s="27">
        <v>19.441043457444799</v>
      </c>
    </row>
    <row r="205" spans="1:29" hidden="1" x14ac:dyDescent="0.35">
      <c r="A205" s="99" t="str">
        <f t="shared" si="8"/>
        <v>base_calc</v>
      </c>
      <c r="B205" s="32" t="s">
        <v>211</v>
      </c>
      <c r="C205" s="113" t="s">
        <v>413</v>
      </c>
      <c r="D205" s="113" t="s">
        <v>189</v>
      </c>
      <c r="E205" s="21" t="s">
        <v>93</v>
      </c>
      <c r="F205" s="21" t="s">
        <v>59</v>
      </c>
      <c r="G205" s="21" t="s">
        <v>60</v>
      </c>
      <c r="H205" s="21">
        <v>139.80000000000001</v>
      </c>
      <c r="I205" s="21" t="s">
        <v>61</v>
      </c>
      <c r="J205" s="21" t="s">
        <v>61</v>
      </c>
      <c r="K205" s="21" t="s">
        <v>61</v>
      </c>
      <c r="L205" s="103">
        <v>2046</v>
      </c>
      <c r="M205" s="21"/>
      <c r="N205" s="21"/>
      <c r="O205" s="21"/>
      <c r="P205" s="21" t="s">
        <v>61</v>
      </c>
      <c r="Q205" s="21" t="s">
        <v>61</v>
      </c>
      <c r="R205" s="21" t="s">
        <v>61</v>
      </c>
      <c r="S205" s="21" t="s">
        <v>61</v>
      </c>
      <c r="T205" s="108">
        <v>0</v>
      </c>
      <c r="U205" s="21">
        <v>687</v>
      </c>
      <c r="V205" s="21">
        <v>0</v>
      </c>
      <c r="W205" s="21" t="s">
        <v>61</v>
      </c>
      <c r="X205" s="21" t="s">
        <v>61</v>
      </c>
      <c r="Y205" s="21" t="s">
        <v>61</v>
      </c>
      <c r="Z205" s="21" t="s">
        <v>61</v>
      </c>
      <c r="AA205" s="21" t="s">
        <v>61</v>
      </c>
      <c r="AB205" s="21">
        <v>-32.409451743369402</v>
      </c>
      <c r="AC205" s="22">
        <v>20.669836490486698</v>
      </c>
    </row>
    <row r="206" spans="1:29" hidden="1" x14ac:dyDescent="0.35">
      <c r="A206" s="99" t="str">
        <f t="shared" si="8"/>
        <v>base_calc</v>
      </c>
      <c r="B206" s="32" t="s">
        <v>212</v>
      </c>
      <c r="C206" s="113" t="s">
        <v>414</v>
      </c>
      <c r="D206" s="113" t="s">
        <v>189</v>
      </c>
      <c r="E206" s="8" t="s">
        <v>114</v>
      </c>
      <c r="F206" s="8" t="s">
        <v>59</v>
      </c>
      <c r="G206" s="8" t="s">
        <v>60</v>
      </c>
      <c r="H206" s="8">
        <v>75</v>
      </c>
      <c r="I206" s="8" t="s">
        <v>61</v>
      </c>
      <c r="J206" s="8" t="s">
        <v>61</v>
      </c>
      <c r="K206" s="8" t="s">
        <v>61</v>
      </c>
      <c r="L206" s="104">
        <v>2046</v>
      </c>
      <c r="P206" s="8" t="s">
        <v>61</v>
      </c>
      <c r="Q206" s="8" t="s">
        <v>61</v>
      </c>
      <c r="R206" s="8" t="s">
        <v>61</v>
      </c>
      <c r="S206" s="8" t="s">
        <v>61</v>
      </c>
      <c r="T206" s="107">
        <v>0</v>
      </c>
      <c r="U206" s="8">
        <v>872</v>
      </c>
      <c r="V206" s="8">
        <v>0</v>
      </c>
      <c r="W206" s="8" t="s">
        <v>61</v>
      </c>
      <c r="X206" s="8" t="s">
        <v>61</v>
      </c>
      <c r="Y206" s="8" t="s">
        <v>61</v>
      </c>
      <c r="Z206" s="8" t="s">
        <v>61</v>
      </c>
      <c r="AA206" s="8" t="s">
        <v>61</v>
      </c>
      <c r="AB206" s="8">
        <v>-26.938164884411599</v>
      </c>
      <c r="AC206" s="27">
        <v>24.7048545534144</v>
      </c>
    </row>
    <row r="207" spans="1:29" hidden="1" x14ac:dyDescent="0.35">
      <c r="A207" s="99" t="str">
        <f t="shared" si="8"/>
        <v>base_calc</v>
      </c>
      <c r="B207" s="32" t="s">
        <v>213</v>
      </c>
      <c r="C207" s="113" t="s">
        <v>415</v>
      </c>
      <c r="D207" s="113" t="s">
        <v>189</v>
      </c>
      <c r="E207" s="21" t="s">
        <v>93</v>
      </c>
      <c r="F207" s="21" t="s">
        <v>59</v>
      </c>
      <c r="G207" s="21" t="s">
        <v>60</v>
      </c>
      <c r="H207" s="21">
        <v>32.700000000000003</v>
      </c>
      <c r="I207" s="21" t="s">
        <v>61</v>
      </c>
      <c r="J207" s="21" t="s">
        <v>61</v>
      </c>
      <c r="K207" s="21" t="s">
        <v>61</v>
      </c>
      <c r="L207" s="103">
        <v>2041</v>
      </c>
      <c r="M207" s="21"/>
      <c r="N207" s="21"/>
      <c r="O207" s="21"/>
      <c r="P207" s="21" t="s">
        <v>61</v>
      </c>
      <c r="Q207" s="21" t="s">
        <v>61</v>
      </c>
      <c r="R207" s="21" t="s">
        <v>61</v>
      </c>
      <c r="S207" s="21" t="s">
        <v>61</v>
      </c>
      <c r="T207" s="108">
        <v>0</v>
      </c>
      <c r="U207" s="21">
        <v>687</v>
      </c>
      <c r="V207" s="21">
        <v>0</v>
      </c>
      <c r="W207" s="21" t="s">
        <v>61</v>
      </c>
      <c r="X207" s="21" t="s">
        <v>61</v>
      </c>
      <c r="Y207" s="21" t="s">
        <v>61</v>
      </c>
      <c r="Z207" s="21" t="s">
        <v>61</v>
      </c>
      <c r="AA207" s="21" t="s">
        <v>61</v>
      </c>
      <c r="AB207" s="21">
        <v>-33.2823970519215</v>
      </c>
      <c r="AC207" s="22">
        <v>27.429813102134101</v>
      </c>
    </row>
    <row r="208" spans="1:29" hidden="1" x14ac:dyDescent="0.35">
      <c r="A208" s="99" t="str">
        <f t="shared" si="8"/>
        <v>base_calc</v>
      </c>
      <c r="B208" s="32" t="s">
        <v>214</v>
      </c>
      <c r="C208" s="113" t="s">
        <v>214</v>
      </c>
      <c r="D208" s="113" t="s">
        <v>189</v>
      </c>
      <c r="E208" s="8" t="s">
        <v>114</v>
      </c>
      <c r="F208" s="8" t="s">
        <v>59</v>
      </c>
      <c r="G208" s="8" t="s">
        <v>60</v>
      </c>
      <c r="H208" s="8">
        <v>75</v>
      </c>
      <c r="I208" s="8" t="s">
        <v>61</v>
      </c>
      <c r="J208" s="8" t="s">
        <v>61</v>
      </c>
      <c r="K208" s="8" t="s">
        <v>61</v>
      </c>
      <c r="L208" s="104">
        <v>2046</v>
      </c>
      <c r="P208" s="8" t="s">
        <v>61</v>
      </c>
      <c r="Q208" s="8" t="s">
        <v>61</v>
      </c>
      <c r="R208" s="8" t="s">
        <v>61</v>
      </c>
      <c r="S208" s="8" t="s">
        <v>61</v>
      </c>
      <c r="T208" s="107">
        <v>0</v>
      </c>
      <c r="U208" s="8">
        <v>872</v>
      </c>
      <c r="V208" s="8">
        <v>0</v>
      </c>
      <c r="W208" s="8" t="s">
        <v>61</v>
      </c>
      <c r="X208" s="8" t="s">
        <v>61</v>
      </c>
      <c r="Y208" s="8" t="s">
        <v>61</v>
      </c>
      <c r="Z208" s="8" t="s">
        <v>61</v>
      </c>
      <c r="AA208" s="8" t="s">
        <v>61</v>
      </c>
      <c r="AB208" s="8">
        <v>-25.236580010742301</v>
      </c>
      <c r="AC208" s="27">
        <v>26.082419364174601</v>
      </c>
    </row>
    <row r="209" spans="1:29" hidden="1" x14ac:dyDescent="0.35">
      <c r="A209" s="99" t="str">
        <f t="shared" si="8"/>
        <v>base_calc</v>
      </c>
      <c r="B209" s="20" t="s">
        <v>215</v>
      </c>
      <c r="C209" s="117" t="s">
        <v>215</v>
      </c>
      <c r="D209" s="113" t="s">
        <v>156</v>
      </c>
      <c r="E209" s="21" t="s">
        <v>58</v>
      </c>
      <c r="F209" s="21" t="s">
        <v>59</v>
      </c>
      <c r="G209" s="21" t="s">
        <v>60</v>
      </c>
      <c r="H209" s="21">
        <v>160</v>
      </c>
      <c r="I209" s="21" t="s">
        <v>61</v>
      </c>
      <c r="J209" s="21" t="s">
        <v>61</v>
      </c>
      <c r="K209" s="21" t="s">
        <v>61</v>
      </c>
      <c r="L209" s="103">
        <v>2027</v>
      </c>
      <c r="M209" s="21"/>
      <c r="N209" s="21"/>
      <c r="O209" s="21"/>
      <c r="P209" s="21">
        <v>12.372</v>
      </c>
      <c r="Q209" s="21">
        <v>15.6</v>
      </c>
      <c r="R209" s="21">
        <v>0.5</v>
      </c>
      <c r="S209" s="21">
        <v>0.5</v>
      </c>
      <c r="T209" s="108">
        <v>0.3</v>
      </c>
      <c r="U209" s="21">
        <v>80</v>
      </c>
      <c r="V209" s="21">
        <v>0</v>
      </c>
      <c r="W209" s="21" t="s">
        <v>61</v>
      </c>
      <c r="X209" s="21" t="s">
        <v>61</v>
      </c>
      <c r="Y209" s="21" t="s">
        <v>61</v>
      </c>
      <c r="Z209" s="21" t="s">
        <v>61</v>
      </c>
      <c r="AA209" s="21" t="s">
        <v>61</v>
      </c>
      <c r="AB209" s="21">
        <v>-26.658000000000001</v>
      </c>
      <c r="AC209" s="22">
        <v>28.113800000000001</v>
      </c>
    </row>
    <row r="210" spans="1:29" hidden="1" x14ac:dyDescent="0.35">
      <c r="A210" s="99" t="str">
        <f t="shared" si="8"/>
        <v>base_calc</v>
      </c>
      <c r="B210" s="32" t="s">
        <v>216</v>
      </c>
      <c r="C210" s="113" t="s">
        <v>416</v>
      </c>
      <c r="D210" s="113" t="s">
        <v>156</v>
      </c>
      <c r="E210" s="8" t="s">
        <v>58</v>
      </c>
      <c r="F210" s="8" t="s">
        <v>59</v>
      </c>
      <c r="G210" s="8" t="s">
        <v>60</v>
      </c>
      <c r="H210" s="8">
        <v>600</v>
      </c>
      <c r="I210" s="8" t="s">
        <v>61</v>
      </c>
      <c r="J210" s="8" t="s">
        <v>61</v>
      </c>
      <c r="K210" s="8" t="s">
        <v>61</v>
      </c>
      <c r="L210" s="104" t="s">
        <v>77</v>
      </c>
      <c r="P210" s="8">
        <v>12.372</v>
      </c>
      <c r="Q210" s="8">
        <v>15.6</v>
      </c>
      <c r="R210" s="8">
        <v>0.5</v>
      </c>
      <c r="S210" s="8">
        <v>0.5</v>
      </c>
      <c r="T210" s="107">
        <v>0</v>
      </c>
      <c r="U210" s="8">
        <v>900</v>
      </c>
      <c r="V210" s="8">
        <v>0</v>
      </c>
      <c r="W210" s="8" t="s">
        <v>61</v>
      </c>
      <c r="X210" s="8" t="s">
        <v>61</v>
      </c>
      <c r="Y210" s="8" t="s">
        <v>61</v>
      </c>
      <c r="Z210" s="8" t="s">
        <v>61</v>
      </c>
      <c r="AA210" s="8" t="s">
        <v>61</v>
      </c>
      <c r="AB210" s="8">
        <v>-26.503599999999999</v>
      </c>
      <c r="AC210" s="27">
        <v>29.180299999999999</v>
      </c>
    </row>
    <row r="211" spans="1:29" hidden="1" x14ac:dyDescent="0.35">
      <c r="A211" s="99" t="str">
        <f t="shared" si="8"/>
        <v>base_calc</v>
      </c>
      <c r="B211" s="32" t="s">
        <v>217</v>
      </c>
      <c r="C211" s="113" t="s">
        <v>217</v>
      </c>
      <c r="D211" s="113" t="s">
        <v>156</v>
      </c>
      <c r="E211" s="21" t="s">
        <v>336</v>
      </c>
      <c r="F211" s="21" t="s">
        <v>59</v>
      </c>
      <c r="G211" s="21" t="s">
        <v>60</v>
      </c>
      <c r="H211" s="21">
        <v>670</v>
      </c>
      <c r="I211" s="21">
        <v>167.5</v>
      </c>
      <c r="J211" s="21">
        <v>4</v>
      </c>
      <c r="K211" s="21" t="s">
        <v>61</v>
      </c>
      <c r="L211" s="103">
        <v>2046</v>
      </c>
      <c r="M211" s="21"/>
      <c r="N211" s="21"/>
      <c r="O211" s="21"/>
      <c r="P211" s="21">
        <v>11.519</v>
      </c>
      <c r="Q211" s="21">
        <v>263.39999999999998</v>
      </c>
      <c r="R211" s="21">
        <v>11</v>
      </c>
      <c r="S211" s="21">
        <v>11</v>
      </c>
      <c r="T211" s="108">
        <v>0</v>
      </c>
      <c r="U211" s="21">
        <v>3</v>
      </c>
      <c r="V211" s="21">
        <v>169</v>
      </c>
      <c r="W211" s="21" t="s">
        <v>61</v>
      </c>
      <c r="X211" s="21" t="s">
        <v>61</v>
      </c>
      <c r="Y211" s="21" t="s">
        <v>61</v>
      </c>
      <c r="Z211" s="21" t="s">
        <v>61</v>
      </c>
      <c r="AA211" s="21" t="s">
        <v>61</v>
      </c>
      <c r="AB211" s="21">
        <v>-29.251000000000001</v>
      </c>
      <c r="AC211" s="22">
        <v>31.094100000000001</v>
      </c>
    </row>
    <row r="212" spans="1:29" hidden="1" x14ac:dyDescent="0.35">
      <c r="A212" s="99" t="str">
        <f t="shared" si="8"/>
        <v>base_calc</v>
      </c>
      <c r="B212" s="32" t="s">
        <v>218</v>
      </c>
      <c r="C212" s="113" t="s">
        <v>218</v>
      </c>
      <c r="D212" s="113" t="s">
        <v>156</v>
      </c>
      <c r="E212" s="8" t="s">
        <v>336</v>
      </c>
      <c r="F212" s="8" t="s">
        <v>59</v>
      </c>
      <c r="G212" s="8" t="s">
        <v>60</v>
      </c>
      <c r="H212" s="8">
        <v>335</v>
      </c>
      <c r="I212" s="8">
        <v>167.5</v>
      </c>
      <c r="J212" s="8">
        <v>2</v>
      </c>
      <c r="K212" s="8" t="s">
        <v>61</v>
      </c>
      <c r="L212" s="104">
        <v>2046</v>
      </c>
      <c r="P212" s="8">
        <v>11.519</v>
      </c>
      <c r="Q212" s="8">
        <v>263.39999999999998</v>
      </c>
      <c r="R212" s="8">
        <v>11</v>
      </c>
      <c r="S212" s="8">
        <v>11</v>
      </c>
      <c r="T212" s="107">
        <v>0</v>
      </c>
      <c r="U212" s="8">
        <v>3</v>
      </c>
      <c r="V212" s="8">
        <v>169</v>
      </c>
      <c r="W212" s="8" t="s">
        <v>61</v>
      </c>
      <c r="X212" s="8" t="s">
        <v>61</v>
      </c>
      <c r="Y212" s="8" t="s">
        <v>61</v>
      </c>
      <c r="Z212" s="8" t="s">
        <v>61</v>
      </c>
      <c r="AA212" s="8" t="s">
        <v>61</v>
      </c>
      <c r="AB212" s="8">
        <v>-33.443300000000001</v>
      </c>
      <c r="AC212" s="27">
        <v>25.402200000000001</v>
      </c>
    </row>
    <row r="213" spans="1:29" hidden="1" x14ac:dyDescent="0.35">
      <c r="A213" s="99" t="str">
        <f t="shared" si="8"/>
        <v>base_calc</v>
      </c>
      <c r="B213" s="32" t="s">
        <v>219</v>
      </c>
      <c r="C213" s="113" t="s">
        <v>416</v>
      </c>
      <c r="D213" s="113" t="s">
        <v>156</v>
      </c>
      <c r="E213" s="21" t="s">
        <v>335</v>
      </c>
      <c r="F213" s="21" t="s">
        <v>59</v>
      </c>
      <c r="G213" s="21" t="s">
        <v>60</v>
      </c>
      <c r="H213" s="21">
        <v>175</v>
      </c>
      <c r="I213" s="21">
        <v>9.6999999999999993</v>
      </c>
      <c r="J213" s="21">
        <v>18</v>
      </c>
      <c r="K213" s="21" t="s">
        <v>61</v>
      </c>
      <c r="L213" s="103" t="s">
        <v>77</v>
      </c>
      <c r="M213" s="21"/>
      <c r="N213" s="21"/>
      <c r="O213" s="21"/>
      <c r="P213" s="21">
        <v>7.6</v>
      </c>
      <c r="Q213" s="21">
        <v>75</v>
      </c>
      <c r="R213" s="21">
        <v>8</v>
      </c>
      <c r="S213" s="21">
        <v>8</v>
      </c>
      <c r="T213" s="108">
        <v>0.3</v>
      </c>
      <c r="U213" s="21">
        <v>950</v>
      </c>
      <c r="V213" s="21">
        <v>0</v>
      </c>
      <c r="W213" s="21" t="s">
        <v>61</v>
      </c>
      <c r="X213" s="21" t="s">
        <v>61</v>
      </c>
      <c r="Y213" s="21" t="s">
        <v>61</v>
      </c>
      <c r="Z213" s="21" t="s">
        <v>61</v>
      </c>
      <c r="AA213" s="21" t="s">
        <v>61</v>
      </c>
      <c r="AB213" s="21">
        <v>-26.810199999999998</v>
      </c>
      <c r="AC213" s="22">
        <v>27.8277</v>
      </c>
    </row>
    <row r="214" spans="1:29" hidden="1" x14ac:dyDescent="0.35">
      <c r="A214" s="99" t="str">
        <f t="shared" si="8"/>
        <v>base_calc</v>
      </c>
      <c r="B214" s="32" t="s">
        <v>220</v>
      </c>
      <c r="C214" s="113" t="s">
        <v>416</v>
      </c>
      <c r="D214" s="113" t="s">
        <v>156</v>
      </c>
      <c r="E214" s="8" t="s">
        <v>335</v>
      </c>
      <c r="F214" s="8" t="s">
        <v>59</v>
      </c>
      <c r="G214" s="8" t="s">
        <v>60</v>
      </c>
      <c r="H214" s="8">
        <v>250</v>
      </c>
      <c r="I214" s="8">
        <v>50</v>
      </c>
      <c r="J214" s="8">
        <v>5</v>
      </c>
      <c r="K214" s="8" t="s">
        <v>61</v>
      </c>
      <c r="L214" s="104" t="s">
        <v>77</v>
      </c>
      <c r="P214" s="8">
        <v>11.519</v>
      </c>
      <c r="Q214" s="8">
        <v>75</v>
      </c>
      <c r="R214" s="8">
        <v>2</v>
      </c>
      <c r="S214" s="8">
        <v>2</v>
      </c>
      <c r="T214" s="107">
        <v>0</v>
      </c>
      <c r="U214" s="8">
        <v>950</v>
      </c>
      <c r="V214" s="8">
        <v>0</v>
      </c>
      <c r="W214" s="8" t="s">
        <v>61</v>
      </c>
      <c r="X214" s="8" t="s">
        <v>61</v>
      </c>
      <c r="Y214" s="8" t="s">
        <v>61</v>
      </c>
      <c r="Z214" s="8" t="s">
        <v>61</v>
      </c>
      <c r="AA214" s="8" t="s">
        <v>61</v>
      </c>
      <c r="AB214" s="8">
        <v>-26.810199999999998</v>
      </c>
      <c r="AC214" s="27">
        <v>27.8277</v>
      </c>
    </row>
    <row r="215" spans="1:29" hidden="1" x14ac:dyDescent="0.35">
      <c r="A215" s="99" t="str">
        <f t="shared" si="8"/>
        <v>base_calc</v>
      </c>
      <c r="B215" s="32" t="s">
        <v>221</v>
      </c>
      <c r="C215" s="113" t="s">
        <v>221</v>
      </c>
      <c r="D215" s="113" t="s">
        <v>221</v>
      </c>
      <c r="E215" s="21" t="s">
        <v>222</v>
      </c>
      <c r="F215" s="21" t="s">
        <v>59</v>
      </c>
      <c r="G215" s="21" t="s">
        <v>60</v>
      </c>
      <c r="H215" s="21">
        <f>1500*1.176</f>
        <v>1764</v>
      </c>
      <c r="I215" s="21">
        <v>250</v>
      </c>
      <c r="J215" s="21">
        <v>6</v>
      </c>
      <c r="K215" s="21" t="s">
        <v>61</v>
      </c>
      <c r="L215" s="103" t="s">
        <v>77</v>
      </c>
      <c r="M215" s="21"/>
      <c r="N215" s="21"/>
      <c r="O215" s="21"/>
      <c r="P215" s="21" t="s">
        <v>61</v>
      </c>
      <c r="Q215" s="21" t="s">
        <v>61</v>
      </c>
      <c r="R215" s="21" t="s">
        <v>61</v>
      </c>
      <c r="S215" s="21" t="s">
        <v>61</v>
      </c>
      <c r="T215" s="108">
        <v>0</v>
      </c>
      <c r="U215" s="21">
        <v>300</v>
      </c>
      <c r="V215" s="21">
        <v>0</v>
      </c>
      <c r="W215" s="21" t="s">
        <v>61</v>
      </c>
      <c r="X215" s="21" t="s">
        <v>61</v>
      </c>
      <c r="Y215" s="21" t="s">
        <v>61</v>
      </c>
      <c r="Z215" s="21" t="s">
        <v>61</v>
      </c>
      <c r="AA215" s="21" t="s">
        <v>61</v>
      </c>
      <c r="AB215" s="21">
        <v>-25.919879999999999</v>
      </c>
      <c r="AC215" s="22">
        <v>28.27627</v>
      </c>
    </row>
    <row r="216" spans="1:29" hidden="1" x14ac:dyDescent="0.35">
      <c r="A216" s="99" t="str">
        <f t="shared" si="8"/>
        <v>base_calc</v>
      </c>
      <c r="B216" s="32" t="s">
        <v>223</v>
      </c>
      <c r="C216" s="113" t="s">
        <v>223</v>
      </c>
      <c r="D216" s="113" t="s">
        <v>156</v>
      </c>
      <c r="E216" s="8" t="s">
        <v>102</v>
      </c>
      <c r="F216" s="8" t="s">
        <v>59</v>
      </c>
      <c r="G216" s="8" t="s">
        <v>60</v>
      </c>
      <c r="H216" s="8">
        <v>65</v>
      </c>
      <c r="I216" s="8">
        <v>65</v>
      </c>
      <c r="J216" s="8">
        <v>1</v>
      </c>
      <c r="K216" s="8" t="s">
        <v>61</v>
      </c>
      <c r="L216" s="104" t="s">
        <v>77</v>
      </c>
      <c r="P216" s="8" t="s">
        <v>61</v>
      </c>
      <c r="Q216" s="8" t="s">
        <v>61</v>
      </c>
      <c r="R216" s="8" t="s">
        <v>61</v>
      </c>
      <c r="S216" s="8" t="s">
        <v>61</v>
      </c>
      <c r="T216" s="107">
        <v>0</v>
      </c>
      <c r="U216" s="8">
        <v>300</v>
      </c>
      <c r="V216" s="8">
        <v>0</v>
      </c>
      <c r="W216" s="8" t="s">
        <v>61</v>
      </c>
      <c r="X216" s="8" t="s">
        <v>61</v>
      </c>
      <c r="Y216" s="8" t="s">
        <v>61</v>
      </c>
      <c r="Z216" s="8" t="s">
        <v>61</v>
      </c>
      <c r="AA216" s="8" t="s">
        <v>61</v>
      </c>
      <c r="AB216" s="8">
        <v>-32.049999999999997</v>
      </c>
      <c r="AC216" s="27">
        <v>28.58333</v>
      </c>
    </row>
    <row r="217" spans="1:29" hidden="1" x14ac:dyDescent="0.35">
      <c r="A217" s="99" t="str">
        <f t="shared" si="8"/>
        <v>base_calc</v>
      </c>
      <c r="B217" s="32" t="s">
        <v>224</v>
      </c>
      <c r="C217" s="113" t="s">
        <v>224</v>
      </c>
      <c r="D217" s="113" t="s">
        <v>156</v>
      </c>
      <c r="E217" s="21" t="s">
        <v>168</v>
      </c>
      <c r="F217" s="21" t="s">
        <v>59</v>
      </c>
      <c r="G217" s="21" t="s">
        <v>60</v>
      </c>
      <c r="H217" s="21">
        <v>120</v>
      </c>
      <c r="I217" s="21">
        <v>30</v>
      </c>
      <c r="J217" s="21">
        <v>4</v>
      </c>
      <c r="K217" s="21" t="s">
        <v>61</v>
      </c>
      <c r="L217" s="103" t="s">
        <v>77</v>
      </c>
      <c r="M217" s="21"/>
      <c r="N217" s="21"/>
      <c r="O217" s="21"/>
      <c r="P217" s="21" t="s">
        <v>61</v>
      </c>
      <c r="Q217" s="21" t="s">
        <v>61</v>
      </c>
      <c r="R217" s="21">
        <v>0.5</v>
      </c>
      <c r="S217" s="21">
        <v>0.5</v>
      </c>
      <c r="T217" s="108">
        <v>0.3</v>
      </c>
      <c r="U217" s="21">
        <v>500</v>
      </c>
      <c r="V217" s="21">
        <v>0</v>
      </c>
      <c r="W217" s="21" t="s">
        <v>61</v>
      </c>
      <c r="X217" s="21" t="s">
        <v>61</v>
      </c>
      <c r="Y217" s="21" t="s">
        <v>61</v>
      </c>
      <c r="Z217" s="21" t="s">
        <v>61</v>
      </c>
      <c r="AA217" s="21" t="s">
        <v>61</v>
      </c>
      <c r="AB217" s="21"/>
      <c r="AC217" s="22"/>
    </row>
    <row r="218" spans="1:29" hidden="1" x14ac:dyDescent="0.35">
      <c r="A218" s="99" t="str">
        <f t="shared" si="8"/>
        <v>base_calc</v>
      </c>
      <c r="B218" s="32" t="s">
        <v>225</v>
      </c>
      <c r="C218" s="113" t="s">
        <v>225</v>
      </c>
      <c r="D218" s="113" t="s">
        <v>156</v>
      </c>
      <c r="E218" s="8" t="s">
        <v>168</v>
      </c>
      <c r="F218" s="8" t="s">
        <v>59</v>
      </c>
      <c r="G218" s="8" t="s">
        <v>60</v>
      </c>
      <c r="H218" s="8">
        <v>144</v>
      </c>
      <c r="I218" s="8">
        <v>36</v>
      </c>
      <c r="J218" s="8">
        <v>4</v>
      </c>
      <c r="K218" s="8" t="s">
        <v>61</v>
      </c>
      <c r="L218" s="104" t="s">
        <v>77</v>
      </c>
      <c r="P218" s="8" t="s">
        <v>61</v>
      </c>
      <c r="Q218" s="8" t="s">
        <v>61</v>
      </c>
      <c r="R218" s="8">
        <v>0.5</v>
      </c>
      <c r="S218" s="8">
        <v>0.5</v>
      </c>
      <c r="T218" s="107">
        <v>0.3</v>
      </c>
      <c r="U218" s="8">
        <v>500</v>
      </c>
      <c r="V218" s="8">
        <v>0</v>
      </c>
      <c r="W218" s="8" t="s">
        <v>61</v>
      </c>
      <c r="X218" s="8" t="s">
        <v>61</v>
      </c>
      <c r="Y218" s="8" t="s">
        <v>61</v>
      </c>
      <c r="Z218" s="8" t="s">
        <v>61</v>
      </c>
      <c r="AA218" s="8" t="s">
        <v>61</v>
      </c>
      <c r="AB218" s="8">
        <v>-25.3447</v>
      </c>
      <c r="AC218" s="27">
        <v>30.393999999999998</v>
      </c>
    </row>
    <row r="219" spans="1:29" hidden="1" x14ac:dyDescent="0.35">
      <c r="A219" s="99" t="str">
        <f t="shared" si="8"/>
        <v>base_calc</v>
      </c>
      <c r="B219" s="33" t="s">
        <v>226</v>
      </c>
      <c r="C219" s="116" t="s">
        <v>226</v>
      </c>
      <c r="D219" s="116" t="s">
        <v>227</v>
      </c>
      <c r="E219" s="111" t="s">
        <v>97</v>
      </c>
      <c r="F219" s="100" t="s">
        <v>98</v>
      </c>
      <c r="G219" s="100" t="s">
        <v>60</v>
      </c>
      <c r="H219" s="100">
        <v>180</v>
      </c>
      <c r="I219" s="100">
        <v>45</v>
      </c>
      <c r="J219" s="100">
        <v>4</v>
      </c>
      <c r="K219" s="109" t="s">
        <v>61</v>
      </c>
      <c r="L219" s="109" t="s">
        <v>77</v>
      </c>
      <c r="M219" s="100"/>
      <c r="N219" s="100"/>
      <c r="O219" s="100"/>
      <c r="P219" s="100" t="s">
        <v>61</v>
      </c>
      <c r="Q219" s="100" t="s">
        <v>61</v>
      </c>
      <c r="R219" s="100" t="s">
        <v>61</v>
      </c>
      <c r="S219" s="100" t="s">
        <v>61</v>
      </c>
      <c r="T219" s="110">
        <v>0</v>
      </c>
      <c r="U219" s="100">
        <v>300</v>
      </c>
      <c r="V219" s="100">
        <v>222</v>
      </c>
      <c r="W219" s="110">
        <v>0.72</v>
      </c>
      <c r="X219" s="100">
        <f>J219</f>
        <v>4</v>
      </c>
      <c r="Y219" s="100">
        <f>I219</f>
        <v>45</v>
      </c>
      <c r="Z219" s="100">
        <v>2.7</v>
      </c>
      <c r="AA219" s="100" t="s">
        <v>61</v>
      </c>
      <c r="AB219" s="100">
        <v>-34.152999999999999</v>
      </c>
      <c r="AC219" s="101">
        <v>18.899999999999999</v>
      </c>
    </row>
  </sheetData>
  <autoFilter ref="A1:AC219" xr:uid="{00000000-0009-0000-0000-000002000000}">
    <filterColumn colId="0">
      <filters>
        <filter val="base"/>
      </filters>
    </filterColumn>
    <filterColumn colId="4">
      <filters>
        <filter val="coal"/>
        <filter val="ocgt_diesel"/>
        <filter val="ocgt_gas"/>
        <filter val="phs"/>
      </filters>
    </filterColumn>
    <sortState xmlns:xlrd2="http://schemas.microsoft.com/office/spreadsheetml/2017/richdata2" ref="A2:AC105">
      <sortCondition ref="B1:B219"/>
    </sortState>
  </autoFilter>
  <phoneticPr fontId="10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9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50" sqref="A50"/>
      <selection pane="bottomRight" activeCell="G47" sqref="G47"/>
    </sheetView>
  </sheetViews>
  <sheetFormatPr defaultColWidth="8.54296875" defaultRowHeight="14.5" x14ac:dyDescent="0.35"/>
  <cols>
    <col min="1" max="1" width="16.6328125" customWidth="1"/>
    <col min="2" max="3" width="31.6328125" customWidth="1"/>
    <col min="4" max="4" width="10.08984375" style="8" bestFit="1" customWidth="1"/>
    <col min="5" max="5" width="10.54296875" style="8" bestFit="1" customWidth="1"/>
    <col min="6" max="6" width="7.36328125" style="9" bestFit="1" customWidth="1"/>
    <col min="7" max="7" width="10.26953125" style="9" customWidth="1"/>
    <col min="8" max="8" width="9.36328125" style="9" customWidth="1"/>
    <col min="9" max="9" width="10" style="9" customWidth="1"/>
    <col min="10" max="10" width="18.6328125" style="9" customWidth="1"/>
    <col min="11" max="11" width="18.54296875" style="9" customWidth="1"/>
    <col min="12" max="14" width="15.6328125" style="9" customWidth="1"/>
    <col min="15" max="16" width="17.54296875" style="9" customWidth="1"/>
    <col min="17" max="17" width="15.6328125" style="9" customWidth="1"/>
    <col min="18" max="18" width="18" style="9" customWidth="1"/>
    <col min="19" max="21" width="15.6328125" style="9" customWidth="1"/>
    <col min="22" max="22" width="16.7265625" style="9" customWidth="1"/>
    <col min="23" max="24" width="15.6328125" style="9" customWidth="1"/>
    <col min="25" max="26" width="15.6328125" style="8" customWidth="1"/>
    <col min="1023" max="1024" width="9.08984375" customWidth="1"/>
  </cols>
  <sheetData>
    <row r="1" spans="1:1024" s="13" customFormat="1" ht="51" x14ac:dyDescent="0.35">
      <c r="A1" s="2" t="s">
        <v>35</v>
      </c>
      <c r="B1" s="2" t="s">
        <v>36</v>
      </c>
      <c r="C1" s="2" t="s">
        <v>111</v>
      </c>
      <c r="D1" s="3" t="s">
        <v>37</v>
      </c>
      <c r="E1" s="3" t="s">
        <v>38</v>
      </c>
      <c r="F1" s="3" t="s">
        <v>39</v>
      </c>
      <c r="G1" s="105" t="s">
        <v>40</v>
      </c>
      <c r="H1" s="3" t="s">
        <v>41</v>
      </c>
      <c r="I1" s="3" t="s">
        <v>42</v>
      </c>
      <c r="J1" s="3" t="s">
        <v>566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331</v>
      </c>
      <c r="T1" s="3" t="s">
        <v>332</v>
      </c>
      <c r="U1" s="3" t="s">
        <v>333</v>
      </c>
      <c r="V1" s="3" t="s">
        <v>334</v>
      </c>
      <c r="W1" s="3" t="s">
        <v>53</v>
      </c>
      <c r="X1" s="3" t="s">
        <v>54</v>
      </c>
      <c r="Y1" s="3" t="s">
        <v>55</v>
      </c>
      <c r="Z1" s="112" t="s">
        <v>56</v>
      </c>
      <c r="AA1" s="11"/>
      <c r="AB1" s="11"/>
      <c r="AC1" s="11"/>
      <c r="AD1" s="11"/>
      <c r="AE1" s="11"/>
      <c r="AF1" s="11"/>
      <c r="AG1" s="12"/>
      <c r="AH1" s="12"/>
      <c r="AMJ1"/>
    </row>
    <row r="2" spans="1:1024" x14ac:dyDescent="0.35">
      <c r="A2" s="14" t="s">
        <v>9</v>
      </c>
      <c r="B2" s="15" t="s">
        <v>57</v>
      </c>
      <c r="C2" s="20" t="s">
        <v>564</v>
      </c>
      <c r="D2" s="16" t="s">
        <v>58</v>
      </c>
      <c r="E2" s="16" t="s">
        <v>59</v>
      </c>
      <c r="F2" s="16" t="s">
        <v>60</v>
      </c>
      <c r="G2" s="16">
        <f t="shared" ref="G2:G31" si="0">H2*I2</f>
        <v>1116</v>
      </c>
      <c r="H2" s="16">
        <v>372</v>
      </c>
      <c r="I2" s="16">
        <v>3</v>
      </c>
      <c r="J2" s="16" t="s">
        <v>61</v>
      </c>
      <c r="K2" s="16">
        <v>2027</v>
      </c>
      <c r="L2" s="16">
        <v>12.744</v>
      </c>
      <c r="M2" s="16">
        <v>25.9</v>
      </c>
      <c r="N2" s="16">
        <v>2.1</v>
      </c>
      <c r="O2" s="16">
        <v>2.1</v>
      </c>
      <c r="P2" s="16">
        <v>0.3</v>
      </c>
      <c r="Q2" s="16">
        <v>98</v>
      </c>
      <c r="R2" s="16">
        <v>1133</v>
      </c>
      <c r="S2" s="16" t="s">
        <v>61</v>
      </c>
      <c r="T2" s="16" t="s">
        <v>61</v>
      </c>
      <c r="U2" s="16" t="s">
        <v>61</v>
      </c>
      <c r="V2" s="16" t="s">
        <v>61</v>
      </c>
      <c r="W2" s="16"/>
      <c r="X2" s="16"/>
      <c r="Y2" s="16">
        <v>-25.94444</v>
      </c>
      <c r="Z2" s="17">
        <v>29.79166</v>
      </c>
      <c r="AA2" s="11"/>
      <c r="AB2" s="18"/>
      <c r="AC2" s="18"/>
      <c r="AD2" s="11"/>
      <c r="AE2" s="11"/>
      <c r="AF2" s="11"/>
      <c r="AG2" s="12"/>
      <c r="AH2" s="12"/>
    </row>
    <row r="3" spans="1:1024" x14ac:dyDescent="0.35">
      <c r="A3" s="19" t="s">
        <v>9</v>
      </c>
      <c r="B3" s="20" t="s">
        <v>62</v>
      </c>
      <c r="C3" s="20" t="s">
        <v>564</v>
      </c>
      <c r="D3" s="21" t="str">
        <f>D2</f>
        <v>coal</v>
      </c>
      <c r="E3" s="21" t="s">
        <v>59</v>
      </c>
      <c r="F3" s="21" t="str">
        <f>F2</f>
        <v>Existing</v>
      </c>
      <c r="G3" s="21">
        <f t="shared" si="0"/>
        <v>1116</v>
      </c>
      <c r="H3" s="21">
        <v>372</v>
      </c>
      <c r="I3" s="21">
        <f>I2</f>
        <v>3</v>
      </c>
      <c r="J3" s="21" t="s">
        <v>61</v>
      </c>
      <c r="K3" s="21">
        <v>2030</v>
      </c>
      <c r="L3" s="21">
        <f t="shared" ref="L3:Q3" si="1">L2</f>
        <v>12.744</v>
      </c>
      <c r="M3" s="21">
        <f t="shared" si="1"/>
        <v>25.9</v>
      </c>
      <c r="N3" s="21">
        <f t="shared" si="1"/>
        <v>2.1</v>
      </c>
      <c r="O3" s="21">
        <f t="shared" si="1"/>
        <v>2.1</v>
      </c>
      <c r="P3" s="21">
        <f>P2</f>
        <v>0.3</v>
      </c>
      <c r="Q3" s="21">
        <f t="shared" si="1"/>
        <v>98</v>
      </c>
      <c r="R3" s="21">
        <v>1133</v>
      </c>
      <c r="S3" s="21" t="str">
        <f t="shared" ref="S3:Z3" si="2">S2</f>
        <v>-</v>
      </c>
      <c r="T3" s="21" t="str">
        <f t="shared" si="2"/>
        <v>-</v>
      </c>
      <c r="U3" s="21" t="str">
        <f t="shared" si="2"/>
        <v>-</v>
      </c>
      <c r="V3" s="21" t="str">
        <f t="shared" si="2"/>
        <v>-</v>
      </c>
      <c r="W3" s="21">
        <f t="shared" si="2"/>
        <v>0</v>
      </c>
      <c r="X3" s="21">
        <f t="shared" si="2"/>
        <v>0</v>
      </c>
      <c r="Y3" s="21">
        <f t="shared" si="2"/>
        <v>-25.94444</v>
      </c>
      <c r="Z3" s="22">
        <f t="shared" si="2"/>
        <v>29.79166</v>
      </c>
      <c r="AA3" s="11"/>
      <c r="AB3" s="18"/>
      <c r="AC3" s="18"/>
      <c r="AD3" s="11"/>
      <c r="AE3" s="11"/>
      <c r="AF3" s="11"/>
      <c r="AG3" s="12"/>
      <c r="AH3" s="12"/>
    </row>
    <row r="4" spans="1:1024" x14ac:dyDescent="0.35">
      <c r="A4" s="19" t="s">
        <v>9</v>
      </c>
      <c r="B4" s="20" t="s">
        <v>63</v>
      </c>
      <c r="C4" s="20" t="s">
        <v>564</v>
      </c>
      <c r="D4" s="23" t="s">
        <v>58</v>
      </c>
      <c r="E4" s="23" t="s">
        <v>59</v>
      </c>
      <c r="F4" s="23" t="s">
        <v>60</v>
      </c>
      <c r="G4" s="23">
        <f t="shared" si="0"/>
        <v>740</v>
      </c>
      <c r="H4" s="23">
        <v>370</v>
      </c>
      <c r="I4" s="23">
        <v>2</v>
      </c>
      <c r="J4" s="21" t="s">
        <v>61</v>
      </c>
      <c r="K4" s="23">
        <v>2022</v>
      </c>
      <c r="L4" s="23">
        <v>13.584</v>
      </c>
      <c r="M4" s="23">
        <v>32.299999999999997</v>
      </c>
      <c r="N4" s="23">
        <v>1.1000000000000001</v>
      </c>
      <c r="O4" s="23">
        <v>1.1000000000000001</v>
      </c>
      <c r="P4" s="23">
        <f t="shared" ref="P4:P31" si="3">P3</f>
        <v>0.3</v>
      </c>
      <c r="Q4" s="23">
        <v>98</v>
      </c>
      <c r="R4" s="23">
        <v>1133</v>
      </c>
      <c r="S4" s="23" t="s">
        <v>61</v>
      </c>
      <c r="T4" s="23" t="s">
        <v>61</v>
      </c>
      <c r="U4" s="23" t="s">
        <v>61</v>
      </c>
      <c r="V4" s="23" t="s">
        <v>61</v>
      </c>
      <c r="W4" s="23"/>
      <c r="X4" s="23"/>
      <c r="Y4" s="23">
        <v>-26.620069999999998</v>
      </c>
      <c r="Z4" s="24">
        <v>30.09113</v>
      </c>
      <c r="AA4" s="11"/>
      <c r="AB4" s="18"/>
      <c r="AC4" s="18"/>
      <c r="AD4" s="11"/>
      <c r="AE4" s="11"/>
      <c r="AF4" s="11"/>
      <c r="AG4" s="12"/>
      <c r="AH4" s="12"/>
    </row>
    <row r="5" spans="1:1024" x14ac:dyDescent="0.35">
      <c r="A5" s="19" t="s">
        <v>9</v>
      </c>
      <c r="B5" s="20" t="s">
        <v>64</v>
      </c>
      <c r="C5" s="20" t="s">
        <v>564</v>
      </c>
      <c r="D5" s="23" t="s">
        <v>58</v>
      </c>
      <c r="E5" s="23" t="s">
        <v>59</v>
      </c>
      <c r="F5" s="23" t="s">
        <v>60</v>
      </c>
      <c r="G5" s="23">
        <f t="shared" si="0"/>
        <v>370</v>
      </c>
      <c r="H5" s="23">
        <v>370</v>
      </c>
      <c r="I5" s="23">
        <v>1</v>
      </c>
      <c r="J5" s="21" t="s">
        <v>61</v>
      </c>
      <c r="K5" s="23">
        <v>2024</v>
      </c>
      <c r="L5" s="23">
        <v>14.28</v>
      </c>
      <c r="M5" s="23">
        <v>32.299999999999997</v>
      </c>
      <c r="N5" s="23">
        <v>1.1000000000000001</v>
      </c>
      <c r="O5" s="23">
        <v>1.1000000000000001</v>
      </c>
      <c r="P5" s="23">
        <f t="shared" si="3"/>
        <v>0.3</v>
      </c>
      <c r="Q5" s="23">
        <v>98</v>
      </c>
      <c r="R5" s="23">
        <v>1133</v>
      </c>
      <c r="S5" s="23" t="s">
        <v>61</v>
      </c>
      <c r="T5" s="23" t="s">
        <v>61</v>
      </c>
      <c r="U5" s="23" t="s">
        <v>61</v>
      </c>
      <c r="V5" s="23" t="s">
        <v>61</v>
      </c>
      <c r="W5" s="23"/>
      <c r="X5" s="23"/>
      <c r="Y5" s="23">
        <v>-26.620069999999998</v>
      </c>
      <c r="Z5" s="24">
        <v>30.09113</v>
      </c>
      <c r="AA5" s="11"/>
      <c r="AB5" s="18"/>
      <c r="AC5" s="18"/>
      <c r="AD5" s="11"/>
      <c r="AE5" s="11"/>
      <c r="AF5" s="11"/>
      <c r="AG5" s="12"/>
      <c r="AH5" s="12"/>
    </row>
    <row r="6" spans="1:1024" x14ac:dyDescent="0.35">
      <c r="A6" s="19" t="s">
        <v>9</v>
      </c>
      <c r="B6" s="20" t="s">
        <v>65</v>
      </c>
      <c r="C6" s="20" t="s">
        <v>564</v>
      </c>
      <c r="D6" s="21" t="s">
        <v>58</v>
      </c>
      <c r="E6" s="21" t="s">
        <v>59</v>
      </c>
      <c r="F6" s="21" t="s">
        <v>60</v>
      </c>
      <c r="G6" s="21">
        <f t="shared" si="0"/>
        <v>1150</v>
      </c>
      <c r="H6" s="21">
        <v>575</v>
      </c>
      <c r="I6" s="21">
        <v>2</v>
      </c>
      <c r="J6" s="21" t="s">
        <v>61</v>
      </c>
      <c r="K6" s="21">
        <v>2032</v>
      </c>
      <c r="L6" s="21">
        <v>12.066000000000001</v>
      </c>
      <c r="M6" s="21">
        <v>18</v>
      </c>
      <c r="N6" s="21">
        <v>3.3</v>
      </c>
      <c r="O6" s="21">
        <v>3.3</v>
      </c>
      <c r="P6" s="21">
        <f t="shared" si="3"/>
        <v>0.3</v>
      </c>
      <c r="Q6" s="21">
        <v>98</v>
      </c>
      <c r="R6" s="21">
        <v>1133</v>
      </c>
      <c r="S6" s="21" t="s">
        <v>61</v>
      </c>
      <c r="T6" s="21" t="s">
        <v>61</v>
      </c>
      <c r="U6" s="21" t="s">
        <v>61</v>
      </c>
      <c r="V6" s="21" t="s">
        <v>61</v>
      </c>
      <c r="W6" s="21"/>
      <c r="X6" s="21"/>
      <c r="Y6" s="21">
        <v>-25.959540000000001</v>
      </c>
      <c r="Z6" s="22">
        <v>29.34094</v>
      </c>
      <c r="AA6" s="11"/>
      <c r="AB6" s="18"/>
      <c r="AC6" s="18"/>
      <c r="AD6" s="11"/>
      <c r="AE6" s="11"/>
      <c r="AF6" s="11"/>
      <c r="AG6" s="12"/>
      <c r="AH6" s="12"/>
    </row>
    <row r="7" spans="1:1024" x14ac:dyDescent="0.35">
      <c r="A7" s="19" t="s">
        <v>9</v>
      </c>
      <c r="B7" s="20" t="s">
        <v>66</v>
      </c>
      <c r="C7" s="20" t="s">
        <v>564</v>
      </c>
      <c r="D7" s="21" t="s">
        <v>58</v>
      </c>
      <c r="E7" s="21" t="s">
        <v>59</v>
      </c>
      <c r="F7" s="21" t="s">
        <v>60</v>
      </c>
      <c r="G7" s="21">
        <f t="shared" si="0"/>
        <v>1725</v>
      </c>
      <c r="H7" s="21">
        <v>575</v>
      </c>
      <c r="I7" s="21">
        <v>3</v>
      </c>
      <c r="J7" s="21" t="s">
        <v>61</v>
      </c>
      <c r="K7" s="21">
        <v>2035</v>
      </c>
      <c r="L7" s="21">
        <f>L6</f>
        <v>12.066000000000001</v>
      </c>
      <c r="M7" s="21">
        <f>M6</f>
        <v>18</v>
      </c>
      <c r="N7" s="21">
        <f>N6</f>
        <v>3.3</v>
      </c>
      <c r="O7" s="21">
        <f>O6</f>
        <v>3.3</v>
      </c>
      <c r="P7" s="21">
        <f t="shared" si="3"/>
        <v>0.3</v>
      </c>
      <c r="Q7" s="21">
        <f t="shared" ref="Q7:Z7" si="4">Q6</f>
        <v>98</v>
      </c>
      <c r="R7" s="21">
        <f t="shared" si="4"/>
        <v>1133</v>
      </c>
      <c r="S7" s="21" t="str">
        <f t="shared" si="4"/>
        <v>-</v>
      </c>
      <c r="T7" s="21" t="str">
        <f t="shared" si="4"/>
        <v>-</v>
      </c>
      <c r="U7" s="21" t="str">
        <f t="shared" si="4"/>
        <v>-</v>
      </c>
      <c r="V7" s="21" t="str">
        <f t="shared" si="4"/>
        <v>-</v>
      </c>
      <c r="W7" s="21">
        <f t="shared" si="4"/>
        <v>0</v>
      </c>
      <c r="X7" s="21">
        <f t="shared" si="4"/>
        <v>0</v>
      </c>
      <c r="Y7" s="21">
        <f t="shared" si="4"/>
        <v>-25.959540000000001</v>
      </c>
      <c r="Z7" s="22">
        <f t="shared" si="4"/>
        <v>29.34094</v>
      </c>
      <c r="AA7" s="11"/>
      <c r="AB7" s="18"/>
      <c r="AC7" s="18"/>
      <c r="AD7" s="11"/>
      <c r="AE7" s="11"/>
      <c r="AF7" s="11"/>
      <c r="AG7" s="12"/>
      <c r="AH7" s="12"/>
    </row>
    <row r="8" spans="1:1024" x14ac:dyDescent="0.35">
      <c r="A8" s="19" t="s">
        <v>9</v>
      </c>
      <c r="B8" s="20" t="s">
        <v>67</v>
      </c>
      <c r="C8" s="20" t="s">
        <v>564</v>
      </c>
      <c r="D8" s="23" t="s">
        <v>58</v>
      </c>
      <c r="E8" s="23" t="s">
        <v>59</v>
      </c>
      <c r="F8" s="23" t="s">
        <v>60</v>
      </c>
      <c r="G8" s="23">
        <f t="shared" si="0"/>
        <v>286</v>
      </c>
      <c r="H8" s="23">
        <v>143</v>
      </c>
      <c r="I8" s="23">
        <v>2</v>
      </c>
      <c r="J8" s="21" t="s">
        <v>61</v>
      </c>
      <c r="K8" s="23">
        <v>2019</v>
      </c>
      <c r="L8" s="23">
        <v>13.79</v>
      </c>
      <c r="M8" s="23">
        <v>29.8</v>
      </c>
      <c r="N8" s="23">
        <v>0.9</v>
      </c>
      <c r="O8" s="23">
        <v>0.9</v>
      </c>
      <c r="P8" s="23">
        <f t="shared" si="3"/>
        <v>0.3</v>
      </c>
      <c r="Q8" s="23">
        <v>98</v>
      </c>
      <c r="R8" s="23">
        <v>1133</v>
      </c>
      <c r="S8" s="23" t="s">
        <v>61</v>
      </c>
      <c r="T8" s="23" t="s">
        <v>61</v>
      </c>
      <c r="U8" s="23" t="s">
        <v>61</v>
      </c>
      <c r="V8" s="23" t="s">
        <v>61</v>
      </c>
      <c r="W8" s="23"/>
      <c r="X8" s="23"/>
      <c r="Y8" s="23">
        <v>-26.769549999999999</v>
      </c>
      <c r="Z8" s="24">
        <v>28.499510000000001</v>
      </c>
      <c r="AA8" s="11"/>
      <c r="AB8" s="18"/>
      <c r="AC8" s="18"/>
      <c r="AD8" s="11"/>
      <c r="AE8" s="11"/>
      <c r="AF8" s="11"/>
      <c r="AG8" s="12"/>
      <c r="AH8" s="12"/>
    </row>
    <row r="9" spans="1:1024" x14ac:dyDescent="0.35">
      <c r="A9" s="19" t="s">
        <v>9</v>
      </c>
      <c r="B9" s="20" t="s">
        <v>68</v>
      </c>
      <c r="C9" s="20" t="s">
        <v>564</v>
      </c>
      <c r="D9" s="23" t="s">
        <v>58</v>
      </c>
      <c r="E9" s="23" t="s">
        <v>59</v>
      </c>
      <c r="F9" s="23" t="s">
        <v>60</v>
      </c>
      <c r="G9" s="23">
        <f t="shared" si="0"/>
        <v>286</v>
      </c>
      <c r="H9" s="23">
        <v>143</v>
      </c>
      <c r="I9" s="23">
        <v>2</v>
      </c>
      <c r="J9" s="21" t="s">
        <v>61</v>
      </c>
      <c r="K9" s="23">
        <v>2020</v>
      </c>
      <c r="L9" s="23">
        <f>L8</f>
        <v>13.79</v>
      </c>
      <c r="M9" s="23">
        <f>M8</f>
        <v>29.8</v>
      </c>
      <c r="N9" s="23">
        <f>N8</f>
        <v>0.9</v>
      </c>
      <c r="O9" s="23">
        <f>O8</f>
        <v>0.9</v>
      </c>
      <c r="P9" s="23">
        <f t="shared" si="3"/>
        <v>0.3</v>
      </c>
      <c r="Q9" s="23">
        <f>Q8</f>
        <v>98</v>
      </c>
      <c r="R9" s="23">
        <v>1133</v>
      </c>
      <c r="S9" s="23" t="str">
        <f t="shared" ref="S9:Z9" si="5">S8</f>
        <v>-</v>
      </c>
      <c r="T9" s="23" t="str">
        <f t="shared" si="5"/>
        <v>-</v>
      </c>
      <c r="U9" s="23" t="str">
        <f t="shared" si="5"/>
        <v>-</v>
      </c>
      <c r="V9" s="23" t="str">
        <f t="shared" si="5"/>
        <v>-</v>
      </c>
      <c r="W9" s="23">
        <f t="shared" si="5"/>
        <v>0</v>
      </c>
      <c r="X9" s="23">
        <f t="shared" si="5"/>
        <v>0</v>
      </c>
      <c r="Y9" s="23">
        <f t="shared" si="5"/>
        <v>-26.769549999999999</v>
      </c>
      <c r="Z9" s="24">
        <f t="shared" si="5"/>
        <v>28.499510000000001</v>
      </c>
      <c r="AA9" s="11"/>
      <c r="AB9" s="18"/>
      <c r="AC9" s="18"/>
      <c r="AD9" s="11"/>
      <c r="AE9" s="11"/>
      <c r="AF9" s="11"/>
      <c r="AG9" s="12"/>
      <c r="AH9" s="12"/>
    </row>
    <row r="10" spans="1:1024" x14ac:dyDescent="0.35">
      <c r="A10" s="19" t="s">
        <v>9</v>
      </c>
      <c r="B10" s="20" t="s">
        <v>69</v>
      </c>
      <c r="C10" s="20" t="s">
        <v>564</v>
      </c>
      <c r="D10" s="25" t="s">
        <v>58</v>
      </c>
      <c r="E10" s="25" t="s">
        <v>59</v>
      </c>
      <c r="F10" s="25" t="s">
        <v>60</v>
      </c>
      <c r="G10" s="25">
        <f t="shared" si="0"/>
        <v>440</v>
      </c>
      <c r="H10" s="25">
        <v>110</v>
      </c>
      <c r="I10" s="25">
        <v>4</v>
      </c>
      <c r="J10" s="21" t="s">
        <v>61</v>
      </c>
      <c r="K10" s="25">
        <v>2021</v>
      </c>
      <c r="L10" s="25">
        <v>13.266</v>
      </c>
      <c r="M10" s="25">
        <v>28.7</v>
      </c>
      <c r="N10" s="25">
        <v>1.1000000000000001</v>
      </c>
      <c r="O10" s="25">
        <v>1.1000000000000001</v>
      </c>
      <c r="P10" s="25">
        <f t="shared" si="3"/>
        <v>0.3</v>
      </c>
      <c r="Q10" s="25">
        <v>98</v>
      </c>
      <c r="R10" s="25">
        <v>1133</v>
      </c>
      <c r="S10" s="25" t="s">
        <v>61</v>
      </c>
      <c r="T10" s="25" t="s">
        <v>61</v>
      </c>
      <c r="U10" s="25" t="s">
        <v>61</v>
      </c>
      <c r="V10" s="25" t="s">
        <v>61</v>
      </c>
      <c r="W10" s="25"/>
      <c r="X10" s="25"/>
      <c r="Y10" s="25">
        <v>-26.031379999999999</v>
      </c>
      <c r="Z10" s="26">
        <v>29.601379999999999</v>
      </c>
      <c r="AA10" s="11"/>
      <c r="AB10" s="18"/>
      <c r="AC10" s="18"/>
      <c r="AD10" s="11"/>
      <c r="AE10" s="11"/>
      <c r="AF10" s="11"/>
      <c r="AG10" s="12"/>
      <c r="AH10" s="12"/>
    </row>
    <row r="11" spans="1:1024" x14ac:dyDescent="0.35">
      <c r="A11" s="19" t="s">
        <v>9</v>
      </c>
      <c r="B11" s="20" t="s">
        <v>70</v>
      </c>
      <c r="C11" s="20" t="s">
        <v>564</v>
      </c>
      <c r="D11" s="25" t="s">
        <v>58</v>
      </c>
      <c r="E11" s="25" t="s">
        <v>59</v>
      </c>
      <c r="F11" s="25" t="s">
        <v>60</v>
      </c>
      <c r="G11" s="25">
        <f t="shared" si="0"/>
        <v>440</v>
      </c>
      <c r="H11" s="25">
        <v>110</v>
      </c>
      <c r="I11" s="25">
        <v>4</v>
      </c>
      <c r="J11" s="21" t="s">
        <v>61</v>
      </c>
      <c r="K11" s="25">
        <v>2023</v>
      </c>
      <c r="L11" s="25">
        <f>L10</f>
        <v>13.266</v>
      </c>
      <c r="M11" s="25">
        <f>M10</f>
        <v>28.7</v>
      </c>
      <c r="N11" s="25">
        <f>N10</f>
        <v>1.1000000000000001</v>
      </c>
      <c r="O11" s="25">
        <f>O10</f>
        <v>1.1000000000000001</v>
      </c>
      <c r="P11" s="25">
        <f t="shared" si="3"/>
        <v>0.3</v>
      </c>
      <c r="Q11" s="25">
        <f>Q10</f>
        <v>98</v>
      </c>
      <c r="R11" s="25">
        <v>1133</v>
      </c>
      <c r="S11" s="25" t="str">
        <f t="shared" ref="S11:Z11" si="6">S10</f>
        <v>-</v>
      </c>
      <c r="T11" s="25" t="str">
        <f t="shared" si="6"/>
        <v>-</v>
      </c>
      <c r="U11" s="25" t="str">
        <f t="shared" si="6"/>
        <v>-</v>
      </c>
      <c r="V11" s="25" t="str">
        <f t="shared" si="6"/>
        <v>-</v>
      </c>
      <c r="W11" s="25">
        <f t="shared" si="6"/>
        <v>0</v>
      </c>
      <c r="X11" s="25">
        <f t="shared" si="6"/>
        <v>0</v>
      </c>
      <c r="Y11" s="25">
        <f t="shared" si="6"/>
        <v>-26.031379999999999</v>
      </c>
      <c r="Z11" s="26">
        <f t="shared" si="6"/>
        <v>29.601379999999999</v>
      </c>
      <c r="AA11" s="11"/>
      <c r="AB11" s="18"/>
      <c r="AC11" s="18"/>
      <c r="AD11" s="11"/>
      <c r="AE11" s="11"/>
      <c r="AF11" s="11"/>
      <c r="AG11" s="12"/>
      <c r="AH11" s="12"/>
    </row>
    <row r="12" spans="1:1024" x14ac:dyDescent="0.35">
      <c r="A12" s="19" t="s">
        <v>9</v>
      </c>
      <c r="B12" s="20" t="s">
        <v>71</v>
      </c>
      <c r="C12" s="20" t="s">
        <v>564</v>
      </c>
      <c r="D12" s="23" t="s">
        <v>58</v>
      </c>
      <c r="E12" s="23" t="s">
        <v>59</v>
      </c>
      <c r="F12" s="23" t="s">
        <v>60</v>
      </c>
      <c r="G12" s="23">
        <f t="shared" si="0"/>
        <v>1920</v>
      </c>
      <c r="H12" s="23">
        <v>640</v>
      </c>
      <c r="I12" s="23">
        <v>3</v>
      </c>
      <c r="J12" s="21" t="s">
        <v>61</v>
      </c>
      <c r="K12" s="23">
        <v>2041</v>
      </c>
      <c r="L12" s="23">
        <v>11.782</v>
      </c>
      <c r="M12" s="23">
        <v>24.3</v>
      </c>
      <c r="N12" s="23">
        <v>1.8</v>
      </c>
      <c r="O12" s="23">
        <v>1.8</v>
      </c>
      <c r="P12" s="23">
        <f t="shared" si="3"/>
        <v>0.3</v>
      </c>
      <c r="Q12" s="23">
        <v>98</v>
      </c>
      <c r="R12" s="23">
        <v>1133</v>
      </c>
      <c r="S12" s="23" t="s">
        <v>61</v>
      </c>
      <c r="T12" s="23" t="s">
        <v>61</v>
      </c>
      <c r="U12" s="23" t="s">
        <v>61</v>
      </c>
      <c r="V12" s="23" t="s">
        <v>61</v>
      </c>
      <c r="W12" s="23"/>
      <c r="X12" s="23"/>
      <c r="Y12" s="23">
        <v>-26.088049999999999</v>
      </c>
      <c r="Z12" s="24">
        <v>28.968879999999999</v>
      </c>
      <c r="AA12" s="11"/>
      <c r="AB12" s="18"/>
      <c r="AC12" s="18"/>
      <c r="AD12" s="11"/>
      <c r="AE12" s="11"/>
      <c r="AF12" s="11"/>
      <c r="AG12" s="12"/>
      <c r="AH12" s="12"/>
    </row>
    <row r="13" spans="1:1024" x14ac:dyDescent="0.35">
      <c r="A13" s="19" t="s">
        <v>9</v>
      </c>
      <c r="B13" s="20" t="s">
        <v>72</v>
      </c>
      <c r="C13" s="20" t="s">
        <v>564</v>
      </c>
      <c r="D13" s="23" t="s">
        <v>58</v>
      </c>
      <c r="E13" s="23" t="s">
        <v>59</v>
      </c>
      <c r="F13" s="23" t="s">
        <v>60</v>
      </c>
      <c r="G13" s="23">
        <f t="shared" si="0"/>
        <v>1920</v>
      </c>
      <c r="H13" s="23">
        <v>640</v>
      </c>
      <c r="I13" s="23">
        <v>3</v>
      </c>
      <c r="J13" s="21" t="s">
        <v>61</v>
      </c>
      <c r="K13" s="23">
        <v>2044</v>
      </c>
      <c r="L13" s="23">
        <f>L12</f>
        <v>11.782</v>
      </c>
      <c r="M13" s="23">
        <f>M12</f>
        <v>24.3</v>
      </c>
      <c r="N13" s="23">
        <f>N12</f>
        <v>1.8</v>
      </c>
      <c r="O13" s="23">
        <f>O12</f>
        <v>1.8</v>
      </c>
      <c r="P13" s="23">
        <f t="shared" si="3"/>
        <v>0.3</v>
      </c>
      <c r="Q13" s="23">
        <f t="shared" ref="Q13:Z13" si="7">Q12</f>
        <v>98</v>
      </c>
      <c r="R13" s="23">
        <f t="shared" si="7"/>
        <v>1133</v>
      </c>
      <c r="S13" s="23" t="str">
        <f t="shared" si="7"/>
        <v>-</v>
      </c>
      <c r="T13" s="23" t="str">
        <f t="shared" si="7"/>
        <v>-</v>
      </c>
      <c r="U13" s="23" t="str">
        <f t="shared" si="7"/>
        <v>-</v>
      </c>
      <c r="V13" s="23" t="str">
        <f t="shared" si="7"/>
        <v>-</v>
      </c>
      <c r="W13" s="23">
        <f t="shared" si="7"/>
        <v>0</v>
      </c>
      <c r="X13" s="23">
        <f t="shared" si="7"/>
        <v>0</v>
      </c>
      <c r="Y13" s="23">
        <f t="shared" si="7"/>
        <v>-26.088049999999999</v>
      </c>
      <c r="Z13" s="24">
        <f t="shared" si="7"/>
        <v>28.968879999999999</v>
      </c>
      <c r="AA13" s="11"/>
      <c r="AB13" s="18"/>
      <c r="AC13" s="18"/>
      <c r="AD13" s="11"/>
      <c r="AE13" s="11"/>
      <c r="AF13" s="11"/>
      <c r="AG13" s="12"/>
      <c r="AH13" s="12"/>
    </row>
    <row r="14" spans="1:1024" x14ac:dyDescent="0.35">
      <c r="A14" s="19" t="s">
        <v>9</v>
      </c>
      <c r="B14" s="20" t="s">
        <v>73</v>
      </c>
      <c r="C14" s="20" t="s">
        <v>564</v>
      </c>
      <c r="D14" s="21" t="s">
        <v>58</v>
      </c>
      <c r="E14" s="21" t="s">
        <v>59</v>
      </c>
      <c r="F14" s="21" t="s">
        <v>60</v>
      </c>
      <c r="G14" s="21">
        <f t="shared" si="0"/>
        <v>114</v>
      </c>
      <c r="H14" s="21">
        <v>114</v>
      </c>
      <c r="I14" s="21">
        <v>1</v>
      </c>
      <c r="J14" s="21" t="s">
        <v>61</v>
      </c>
      <c r="K14" s="21">
        <v>2022</v>
      </c>
      <c r="L14" s="21">
        <v>15.122999999999999</v>
      </c>
      <c r="M14" s="21">
        <v>34.700000000000003</v>
      </c>
      <c r="N14" s="21">
        <v>0.5</v>
      </c>
      <c r="O14" s="21">
        <v>0.5</v>
      </c>
      <c r="P14" s="21">
        <f t="shared" si="3"/>
        <v>0.3</v>
      </c>
      <c r="Q14" s="21">
        <v>98</v>
      </c>
      <c r="R14" s="21">
        <v>1133</v>
      </c>
      <c r="S14" s="21" t="s">
        <v>61</v>
      </c>
      <c r="T14" s="21" t="s">
        <v>61</v>
      </c>
      <c r="U14" s="21" t="s">
        <v>61</v>
      </c>
      <c r="V14" s="21" t="s">
        <v>61</v>
      </c>
      <c r="W14" s="21"/>
      <c r="X14" s="21"/>
      <c r="Y14" s="21">
        <v>-26.090779999999999</v>
      </c>
      <c r="Z14" s="22">
        <v>29.474460000000001</v>
      </c>
      <c r="AA14" s="11"/>
      <c r="AB14" s="18"/>
      <c r="AC14" s="18"/>
      <c r="AD14" s="11"/>
      <c r="AE14" s="11"/>
      <c r="AF14" s="11"/>
      <c r="AG14" s="12"/>
      <c r="AH14" s="12"/>
    </row>
    <row r="15" spans="1:1024" x14ac:dyDescent="0.35">
      <c r="A15" s="19" t="s">
        <v>9</v>
      </c>
      <c r="B15" s="20" t="s">
        <v>74</v>
      </c>
      <c r="C15" s="20" t="s">
        <v>564</v>
      </c>
      <c r="D15" s="23" t="s">
        <v>58</v>
      </c>
      <c r="E15" s="23" t="s">
        <v>59</v>
      </c>
      <c r="F15" s="23" t="s">
        <v>60</v>
      </c>
      <c r="G15" s="23">
        <f t="shared" si="0"/>
        <v>1425</v>
      </c>
      <c r="H15" s="23">
        <v>475</v>
      </c>
      <c r="I15" s="23">
        <v>3</v>
      </c>
      <c r="J15" s="21" t="s">
        <v>61</v>
      </c>
      <c r="K15" s="23">
        <v>2024</v>
      </c>
      <c r="L15" s="23">
        <v>12.994999999999999</v>
      </c>
      <c r="M15" s="23">
        <v>28.6</v>
      </c>
      <c r="N15" s="23">
        <v>3.6</v>
      </c>
      <c r="O15" s="23">
        <v>3.6</v>
      </c>
      <c r="P15" s="23">
        <f t="shared" si="3"/>
        <v>0.3</v>
      </c>
      <c r="Q15" s="23">
        <v>98</v>
      </c>
      <c r="R15" s="23">
        <v>1133</v>
      </c>
      <c r="S15" s="23" t="s">
        <v>61</v>
      </c>
      <c r="T15" s="23" t="s">
        <v>61</v>
      </c>
      <c r="U15" s="23" t="s">
        <v>61</v>
      </c>
      <c r="V15" s="23" t="s">
        <v>61</v>
      </c>
      <c r="W15" s="23"/>
      <c r="X15" s="23"/>
      <c r="Y15" s="23">
        <v>-26.25404</v>
      </c>
      <c r="Z15" s="24">
        <v>29.18008</v>
      </c>
      <c r="AA15" s="11"/>
      <c r="AB15" s="18"/>
      <c r="AC15" s="18"/>
      <c r="AD15" s="11"/>
      <c r="AE15" s="11"/>
      <c r="AF15" s="11"/>
      <c r="AG15" s="12"/>
      <c r="AH15" s="12"/>
    </row>
    <row r="16" spans="1:1024" x14ac:dyDescent="0.35">
      <c r="A16" s="19" t="s">
        <v>9</v>
      </c>
      <c r="B16" s="20" t="s">
        <v>75</v>
      </c>
      <c r="C16" s="20" t="s">
        <v>564</v>
      </c>
      <c r="D16" s="23" t="s">
        <v>58</v>
      </c>
      <c r="E16" s="23" t="s">
        <v>59</v>
      </c>
      <c r="F16" s="23" t="s">
        <v>60</v>
      </c>
      <c r="G16" s="23">
        <f t="shared" si="0"/>
        <v>1425</v>
      </c>
      <c r="H16" s="23">
        <v>475</v>
      </c>
      <c r="I16" s="23">
        <v>3</v>
      </c>
      <c r="J16" s="21" t="s">
        <v>61</v>
      </c>
      <c r="K16" s="23">
        <v>2028</v>
      </c>
      <c r="L16" s="23">
        <f>L15</f>
        <v>12.994999999999999</v>
      </c>
      <c r="M16" s="23">
        <f>M15</f>
        <v>28.6</v>
      </c>
      <c r="N16" s="23">
        <f>N15</f>
        <v>3.6</v>
      </c>
      <c r="O16" s="23">
        <f>O15</f>
        <v>3.6</v>
      </c>
      <c r="P16" s="23">
        <f t="shared" si="3"/>
        <v>0.3</v>
      </c>
      <c r="Q16" s="23">
        <v>98</v>
      </c>
      <c r="R16" s="23">
        <f t="shared" ref="R16:Z16" si="8">R15</f>
        <v>1133</v>
      </c>
      <c r="S16" s="23" t="str">
        <f t="shared" si="8"/>
        <v>-</v>
      </c>
      <c r="T16" s="23" t="str">
        <f t="shared" si="8"/>
        <v>-</v>
      </c>
      <c r="U16" s="23" t="str">
        <f t="shared" si="8"/>
        <v>-</v>
      </c>
      <c r="V16" s="23" t="str">
        <f t="shared" si="8"/>
        <v>-</v>
      </c>
      <c r="W16" s="23">
        <f t="shared" si="8"/>
        <v>0</v>
      </c>
      <c r="X16" s="23">
        <f t="shared" si="8"/>
        <v>0</v>
      </c>
      <c r="Y16" s="23">
        <f t="shared" si="8"/>
        <v>-26.25404</v>
      </c>
      <c r="Z16" s="24">
        <f t="shared" si="8"/>
        <v>29.18008</v>
      </c>
      <c r="AA16" s="11"/>
      <c r="AB16" s="18"/>
      <c r="AC16" s="18"/>
      <c r="AD16" s="11"/>
      <c r="AE16" s="11"/>
      <c r="AF16" s="11"/>
      <c r="AG16" s="12"/>
      <c r="AH16" s="12"/>
    </row>
    <row r="17" spans="1:34" x14ac:dyDescent="0.35">
      <c r="A17" s="19" t="s">
        <v>9</v>
      </c>
      <c r="B17" s="20" t="s">
        <v>76</v>
      </c>
      <c r="C17" s="20" t="s">
        <v>564</v>
      </c>
      <c r="D17" s="21" t="s">
        <v>58</v>
      </c>
      <c r="E17" s="21" t="s">
        <v>59</v>
      </c>
      <c r="F17" s="21" t="s">
        <v>60</v>
      </c>
      <c r="G17" s="21">
        <f t="shared" si="0"/>
        <v>2880</v>
      </c>
      <c r="H17" s="21">
        <v>720</v>
      </c>
      <c r="I17" s="21">
        <v>4</v>
      </c>
      <c r="J17" s="21" t="s">
        <v>61</v>
      </c>
      <c r="K17" s="21" t="s">
        <v>77</v>
      </c>
      <c r="L17" s="21">
        <v>10.305</v>
      </c>
      <c r="M17" s="21">
        <v>31.6</v>
      </c>
      <c r="N17" s="21">
        <v>7.2</v>
      </c>
      <c r="O17" s="21">
        <v>7.2</v>
      </c>
      <c r="P17" s="21">
        <f t="shared" si="3"/>
        <v>0.3</v>
      </c>
      <c r="Q17" s="21">
        <v>98</v>
      </c>
      <c r="R17" s="21">
        <v>1133</v>
      </c>
      <c r="S17" s="21" t="s">
        <v>61</v>
      </c>
      <c r="T17" s="21" t="s">
        <v>61</v>
      </c>
      <c r="U17" s="21" t="s">
        <v>61</v>
      </c>
      <c r="V17" s="21" t="s">
        <v>61</v>
      </c>
      <c r="W17" s="21"/>
      <c r="X17" s="21"/>
      <c r="Y17" s="21">
        <v>-25.5459</v>
      </c>
      <c r="Z17" s="22">
        <v>28.5502</v>
      </c>
      <c r="AA17" s="11"/>
      <c r="AB17" s="18"/>
      <c r="AC17" s="18"/>
      <c r="AD17" s="11"/>
      <c r="AE17" s="11"/>
      <c r="AF17" s="11"/>
      <c r="AG17" s="12"/>
      <c r="AH17" s="12"/>
    </row>
    <row r="18" spans="1:34" x14ac:dyDescent="0.35">
      <c r="A18" s="19" t="s">
        <v>9</v>
      </c>
      <c r="B18" s="20" t="s">
        <v>78</v>
      </c>
      <c r="C18" s="20" t="s">
        <v>564</v>
      </c>
      <c r="D18" s="25" t="s">
        <v>58</v>
      </c>
      <c r="E18" s="25" t="s">
        <v>59</v>
      </c>
      <c r="F18" s="25" t="s">
        <v>60</v>
      </c>
      <c r="G18" s="25">
        <f t="shared" si="0"/>
        <v>720</v>
      </c>
      <c r="H18" s="25">
        <v>720</v>
      </c>
      <c r="I18" s="25">
        <v>1</v>
      </c>
      <c r="J18" s="25">
        <v>2023</v>
      </c>
      <c r="K18" s="25" t="s">
        <v>77</v>
      </c>
      <c r="L18" s="25">
        <v>10.305</v>
      </c>
      <c r="M18" s="25">
        <f t="shared" ref="M18:O19" si="9">M17</f>
        <v>31.6</v>
      </c>
      <c r="N18" s="25">
        <f t="shared" si="9"/>
        <v>7.2</v>
      </c>
      <c r="O18" s="25">
        <f t="shared" si="9"/>
        <v>7.2</v>
      </c>
      <c r="P18" s="25">
        <f t="shared" si="3"/>
        <v>0.3</v>
      </c>
      <c r="Q18" s="25">
        <f t="shared" ref="Q18:Z19" si="10">Q17</f>
        <v>98</v>
      </c>
      <c r="R18" s="25">
        <f t="shared" si="10"/>
        <v>1133</v>
      </c>
      <c r="S18" s="25" t="str">
        <f t="shared" si="10"/>
        <v>-</v>
      </c>
      <c r="T18" s="25" t="str">
        <f t="shared" si="10"/>
        <v>-</v>
      </c>
      <c r="U18" s="25" t="str">
        <f t="shared" si="10"/>
        <v>-</v>
      </c>
      <c r="V18" s="25" t="str">
        <f t="shared" si="10"/>
        <v>-</v>
      </c>
      <c r="W18" s="25">
        <f t="shared" si="10"/>
        <v>0</v>
      </c>
      <c r="X18" s="25">
        <f t="shared" si="10"/>
        <v>0</v>
      </c>
      <c r="Y18" s="25">
        <f t="shared" si="10"/>
        <v>-25.5459</v>
      </c>
      <c r="Z18" s="26">
        <f t="shared" si="10"/>
        <v>28.5502</v>
      </c>
      <c r="AA18" s="11"/>
      <c r="AB18" s="18"/>
      <c r="AC18" s="18"/>
      <c r="AD18" s="11"/>
      <c r="AE18" s="11"/>
      <c r="AF18" s="11"/>
      <c r="AG18" s="12"/>
      <c r="AH18" s="12"/>
    </row>
    <row r="19" spans="1:34" x14ac:dyDescent="0.35">
      <c r="A19" s="19" t="s">
        <v>9</v>
      </c>
      <c r="B19" s="20" t="s">
        <v>79</v>
      </c>
      <c r="C19" s="20" t="s">
        <v>564</v>
      </c>
      <c r="D19" s="25" t="s">
        <v>58</v>
      </c>
      <c r="E19" s="25" t="s">
        <v>59</v>
      </c>
      <c r="F19" s="25" t="s">
        <v>60</v>
      </c>
      <c r="G19" s="25">
        <f t="shared" si="0"/>
        <v>720</v>
      </c>
      <c r="H19" s="25">
        <v>720</v>
      </c>
      <c r="I19" s="25">
        <v>1</v>
      </c>
      <c r="J19" s="25">
        <v>2024</v>
      </c>
      <c r="K19" s="25" t="s">
        <v>77</v>
      </c>
      <c r="L19" s="25">
        <v>10.305</v>
      </c>
      <c r="M19" s="25">
        <f t="shared" si="9"/>
        <v>31.6</v>
      </c>
      <c r="N19" s="25">
        <f t="shared" si="9"/>
        <v>7.2</v>
      </c>
      <c r="O19" s="25">
        <f t="shared" si="9"/>
        <v>7.2</v>
      </c>
      <c r="P19" s="25">
        <f t="shared" si="3"/>
        <v>0.3</v>
      </c>
      <c r="Q19" s="25">
        <f t="shared" si="10"/>
        <v>98</v>
      </c>
      <c r="R19" s="25">
        <f t="shared" si="10"/>
        <v>1133</v>
      </c>
      <c r="S19" s="25" t="str">
        <f t="shared" si="10"/>
        <v>-</v>
      </c>
      <c r="T19" s="25" t="str">
        <f t="shared" si="10"/>
        <v>-</v>
      </c>
      <c r="U19" s="25" t="str">
        <f t="shared" si="10"/>
        <v>-</v>
      </c>
      <c r="V19" s="25" t="str">
        <f t="shared" si="10"/>
        <v>-</v>
      </c>
      <c r="W19" s="25">
        <f t="shared" si="10"/>
        <v>0</v>
      </c>
      <c r="X19" s="25">
        <f t="shared" si="10"/>
        <v>0</v>
      </c>
      <c r="Y19" s="25">
        <f t="shared" si="10"/>
        <v>-25.5459</v>
      </c>
      <c r="Z19" s="26">
        <f t="shared" si="10"/>
        <v>28.5502</v>
      </c>
      <c r="AA19" s="11"/>
      <c r="AB19" s="18"/>
      <c r="AC19" s="18"/>
      <c r="AD19" s="11"/>
      <c r="AE19" s="11"/>
      <c r="AF19" s="11"/>
      <c r="AG19" s="12"/>
      <c r="AH19" s="12"/>
    </row>
    <row r="20" spans="1:34" x14ac:dyDescent="0.35">
      <c r="A20" s="19" t="s">
        <v>9</v>
      </c>
      <c r="B20" s="20" t="s">
        <v>80</v>
      </c>
      <c r="C20" s="20" t="s">
        <v>564</v>
      </c>
      <c r="D20" s="23" t="s">
        <v>58</v>
      </c>
      <c r="E20" s="23" t="s">
        <v>59</v>
      </c>
      <c r="F20" s="23" t="s">
        <v>60</v>
      </c>
      <c r="G20" s="23">
        <f t="shared" si="0"/>
        <v>1779</v>
      </c>
      <c r="H20" s="23">
        <v>593</v>
      </c>
      <c r="I20" s="23">
        <v>3</v>
      </c>
      <c r="J20" s="21" t="s">
        <v>61</v>
      </c>
      <c r="K20" s="23">
        <v>2039</v>
      </c>
      <c r="L20" s="23">
        <v>11.003</v>
      </c>
      <c r="M20" s="23">
        <v>14.4</v>
      </c>
      <c r="N20" s="23">
        <v>5.9</v>
      </c>
      <c r="O20" s="23">
        <v>5.9</v>
      </c>
      <c r="P20" s="23">
        <f t="shared" si="3"/>
        <v>0.3</v>
      </c>
      <c r="Q20" s="23">
        <v>98</v>
      </c>
      <c r="R20" s="23">
        <v>1133</v>
      </c>
      <c r="S20" s="23" t="s">
        <v>61</v>
      </c>
      <c r="T20" s="23" t="s">
        <v>61</v>
      </c>
      <c r="U20" s="23" t="s">
        <v>61</v>
      </c>
      <c r="V20" s="23" t="s">
        <v>61</v>
      </c>
      <c r="W20" s="23"/>
      <c r="X20" s="23"/>
      <c r="Y20" s="23">
        <v>-26.740269999999999</v>
      </c>
      <c r="Z20" s="24">
        <v>27.975000000000001</v>
      </c>
      <c r="AA20" s="11"/>
      <c r="AB20" s="18"/>
      <c r="AC20" s="18"/>
      <c r="AD20" s="11"/>
      <c r="AE20" s="11"/>
      <c r="AF20" s="11"/>
      <c r="AG20" s="12"/>
      <c r="AH20" s="12"/>
    </row>
    <row r="21" spans="1:34" x14ac:dyDescent="0.35">
      <c r="A21" s="19" t="s">
        <v>9</v>
      </c>
      <c r="B21" s="20" t="s">
        <v>81</v>
      </c>
      <c r="C21" s="20" t="s">
        <v>564</v>
      </c>
      <c r="D21" s="23" t="s">
        <v>58</v>
      </c>
      <c r="E21" s="23" t="s">
        <v>59</v>
      </c>
      <c r="F21" s="23" t="s">
        <v>60</v>
      </c>
      <c r="G21" s="23">
        <f t="shared" si="0"/>
        <v>1779</v>
      </c>
      <c r="H21" s="23">
        <v>593</v>
      </c>
      <c r="I21" s="23">
        <v>3</v>
      </c>
      <c r="J21" s="21" t="s">
        <v>61</v>
      </c>
      <c r="K21" s="23">
        <v>2042</v>
      </c>
      <c r="L21" s="23">
        <f>L20</f>
        <v>11.003</v>
      </c>
      <c r="M21" s="23">
        <f>M20</f>
        <v>14.4</v>
      </c>
      <c r="N21" s="23">
        <f>N20</f>
        <v>5.9</v>
      </c>
      <c r="O21" s="23">
        <f>O20</f>
        <v>5.9</v>
      </c>
      <c r="P21" s="23">
        <f t="shared" si="3"/>
        <v>0.3</v>
      </c>
      <c r="Q21" s="23">
        <f t="shared" ref="Q21:Z21" si="11">Q20</f>
        <v>98</v>
      </c>
      <c r="R21" s="23">
        <f t="shared" si="11"/>
        <v>1133</v>
      </c>
      <c r="S21" s="23" t="str">
        <f t="shared" si="11"/>
        <v>-</v>
      </c>
      <c r="T21" s="23" t="str">
        <f t="shared" si="11"/>
        <v>-</v>
      </c>
      <c r="U21" s="23" t="str">
        <f t="shared" si="11"/>
        <v>-</v>
      </c>
      <c r="V21" s="23" t="str">
        <f t="shared" si="11"/>
        <v>-</v>
      </c>
      <c r="W21" s="23">
        <f t="shared" si="11"/>
        <v>0</v>
      </c>
      <c r="X21" s="23">
        <f t="shared" si="11"/>
        <v>0</v>
      </c>
      <c r="Y21" s="23">
        <f t="shared" si="11"/>
        <v>-26.740269999999999</v>
      </c>
      <c r="Z21" s="24">
        <f t="shared" si="11"/>
        <v>27.975000000000001</v>
      </c>
      <c r="AA21" s="11"/>
      <c r="AB21" s="18"/>
      <c r="AC21" s="18"/>
      <c r="AD21" s="11"/>
      <c r="AE21" s="11"/>
      <c r="AF21" s="11"/>
      <c r="AG21" s="12"/>
      <c r="AH21" s="12"/>
    </row>
    <row r="22" spans="1:34" x14ac:dyDescent="0.35">
      <c r="A22" s="19" t="s">
        <v>9</v>
      </c>
      <c r="B22" s="20" t="s">
        <v>82</v>
      </c>
      <c r="C22" s="20" t="s">
        <v>564</v>
      </c>
      <c r="D22" s="25" t="s">
        <v>58</v>
      </c>
      <c r="E22" s="25" t="s">
        <v>59</v>
      </c>
      <c r="F22" s="25" t="s">
        <v>60</v>
      </c>
      <c r="G22" s="25">
        <f t="shared" si="0"/>
        <v>1833</v>
      </c>
      <c r="H22" s="25">
        <v>611</v>
      </c>
      <c r="I22" s="25">
        <v>3</v>
      </c>
      <c r="J22" s="21" t="s">
        <v>61</v>
      </c>
      <c r="K22" s="25">
        <v>2031</v>
      </c>
      <c r="L22" s="25">
        <v>11.782</v>
      </c>
      <c r="M22" s="25">
        <v>32.1</v>
      </c>
      <c r="N22" s="25">
        <v>1.7</v>
      </c>
      <c r="O22" s="25">
        <v>1.7</v>
      </c>
      <c r="P22" s="25">
        <f t="shared" si="3"/>
        <v>0.3</v>
      </c>
      <c r="Q22" s="25">
        <v>98</v>
      </c>
      <c r="R22" s="25">
        <v>1133</v>
      </c>
      <c r="S22" s="25" t="s">
        <v>61</v>
      </c>
      <c r="T22" s="25" t="s">
        <v>61</v>
      </c>
      <c r="U22" s="25" t="s">
        <v>61</v>
      </c>
      <c r="V22" s="25" t="s">
        <v>61</v>
      </c>
      <c r="W22" s="25"/>
      <c r="X22" s="25"/>
      <c r="Y22" s="25">
        <v>-27.095549999999999</v>
      </c>
      <c r="Z22" s="26">
        <v>29.77055</v>
      </c>
      <c r="AA22" s="11"/>
      <c r="AB22" s="18"/>
      <c r="AC22" s="18"/>
      <c r="AD22" s="11"/>
      <c r="AE22" s="11"/>
      <c r="AF22" s="11"/>
      <c r="AG22" s="12"/>
      <c r="AH22" s="12"/>
    </row>
    <row r="23" spans="1:34" x14ac:dyDescent="0.35">
      <c r="A23" s="19" t="s">
        <v>9</v>
      </c>
      <c r="B23" s="20" t="s">
        <v>83</v>
      </c>
      <c r="C23" s="20" t="s">
        <v>564</v>
      </c>
      <c r="D23" s="25" t="s">
        <v>58</v>
      </c>
      <c r="E23" s="25" t="s">
        <v>59</v>
      </c>
      <c r="F23" s="25" t="s">
        <v>60</v>
      </c>
      <c r="G23" s="25">
        <f t="shared" si="0"/>
        <v>2010</v>
      </c>
      <c r="H23" s="25">
        <v>670</v>
      </c>
      <c r="I23" s="25">
        <v>3</v>
      </c>
      <c r="J23" s="21" t="s">
        <v>61</v>
      </c>
      <c r="K23" s="25">
        <v>2050</v>
      </c>
      <c r="L23" s="25">
        <v>11.032</v>
      </c>
      <c r="M23" s="25">
        <v>32.1</v>
      </c>
      <c r="N23" s="25">
        <v>1.9</v>
      </c>
      <c r="O23" s="25">
        <v>1.9</v>
      </c>
      <c r="P23" s="25">
        <f t="shared" si="3"/>
        <v>0.3</v>
      </c>
      <c r="Q23" s="25">
        <v>98</v>
      </c>
      <c r="R23" s="25">
        <v>1133</v>
      </c>
      <c r="S23" s="25" t="s">
        <v>61</v>
      </c>
      <c r="T23" s="25" t="s">
        <v>61</v>
      </c>
      <c r="U23" s="25" t="s">
        <v>61</v>
      </c>
      <c r="V23" s="25" t="s">
        <v>61</v>
      </c>
      <c r="W23" s="25"/>
      <c r="X23" s="25"/>
      <c r="Y23" s="25">
        <v>-27.095549999999999</v>
      </c>
      <c r="Z23" s="26">
        <v>29.77055</v>
      </c>
      <c r="AA23" s="11"/>
      <c r="AB23" s="18"/>
      <c r="AC23" s="18"/>
      <c r="AD23" s="11"/>
      <c r="AE23" s="11"/>
      <c r="AF23" s="11"/>
      <c r="AG23" s="12"/>
      <c r="AH23" s="12"/>
    </row>
    <row r="24" spans="1:34" x14ac:dyDescent="0.35">
      <c r="A24" s="19" t="s">
        <v>9</v>
      </c>
      <c r="B24" s="20" t="s">
        <v>84</v>
      </c>
      <c r="C24" s="20" t="s">
        <v>564</v>
      </c>
      <c r="D24" s="23" t="s">
        <v>58</v>
      </c>
      <c r="E24" s="23" t="s">
        <v>59</v>
      </c>
      <c r="F24" s="23" t="s">
        <v>60</v>
      </c>
      <c r="G24" s="23">
        <f t="shared" si="0"/>
        <v>1845</v>
      </c>
      <c r="H24" s="23">
        <v>615</v>
      </c>
      <c r="I24" s="23">
        <v>3</v>
      </c>
      <c r="J24" s="21" t="s">
        <v>61</v>
      </c>
      <c r="K24" s="23">
        <v>2040</v>
      </c>
      <c r="L24" s="23">
        <v>11.682</v>
      </c>
      <c r="M24" s="23">
        <v>17.5</v>
      </c>
      <c r="N24" s="23">
        <v>3</v>
      </c>
      <c r="O24" s="23">
        <v>3</v>
      </c>
      <c r="P24" s="23">
        <f t="shared" si="3"/>
        <v>0.3</v>
      </c>
      <c r="Q24" s="23">
        <v>98</v>
      </c>
      <c r="R24" s="23">
        <v>1133</v>
      </c>
      <c r="S24" s="23" t="s">
        <v>61</v>
      </c>
      <c r="T24" s="23" t="s">
        <v>61</v>
      </c>
      <c r="U24" s="23" t="s">
        <v>61</v>
      </c>
      <c r="V24" s="23" t="s">
        <v>61</v>
      </c>
      <c r="W24" s="23"/>
      <c r="X24" s="23"/>
      <c r="Y24" s="23">
        <v>-23.667770000000001</v>
      </c>
      <c r="Z24" s="24">
        <v>27.612770000000001</v>
      </c>
      <c r="AA24" s="11"/>
      <c r="AB24" s="18"/>
      <c r="AC24" s="18"/>
      <c r="AD24" s="11"/>
      <c r="AE24" s="11"/>
      <c r="AF24" s="11"/>
      <c r="AG24" s="12"/>
      <c r="AH24" s="12"/>
    </row>
    <row r="25" spans="1:34" x14ac:dyDescent="0.35">
      <c r="A25" s="19" t="s">
        <v>9</v>
      </c>
      <c r="B25" s="20" t="s">
        <v>85</v>
      </c>
      <c r="C25" s="20" t="s">
        <v>564</v>
      </c>
      <c r="D25" s="23" t="s">
        <v>58</v>
      </c>
      <c r="E25" s="23" t="s">
        <v>59</v>
      </c>
      <c r="F25" s="23" t="s">
        <v>60</v>
      </c>
      <c r="G25" s="23">
        <f t="shared" si="0"/>
        <v>1845</v>
      </c>
      <c r="H25" s="23">
        <v>615</v>
      </c>
      <c r="I25" s="23">
        <v>3</v>
      </c>
      <c r="J25" s="21" t="s">
        <v>61</v>
      </c>
      <c r="K25" s="23">
        <v>2043</v>
      </c>
      <c r="L25" s="23">
        <f>L24</f>
        <v>11.682</v>
      </c>
      <c r="M25" s="23">
        <f>M24</f>
        <v>17.5</v>
      </c>
      <c r="N25" s="23">
        <f>N24</f>
        <v>3</v>
      </c>
      <c r="O25" s="23">
        <f>O24</f>
        <v>3</v>
      </c>
      <c r="P25" s="23">
        <f t="shared" si="3"/>
        <v>0.3</v>
      </c>
      <c r="Q25" s="23">
        <v>98</v>
      </c>
      <c r="R25" s="23">
        <f t="shared" ref="R25:Z25" si="12">R24</f>
        <v>1133</v>
      </c>
      <c r="S25" s="23" t="str">
        <f t="shared" si="12"/>
        <v>-</v>
      </c>
      <c r="T25" s="23" t="str">
        <f t="shared" si="12"/>
        <v>-</v>
      </c>
      <c r="U25" s="23" t="str">
        <f t="shared" si="12"/>
        <v>-</v>
      </c>
      <c r="V25" s="23" t="str">
        <f t="shared" si="12"/>
        <v>-</v>
      </c>
      <c r="W25" s="23">
        <f t="shared" si="12"/>
        <v>0</v>
      </c>
      <c r="X25" s="23">
        <f t="shared" si="12"/>
        <v>0</v>
      </c>
      <c r="Y25" s="23">
        <f t="shared" si="12"/>
        <v>-23.667770000000001</v>
      </c>
      <c r="Z25" s="24">
        <f t="shared" si="12"/>
        <v>27.612770000000001</v>
      </c>
      <c r="AA25" s="11"/>
      <c r="AB25" s="18"/>
      <c r="AC25" s="18"/>
      <c r="AD25" s="11"/>
      <c r="AE25" s="11"/>
      <c r="AF25" s="11"/>
      <c r="AG25" s="12"/>
      <c r="AH25" s="12"/>
    </row>
    <row r="26" spans="1:34" x14ac:dyDescent="0.35">
      <c r="A26" s="19" t="s">
        <v>9</v>
      </c>
      <c r="B26" s="20" t="s">
        <v>86</v>
      </c>
      <c r="C26" s="20" t="s">
        <v>564</v>
      </c>
      <c r="D26" s="25" t="s">
        <v>58</v>
      </c>
      <c r="E26" s="25" t="s">
        <v>59</v>
      </c>
      <c r="F26" s="25" t="s">
        <v>60</v>
      </c>
      <c r="G26" s="25">
        <f t="shared" si="0"/>
        <v>1725</v>
      </c>
      <c r="H26" s="25">
        <v>575</v>
      </c>
      <c r="I26" s="25">
        <v>3</v>
      </c>
      <c r="J26" s="21" t="s">
        <v>61</v>
      </c>
      <c r="K26" s="25">
        <v>2032</v>
      </c>
      <c r="L26" s="25">
        <v>12.066000000000001</v>
      </c>
      <c r="M26" s="25">
        <v>30.2</v>
      </c>
      <c r="N26" s="25">
        <v>2.4</v>
      </c>
      <c r="O26" s="25">
        <v>2.4</v>
      </c>
      <c r="P26" s="25">
        <f t="shared" si="3"/>
        <v>0.3</v>
      </c>
      <c r="Q26" s="25">
        <v>98</v>
      </c>
      <c r="R26" s="25">
        <v>1133</v>
      </c>
      <c r="S26" s="25" t="s">
        <v>61</v>
      </c>
      <c r="T26" s="25" t="s">
        <v>61</v>
      </c>
      <c r="U26" s="25" t="s">
        <v>61</v>
      </c>
      <c r="V26" s="25" t="s">
        <v>61</v>
      </c>
      <c r="W26" s="25"/>
      <c r="X26" s="25"/>
      <c r="Y26" s="25">
        <v>-26.280360000000002</v>
      </c>
      <c r="Z26" s="26">
        <v>29.142289999999999</v>
      </c>
      <c r="AA26" s="11"/>
      <c r="AB26" s="18"/>
      <c r="AC26" s="18"/>
      <c r="AD26" s="11"/>
      <c r="AE26" s="11"/>
      <c r="AF26" s="11"/>
      <c r="AG26" s="12"/>
      <c r="AH26" s="12"/>
    </row>
    <row r="27" spans="1:34" x14ac:dyDescent="0.35">
      <c r="A27" s="19" t="s">
        <v>9</v>
      </c>
      <c r="B27" s="20" t="s">
        <v>87</v>
      </c>
      <c r="C27" s="20" t="s">
        <v>564</v>
      </c>
      <c r="D27" s="25" t="s">
        <v>58</v>
      </c>
      <c r="E27" s="25" t="s">
        <v>59</v>
      </c>
      <c r="F27" s="25" t="s">
        <v>60</v>
      </c>
      <c r="G27" s="25">
        <f t="shared" si="0"/>
        <v>1725</v>
      </c>
      <c r="H27" s="25">
        <v>575</v>
      </c>
      <c r="I27" s="25">
        <v>3</v>
      </c>
      <c r="J27" s="21" t="s">
        <v>61</v>
      </c>
      <c r="K27" s="25">
        <v>2034</v>
      </c>
      <c r="L27" s="25">
        <f>L26</f>
        <v>12.066000000000001</v>
      </c>
      <c r="M27" s="25">
        <f>M26</f>
        <v>30.2</v>
      </c>
      <c r="N27" s="25">
        <f>N26</f>
        <v>2.4</v>
      </c>
      <c r="O27" s="25">
        <f>O26</f>
        <v>2.4</v>
      </c>
      <c r="P27" s="25">
        <f t="shared" si="3"/>
        <v>0.3</v>
      </c>
      <c r="Q27" s="25">
        <v>98</v>
      </c>
      <c r="R27" s="25">
        <f t="shared" ref="R27:Z27" si="13">R26</f>
        <v>1133</v>
      </c>
      <c r="S27" s="25" t="str">
        <f t="shared" si="13"/>
        <v>-</v>
      </c>
      <c r="T27" s="25" t="str">
        <f t="shared" si="13"/>
        <v>-</v>
      </c>
      <c r="U27" s="25" t="str">
        <f t="shared" si="13"/>
        <v>-</v>
      </c>
      <c r="V27" s="25" t="str">
        <f t="shared" si="13"/>
        <v>-</v>
      </c>
      <c r="W27" s="25">
        <f t="shared" si="13"/>
        <v>0</v>
      </c>
      <c r="X27" s="25">
        <f t="shared" si="13"/>
        <v>0</v>
      </c>
      <c r="Y27" s="25">
        <f t="shared" si="13"/>
        <v>-26.280360000000002</v>
      </c>
      <c r="Z27" s="26">
        <f t="shared" si="13"/>
        <v>29.142289999999999</v>
      </c>
      <c r="AA27" s="11"/>
      <c r="AB27" s="18"/>
      <c r="AC27" s="18"/>
      <c r="AD27" s="11"/>
      <c r="AE27" s="11"/>
      <c r="AF27" s="11"/>
      <c r="AG27" s="12"/>
      <c r="AH27" s="12"/>
    </row>
    <row r="28" spans="1:34" x14ac:dyDescent="0.35">
      <c r="A28" s="19" t="s">
        <v>9</v>
      </c>
      <c r="B28" s="20" t="s">
        <v>88</v>
      </c>
      <c r="C28" s="20" t="s">
        <v>564</v>
      </c>
      <c r="D28" s="23" t="s">
        <v>58</v>
      </c>
      <c r="E28" s="23" t="s">
        <v>59</v>
      </c>
      <c r="F28" s="23" t="s">
        <v>60</v>
      </c>
      <c r="G28" s="23">
        <f t="shared" si="0"/>
        <v>3615</v>
      </c>
      <c r="H28" s="23">
        <v>723</v>
      </c>
      <c r="I28" s="23">
        <v>5</v>
      </c>
      <c r="J28" s="21" t="s">
        <v>61</v>
      </c>
      <c r="K28" s="23" t="s">
        <v>77</v>
      </c>
      <c r="L28" s="23">
        <v>10.305</v>
      </c>
      <c r="M28" s="23">
        <v>21.4</v>
      </c>
      <c r="N28" s="23">
        <v>7.2</v>
      </c>
      <c r="O28" s="23">
        <v>7.2</v>
      </c>
      <c r="P28" s="23">
        <f t="shared" si="3"/>
        <v>0.3</v>
      </c>
      <c r="Q28" s="23">
        <v>98</v>
      </c>
      <c r="R28" s="23">
        <v>1133</v>
      </c>
      <c r="S28" s="23" t="s">
        <v>61</v>
      </c>
      <c r="T28" s="23" t="s">
        <v>61</v>
      </c>
      <c r="U28" s="23" t="s">
        <v>61</v>
      </c>
      <c r="V28" s="23" t="s">
        <v>61</v>
      </c>
      <c r="W28" s="23"/>
      <c r="X28" s="23"/>
      <c r="Y28" s="23">
        <v>-23.42</v>
      </c>
      <c r="Z28" s="24">
        <v>27.33</v>
      </c>
      <c r="AA28" s="11"/>
      <c r="AB28" s="18"/>
      <c r="AC28" s="18"/>
      <c r="AD28" s="11"/>
      <c r="AE28" s="11"/>
      <c r="AF28" s="11"/>
      <c r="AG28" s="12"/>
      <c r="AH28" s="12"/>
    </row>
    <row r="29" spans="1:34" x14ac:dyDescent="0.35">
      <c r="A29" s="19" t="s">
        <v>9</v>
      </c>
      <c r="B29" s="20" t="s">
        <v>89</v>
      </c>
      <c r="C29" s="20" t="s">
        <v>564</v>
      </c>
      <c r="D29" s="23" t="s">
        <v>58</v>
      </c>
      <c r="E29" s="23" t="s">
        <v>59</v>
      </c>
      <c r="F29" s="23" t="s">
        <v>60</v>
      </c>
      <c r="G29" s="23">
        <f t="shared" si="0"/>
        <v>723</v>
      </c>
      <c r="H29" s="23">
        <v>723</v>
      </c>
      <c r="I29" s="23">
        <v>1</v>
      </c>
      <c r="J29" s="21" t="s">
        <v>61</v>
      </c>
      <c r="K29" s="23" t="s">
        <v>77</v>
      </c>
      <c r="L29" s="23">
        <f>L28</f>
        <v>10.305</v>
      </c>
      <c r="M29" s="23">
        <f>M28</f>
        <v>21.4</v>
      </c>
      <c r="N29" s="23">
        <f>N28</f>
        <v>7.2</v>
      </c>
      <c r="O29" s="23">
        <f>O28</f>
        <v>7.2</v>
      </c>
      <c r="P29" s="23">
        <f t="shared" si="3"/>
        <v>0.3</v>
      </c>
      <c r="Q29" s="23">
        <f t="shared" ref="Q29:Z29" si="14">Q28</f>
        <v>98</v>
      </c>
      <c r="R29" s="23">
        <f t="shared" si="14"/>
        <v>1133</v>
      </c>
      <c r="S29" s="23" t="str">
        <f t="shared" si="14"/>
        <v>-</v>
      </c>
      <c r="T29" s="23" t="str">
        <f t="shared" si="14"/>
        <v>-</v>
      </c>
      <c r="U29" s="23" t="str">
        <f t="shared" si="14"/>
        <v>-</v>
      </c>
      <c r="V29" s="23" t="str">
        <f t="shared" si="14"/>
        <v>-</v>
      </c>
      <c r="W29" s="23">
        <f t="shared" si="14"/>
        <v>0</v>
      </c>
      <c r="X29" s="23">
        <f t="shared" si="14"/>
        <v>0</v>
      </c>
      <c r="Y29" s="23">
        <f t="shared" si="14"/>
        <v>-23.42</v>
      </c>
      <c r="Z29" s="24">
        <f t="shared" si="14"/>
        <v>27.33</v>
      </c>
      <c r="AA29" s="11"/>
      <c r="AB29" s="18"/>
      <c r="AC29" s="18"/>
      <c r="AD29" s="11"/>
      <c r="AE29" s="11"/>
      <c r="AF29" s="11"/>
      <c r="AG29" s="12"/>
      <c r="AH29" s="12"/>
    </row>
    <row r="30" spans="1:34" x14ac:dyDescent="0.35">
      <c r="A30" s="19" t="s">
        <v>9</v>
      </c>
      <c r="B30" s="20" t="s">
        <v>90</v>
      </c>
      <c r="C30" s="20" t="s">
        <v>564</v>
      </c>
      <c r="D30" s="25" t="s">
        <v>58</v>
      </c>
      <c r="E30" s="25" t="s">
        <v>59</v>
      </c>
      <c r="F30" s="25" t="s">
        <v>60</v>
      </c>
      <c r="G30" s="25">
        <f t="shared" si="0"/>
        <v>1755</v>
      </c>
      <c r="H30" s="25">
        <v>585</v>
      </c>
      <c r="I30" s="25">
        <v>3</v>
      </c>
      <c r="J30" s="21" t="s">
        <v>61</v>
      </c>
      <c r="K30" s="25">
        <v>2040</v>
      </c>
      <c r="L30" s="25">
        <v>10.494999999999999</v>
      </c>
      <c r="M30" s="25">
        <v>32.299999999999997</v>
      </c>
      <c r="N30" s="25">
        <v>3.2</v>
      </c>
      <c r="O30" s="25">
        <v>3.2</v>
      </c>
      <c r="P30" s="25">
        <f t="shared" si="3"/>
        <v>0.3</v>
      </c>
      <c r="Q30" s="25">
        <v>98</v>
      </c>
      <c r="R30" s="25">
        <v>1133</v>
      </c>
      <c r="S30" s="25" t="s">
        <v>61</v>
      </c>
      <c r="T30" s="25" t="s">
        <v>61</v>
      </c>
      <c r="U30" s="25" t="s">
        <v>61</v>
      </c>
      <c r="V30" s="25" t="s">
        <v>61</v>
      </c>
      <c r="W30" s="25"/>
      <c r="X30" s="25"/>
      <c r="Y30" s="25">
        <v>-26.775649999999999</v>
      </c>
      <c r="Z30" s="26">
        <v>29.352119999999999</v>
      </c>
      <c r="AA30" s="11"/>
      <c r="AB30" s="18"/>
      <c r="AC30" s="18"/>
      <c r="AD30" s="11"/>
      <c r="AE30" s="11"/>
      <c r="AF30" s="11"/>
      <c r="AG30" s="12"/>
      <c r="AH30" s="12"/>
    </row>
    <row r="31" spans="1:34" x14ac:dyDescent="0.35">
      <c r="A31" s="19" t="s">
        <v>9</v>
      </c>
      <c r="B31" s="20" t="s">
        <v>91</v>
      </c>
      <c r="C31" s="20" t="s">
        <v>564</v>
      </c>
      <c r="D31" s="25" t="s">
        <v>58</v>
      </c>
      <c r="E31" s="25" t="s">
        <v>59</v>
      </c>
      <c r="F31" s="25" t="s">
        <v>60</v>
      </c>
      <c r="G31" s="25">
        <f t="shared" si="0"/>
        <v>1755</v>
      </c>
      <c r="H31" s="25">
        <v>585</v>
      </c>
      <c r="I31" s="25">
        <v>3</v>
      </c>
      <c r="J31" s="21" t="s">
        <v>61</v>
      </c>
      <c r="K31" s="25">
        <v>2042</v>
      </c>
      <c r="L31" s="25">
        <f>L30</f>
        <v>10.494999999999999</v>
      </c>
      <c r="M31" s="25">
        <f>M30</f>
        <v>32.299999999999997</v>
      </c>
      <c r="N31" s="25">
        <f>N30</f>
        <v>3.2</v>
      </c>
      <c r="O31" s="25">
        <f>O30</f>
        <v>3.2</v>
      </c>
      <c r="P31" s="25">
        <f t="shared" si="3"/>
        <v>0.3</v>
      </c>
      <c r="Q31" s="25">
        <f t="shared" ref="Q31:Z31" si="15">Q30</f>
        <v>98</v>
      </c>
      <c r="R31" s="25">
        <f t="shared" si="15"/>
        <v>1133</v>
      </c>
      <c r="S31" s="25" t="str">
        <f t="shared" si="15"/>
        <v>-</v>
      </c>
      <c r="T31" s="25" t="str">
        <f t="shared" si="15"/>
        <v>-</v>
      </c>
      <c r="U31" s="25" t="str">
        <f t="shared" si="15"/>
        <v>-</v>
      </c>
      <c r="V31" s="25" t="str">
        <f t="shared" si="15"/>
        <v>-</v>
      </c>
      <c r="W31" s="25">
        <f t="shared" si="15"/>
        <v>0</v>
      </c>
      <c r="X31" s="25">
        <f t="shared" si="15"/>
        <v>0</v>
      </c>
      <c r="Y31" s="25">
        <f t="shared" si="15"/>
        <v>-26.775649999999999</v>
      </c>
      <c r="Z31" s="26">
        <f t="shared" si="15"/>
        <v>29.352119999999999</v>
      </c>
      <c r="AA31" s="11"/>
      <c r="AB31" s="18"/>
      <c r="AC31" s="18"/>
      <c r="AD31" s="11"/>
      <c r="AE31" s="11"/>
      <c r="AF31" s="11"/>
      <c r="AG31" s="12"/>
      <c r="AH31" s="12"/>
    </row>
    <row r="32" spans="1:34" x14ac:dyDescent="0.35">
      <c r="A32" s="19" t="s">
        <v>9</v>
      </c>
      <c r="B32" s="20" t="s">
        <v>94</v>
      </c>
      <c r="C32" s="20" t="s">
        <v>564</v>
      </c>
      <c r="D32" s="21" t="s">
        <v>95</v>
      </c>
      <c r="E32" s="21" t="s">
        <v>59</v>
      </c>
      <c r="F32" s="21" t="s">
        <v>60</v>
      </c>
      <c r="G32" s="21">
        <v>1854</v>
      </c>
      <c r="H32" s="21">
        <v>930</v>
      </c>
      <c r="I32" s="21">
        <v>2</v>
      </c>
      <c r="J32" s="21" t="s">
        <v>61</v>
      </c>
      <c r="K32" s="21">
        <v>2047</v>
      </c>
      <c r="L32" s="21">
        <v>11.111000000000001</v>
      </c>
      <c r="M32" s="21">
        <v>8.5</v>
      </c>
      <c r="N32" s="21" t="s">
        <v>61</v>
      </c>
      <c r="O32" s="21" t="s">
        <v>61</v>
      </c>
      <c r="P32" s="21">
        <v>0</v>
      </c>
      <c r="Q32" s="21">
        <v>45</v>
      </c>
      <c r="R32" s="21">
        <v>1187</v>
      </c>
      <c r="S32" s="21" t="s">
        <v>61</v>
      </c>
      <c r="T32" s="21" t="s">
        <v>61</v>
      </c>
      <c r="U32" s="21" t="s">
        <v>61</v>
      </c>
      <c r="V32" s="21" t="s">
        <v>61</v>
      </c>
      <c r="W32" s="21"/>
      <c r="X32" s="21"/>
      <c r="Y32" s="21">
        <v>-33.673593539999999</v>
      </c>
      <c r="Z32" s="22">
        <v>18.428246999999999</v>
      </c>
      <c r="AA32" s="11"/>
      <c r="AB32" s="18"/>
      <c r="AC32" s="18"/>
      <c r="AD32" s="11"/>
      <c r="AE32" s="11"/>
      <c r="AF32" s="11"/>
      <c r="AG32" s="12"/>
      <c r="AH32" s="12"/>
    </row>
    <row r="33" spans="1:34" x14ac:dyDescent="0.35">
      <c r="A33" s="19" t="s">
        <v>9</v>
      </c>
      <c r="B33" s="20" t="s">
        <v>96</v>
      </c>
      <c r="C33" s="20" t="s">
        <v>564</v>
      </c>
      <c r="D33" s="8" t="s">
        <v>97</v>
      </c>
      <c r="E33" s="8" t="s">
        <v>98</v>
      </c>
      <c r="F33" s="8" t="s">
        <v>60</v>
      </c>
      <c r="G33" s="8">
        <v>1000</v>
      </c>
      <c r="H33" s="8">
        <v>250</v>
      </c>
      <c r="I33" s="8">
        <v>4</v>
      </c>
      <c r="J33" s="21" t="s">
        <v>61</v>
      </c>
      <c r="K33" s="8" t="s">
        <v>77</v>
      </c>
      <c r="L33" s="8" t="s">
        <v>61</v>
      </c>
      <c r="M33" s="8" t="s">
        <v>61</v>
      </c>
      <c r="N33" s="8" t="s">
        <v>61</v>
      </c>
      <c r="O33" s="8" t="s">
        <v>61</v>
      </c>
      <c r="P33" s="8">
        <v>0</v>
      </c>
      <c r="Q33" s="8">
        <v>1E-4</v>
      </c>
      <c r="R33" s="8">
        <v>222</v>
      </c>
      <c r="S33" s="8">
        <v>0.73699999999999999</v>
      </c>
      <c r="T33" s="8">
        <f>I33</f>
        <v>4</v>
      </c>
      <c r="U33" s="8">
        <f>H33</f>
        <v>250</v>
      </c>
      <c r="V33" s="8">
        <v>21.7</v>
      </c>
      <c r="W33" s="8"/>
      <c r="X33" s="8"/>
      <c r="Y33" s="8">
        <v>-28.562830000000002</v>
      </c>
      <c r="Z33" s="27">
        <v>29.082750000000001</v>
      </c>
      <c r="AA33" s="11"/>
      <c r="AB33" s="18"/>
      <c r="AC33" s="18"/>
      <c r="AD33" s="11"/>
      <c r="AE33" s="11"/>
      <c r="AF33" s="11"/>
      <c r="AG33" s="12"/>
      <c r="AH33" s="12"/>
    </row>
    <row r="34" spans="1:34" x14ac:dyDescent="0.35">
      <c r="A34" s="19" t="s">
        <v>9</v>
      </c>
      <c r="B34" s="20" t="s">
        <v>99</v>
      </c>
      <c r="C34" s="20" t="s">
        <v>564</v>
      </c>
      <c r="D34" s="21" t="s">
        <v>97</v>
      </c>
      <c r="E34" s="21" t="s">
        <v>98</v>
      </c>
      <c r="F34" s="21" t="s">
        <v>60</v>
      </c>
      <c r="G34" s="21">
        <f>H34*I34</f>
        <v>1332</v>
      </c>
      <c r="H34" s="21">
        <v>333</v>
      </c>
      <c r="I34" s="21">
        <v>4</v>
      </c>
      <c r="J34" s="21" t="s">
        <v>61</v>
      </c>
      <c r="K34" s="21" t="s">
        <v>77</v>
      </c>
      <c r="L34" s="21" t="s">
        <v>61</v>
      </c>
      <c r="M34" s="21" t="s">
        <v>61</v>
      </c>
      <c r="N34" s="21" t="s">
        <v>61</v>
      </c>
      <c r="O34" s="21" t="s">
        <v>61</v>
      </c>
      <c r="P34" s="21">
        <v>0</v>
      </c>
      <c r="Q34" s="21">
        <v>2.0000000000000001E-4</v>
      </c>
      <c r="R34" s="21">
        <v>2796</v>
      </c>
      <c r="S34" s="21">
        <v>0.78</v>
      </c>
      <c r="T34" s="21">
        <f>I34</f>
        <v>4</v>
      </c>
      <c r="U34" s="21">
        <f>H34</f>
        <v>333</v>
      </c>
      <c r="V34" s="21">
        <v>27.4</v>
      </c>
      <c r="W34" s="21"/>
      <c r="X34" s="21"/>
      <c r="Y34" s="21">
        <v>-28.164999999999999</v>
      </c>
      <c r="Z34" s="22">
        <v>29.351199999999999</v>
      </c>
      <c r="AA34" s="11"/>
      <c r="AB34" s="18"/>
      <c r="AC34" s="18"/>
      <c r="AD34" s="11"/>
      <c r="AE34" s="11"/>
      <c r="AF34" s="11"/>
      <c r="AG34" s="12"/>
      <c r="AH34" s="12"/>
    </row>
    <row r="35" spans="1:34" x14ac:dyDescent="0.35">
      <c r="A35" s="19" t="s">
        <v>9</v>
      </c>
      <c r="B35" s="20" t="s">
        <v>100</v>
      </c>
      <c r="C35" s="20" t="s">
        <v>564</v>
      </c>
      <c r="D35" s="8" t="s">
        <v>97</v>
      </c>
      <c r="E35" s="8" t="s">
        <v>98</v>
      </c>
      <c r="F35" s="8" t="s">
        <v>60</v>
      </c>
      <c r="G35" s="8">
        <v>400</v>
      </c>
      <c r="H35" s="8">
        <v>200</v>
      </c>
      <c r="I35" s="8">
        <v>2</v>
      </c>
      <c r="J35" s="21" t="s">
        <v>61</v>
      </c>
      <c r="K35" s="8" t="s">
        <v>77</v>
      </c>
      <c r="L35" s="8" t="s">
        <v>61</v>
      </c>
      <c r="M35" s="8" t="s">
        <v>61</v>
      </c>
      <c r="N35" s="8" t="s">
        <v>61</v>
      </c>
      <c r="O35" s="8" t="s">
        <v>61</v>
      </c>
      <c r="P35" s="8">
        <v>0</v>
      </c>
      <c r="Q35" s="8">
        <v>2.9999999999999997E-4</v>
      </c>
      <c r="R35" s="8">
        <v>222</v>
      </c>
      <c r="S35" s="8">
        <v>0.77900000000000003</v>
      </c>
      <c r="T35" s="8">
        <f>I35</f>
        <v>2</v>
      </c>
      <c r="U35" s="8">
        <f>H35</f>
        <v>200</v>
      </c>
      <c r="V35" s="8">
        <v>10</v>
      </c>
      <c r="W35" s="8"/>
      <c r="X35" s="8"/>
      <c r="Y35" s="8">
        <v>-34.197220000000002</v>
      </c>
      <c r="Z35" s="27">
        <v>18.973610000000001</v>
      </c>
      <c r="AA35" s="11"/>
      <c r="AB35" s="18"/>
      <c r="AC35" s="18"/>
      <c r="AD35" s="11"/>
      <c r="AE35" s="11"/>
      <c r="AF35" s="11"/>
      <c r="AG35" s="12"/>
      <c r="AH35" s="12"/>
    </row>
    <row r="36" spans="1:34" x14ac:dyDescent="0.35">
      <c r="A36" s="19" t="s">
        <v>9</v>
      </c>
      <c r="B36" s="20" t="s">
        <v>101</v>
      </c>
      <c r="C36" s="20" t="s">
        <v>564</v>
      </c>
      <c r="D36" s="21" t="s">
        <v>102</v>
      </c>
      <c r="E36" s="21" t="s">
        <v>59</v>
      </c>
      <c r="F36" s="21" t="s">
        <v>60</v>
      </c>
      <c r="G36" s="21">
        <f t="shared" ref="G36:G78" si="16">H36*I36</f>
        <v>360</v>
      </c>
      <c r="H36" s="21">
        <v>90</v>
      </c>
      <c r="I36" s="21">
        <v>4</v>
      </c>
      <c r="J36" s="21" t="s">
        <v>61</v>
      </c>
      <c r="K36" s="21" t="s">
        <v>77</v>
      </c>
      <c r="L36" s="21" t="s">
        <v>61</v>
      </c>
      <c r="M36" s="21" t="s">
        <v>61</v>
      </c>
      <c r="N36" s="21" t="s">
        <v>61</v>
      </c>
      <c r="O36" s="21" t="s">
        <v>61</v>
      </c>
      <c r="P36" s="21">
        <v>0</v>
      </c>
      <c r="Q36" s="21">
        <v>350</v>
      </c>
      <c r="R36" s="21">
        <v>0</v>
      </c>
      <c r="S36" s="21" t="s">
        <v>61</v>
      </c>
      <c r="T36" s="21" t="s">
        <v>61</v>
      </c>
      <c r="U36" s="21" t="s">
        <v>61</v>
      </c>
      <c r="V36" s="21" t="s">
        <v>61</v>
      </c>
      <c r="W36" s="21"/>
      <c r="X36" s="21"/>
      <c r="Y36" s="21">
        <v>-30.62396</v>
      </c>
      <c r="Z36" s="22">
        <v>25.50403</v>
      </c>
      <c r="AA36" s="11"/>
      <c r="AB36" s="18"/>
      <c r="AC36" s="18"/>
      <c r="AD36" s="11"/>
      <c r="AE36" s="11"/>
      <c r="AF36" s="11"/>
      <c r="AG36" s="12"/>
      <c r="AH36" s="12"/>
    </row>
    <row r="37" spans="1:34" x14ac:dyDescent="0.35">
      <c r="A37" s="19" t="s">
        <v>9</v>
      </c>
      <c r="B37" s="20" t="s">
        <v>103</v>
      </c>
      <c r="C37" s="20" t="s">
        <v>564</v>
      </c>
      <c r="D37" s="8" t="s">
        <v>102</v>
      </c>
      <c r="E37" s="8" t="s">
        <v>59</v>
      </c>
      <c r="F37" s="8" t="s">
        <v>60</v>
      </c>
      <c r="G37" s="8">
        <f t="shared" si="16"/>
        <v>240</v>
      </c>
      <c r="H37" s="8">
        <v>120</v>
      </c>
      <c r="I37" s="8">
        <v>2</v>
      </c>
      <c r="J37" s="21" t="s">
        <v>61</v>
      </c>
      <c r="K37" s="8" t="s">
        <v>77</v>
      </c>
      <c r="L37" s="8" t="s">
        <v>61</v>
      </c>
      <c r="M37" s="8" t="s">
        <v>61</v>
      </c>
      <c r="N37" s="8" t="s">
        <v>61</v>
      </c>
      <c r="O37" s="8" t="s">
        <v>61</v>
      </c>
      <c r="P37" s="8">
        <v>0</v>
      </c>
      <c r="Q37" s="8">
        <v>350</v>
      </c>
      <c r="R37" s="8">
        <v>0</v>
      </c>
      <c r="S37" s="8" t="s">
        <v>61</v>
      </c>
      <c r="T37" s="8" t="s">
        <v>61</v>
      </c>
      <c r="U37" s="8" t="s">
        <v>61</v>
      </c>
      <c r="V37" s="8" t="s">
        <v>61</v>
      </c>
      <c r="W37" s="8"/>
      <c r="X37" s="8"/>
      <c r="Y37" s="8">
        <v>-29.993369999999999</v>
      </c>
      <c r="Z37" s="27">
        <v>24.733840000000001</v>
      </c>
      <c r="AA37" s="11"/>
      <c r="AB37" s="18"/>
      <c r="AC37" s="18"/>
      <c r="AD37" s="11"/>
      <c r="AE37" s="11"/>
      <c r="AF37" s="11"/>
      <c r="AG37" s="12"/>
      <c r="AH37" s="12"/>
    </row>
    <row r="38" spans="1:34" x14ac:dyDescent="0.35">
      <c r="A38" s="19" t="s">
        <v>9</v>
      </c>
      <c r="B38" s="20" t="s">
        <v>104</v>
      </c>
      <c r="C38" s="20" t="s">
        <v>564</v>
      </c>
      <c r="D38" s="21" t="s">
        <v>335</v>
      </c>
      <c r="E38" s="21" t="s">
        <v>59</v>
      </c>
      <c r="F38" s="21" t="s">
        <v>60</v>
      </c>
      <c r="G38" s="21">
        <f t="shared" si="16"/>
        <v>171</v>
      </c>
      <c r="H38" s="21">
        <v>57</v>
      </c>
      <c r="I38" s="21">
        <v>3</v>
      </c>
      <c r="J38" s="21" t="s">
        <v>61</v>
      </c>
      <c r="K38" s="21">
        <v>2026</v>
      </c>
      <c r="L38" s="21">
        <v>11.519</v>
      </c>
      <c r="M38" s="21">
        <v>284.39999999999998</v>
      </c>
      <c r="N38" s="21">
        <v>3.4</v>
      </c>
      <c r="O38" s="21">
        <v>3.4</v>
      </c>
      <c r="P38" s="21">
        <v>0</v>
      </c>
      <c r="Q38" s="21">
        <v>3</v>
      </c>
      <c r="R38" s="21">
        <v>196</v>
      </c>
      <c r="S38" s="21" t="s">
        <v>61</v>
      </c>
      <c r="T38" s="21" t="s">
        <v>61</v>
      </c>
      <c r="U38" s="21" t="s">
        <v>61</v>
      </c>
      <c r="V38" s="21" t="s">
        <v>61</v>
      </c>
      <c r="W38" s="21"/>
      <c r="X38" s="21"/>
      <c r="Y38" s="21">
        <v>-33.884079999999997</v>
      </c>
      <c r="Z38" s="22">
        <v>18.533609999999999</v>
      </c>
      <c r="AA38" s="11"/>
      <c r="AB38" s="18"/>
      <c r="AC38" s="18"/>
      <c r="AD38" s="11"/>
      <c r="AE38" s="11"/>
      <c r="AF38" s="11"/>
      <c r="AG38" s="12"/>
      <c r="AH38" s="12"/>
    </row>
    <row r="39" spans="1:34" x14ac:dyDescent="0.35">
      <c r="A39" s="19" t="s">
        <v>9</v>
      </c>
      <c r="B39" s="20" t="s">
        <v>106</v>
      </c>
      <c r="C39" s="20" t="s">
        <v>564</v>
      </c>
      <c r="D39" s="8" t="s">
        <v>336</v>
      </c>
      <c r="E39" s="8" t="s">
        <v>59</v>
      </c>
      <c r="F39" s="8" t="s">
        <v>60</v>
      </c>
      <c r="G39" s="8">
        <f t="shared" si="16"/>
        <v>1332</v>
      </c>
      <c r="H39" s="8">
        <v>148</v>
      </c>
      <c r="I39" s="8">
        <v>9</v>
      </c>
      <c r="J39" s="21" t="s">
        <v>61</v>
      </c>
      <c r="K39" s="8">
        <v>2039</v>
      </c>
      <c r="L39" s="8">
        <v>11.519</v>
      </c>
      <c r="M39" s="8">
        <v>263.39999999999998</v>
      </c>
      <c r="N39" s="8">
        <v>9</v>
      </c>
      <c r="O39" s="8">
        <v>9</v>
      </c>
      <c r="P39" s="8">
        <v>0</v>
      </c>
      <c r="Q39" s="8">
        <v>3</v>
      </c>
      <c r="R39" s="8">
        <v>196</v>
      </c>
      <c r="S39" s="8" t="s">
        <v>61</v>
      </c>
      <c r="T39" s="8" t="s">
        <v>61</v>
      </c>
      <c r="U39" s="8" t="s">
        <v>61</v>
      </c>
      <c r="V39" s="8" t="s">
        <v>61</v>
      </c>
      <c r="W39" s="8"/>
      <c r="X39" s="8"/>
      <c r="Y39" s="8">
        <v>-33.591999999999999</v>
      </c>
      <c r="Z39" s="27">
        <v>18.460699999999999</v>
      </c>
      <c r="AA39" s="11"/>
      <c r="AB39" s="18"/>
      <c r="AC39" s="18"/>
      <c r="AD39" s="11"/>
      <c r="AE39" s="11"/>
      <c r="AF39" s="11"/>
      <c r="AG39" s="12"/>
      <c r="AH39" s="12"/>
    </row>
    <row r="40" spans="1:34" x14ac:dyDescent="0.35">
      <c r="A40" s="19" t="s">
        <v>9</v>
      </c>
      <c r="B40" s="20" t="s">
        <v>108</v>
      </c>
      <c r="C40" s="20" t="s">
        <v>564</v>
      </c>
      <c r="D40" s="21" t="s">
        <v>336</v>
      </c>
      <c r="E40" s="21" t="s">
        <v>59</v>
      </c>
      <c r="F40" s="21" t="s">
        <v>60</v>
      </c>
      <c r="G40" s="21">
        <f>H40*I40</f>
        <v>740</v>
      </c>
      <c r="H40" s="21">
        <v>148</v>
      </c>
      <c r="I40" s="21">
        <v>5</v>
      </c>
      <c r="J40" s="21" t="s">
        <v>61</v>
      </c>
      <c r="K40" s="21">
        <v>2038</v>
      </c>
      <c r="L40" s="21">
        <v>11.519</v>
      </c>
      <c r="M40" s="21">
        <v>263.39999999999998</v>
      </c>
      <c r="N40" s="21">
        <v>9</v>
      </c>
      <c r="O40" s="21">
        <v>9</v>
      </c>
      <c r="P40" s="21">
        <v>0</v>
      </c>
      <c r="Q40" s="21">
        <v>3</v>
      </c>
      <c r="R40" s="21">
        <v>196</v>
      </c>
      <c r="S40" s="21" t="s">
        <v>61</v>
      </c>
      <c r="T40" s="21" t="s">
        <v>61</v>
      </c>
      <c r="U40" s="21" t="s">
        <v>61</v>
      </c>
      <c r="V40" s="21" t="s">
        <v>61</v>
      </c>
      <c r="W40" s="21"/>
      <c r="X40" s="21"/>
      <c r="Y40" s="21">
        <v>-34.165260000000004</v>
      </c>
      <c r="Z40" s="22">
        <v>21.96077</v>
      </c>
      <c r="AA40" s="11"/>
      <c r="AB40" s="18"/>
      <c r="AC40" s="18"/>
      <c r="AD40" s="11"/>
      <c r="AE40" s="11"/>
      <c r="AF40" s="11"/>
      <c r="AG40" s="12"/>
      <c r="AH40" s="12"/>
    </row>
    <row r="41" spans="1:34" x14ac:dyDescent="0.35">
      <c r="A41" s="19" t="s">
        <v>9</v>
      </c>
      <c r="B41" s="20" t="s">
        <v>109</v>
      </c>
      <c r="C41" s="20" t="s">
        <v>564</v>
      </c>
      <c r="D41" s="8" t="s">
        <v>335</v>
      </c>
      <c r="E41" s="8" t="s">
        <v>59</v>
      </c>
      <c r="F41" s="8" t="s">
        <v>60</v>
      </c>
      <c r="G41" s="8">
        <f>H41*I41</f>
        <v>171</v>
      </c>
      <c r="H41" s="8">
        <v>57</v>
      </c>
      <c r="I41" s="8">
        <v>3</v>
      </c>
      <c r="J41" s="21" t="s">
        <v>61</v>
      </c>
      <c r="K41" s="8">
        <v>2026</v>
      </c>
      <c r="L41" s="8">
        <v>11.519</v>
      </c>
      <c r="M41" s="8">
        <v>284.39999999999998</v>
      </c>
      <c r="N41" s="8">
        <v>3.4</v>
      </c>
      <c r="O41" s="8">
        <v>3.4</v>
      </c>
      <c r="P41" s="8">
        <v>0</v>
      </c>
      <c r="Q41" s="8">
        <v>3</v>
      </c>
      <c r="R41" s="8">
        <v>196</v>
      </c>
      <c r="S41" s="8" t="s">
        <v>61</v>
      </c>
      <c r="T41" s="8" t="s">
        <v>61</v>
      </c>
      <c r="U41" s="8" t="s">
        <v>61</v>
      </c>
      <c r="V41" s="8" t="s">
        <v>61</v>
      </c>
      <c r="W41" s="8"/>
      <c r="X41" s="8"/>
      <c r="Y41" s="8">
        <v>-33.027389999999997</v>
      </c>
      <c r="Z41" s="27">
        <v>27.88382</v>
      </c>
      <c r="AA41" s="11"/>
      <c r="AB41" s="18"/>
      <c r="AC41" s="18"/>
      <c r="AD41" s="11"/>
      <c r="AE41" s="11"/>
      <c r="AF41" s="11"/>
      <c r="AG41" s="12"/>
      <c r="AH41" s="12"/>
    </row>
    <row r="42" spans="1:34" x14ac:dyDescent="0.35">
      <c r="A42" s="19" t="s">
        <v>9</v>
      </c>
      <c r="B42" s="20" t="s">
        <v>215</v>
      </c>
      <c r="C42" s="20" t="s">
        <v>156</v>
      </c>
      <c r="D42" s="21" t="s">
        <v>58</v>
      </c>
      <c r="E42" s="21" t="s">
        <v>59</v>
      </c>
      <c r="F42" s="21" t="s">
        <v>60</v>
      </c>
      <c r="G42" s="21">
        <v>160</v>
      </c>
      <c r="H42" s="21" t="s">
        <v>61</v>
      </c>
      <c r="I42" s="21" t="s">
        <v>61</v>
      </c>
      <c r="J42" s="21" t="s">
        <v>61</v>
      </c>
      <c r="K42" s="21">
        <v>2027</v>
      </c>
      <c r="L42" s="21">
        <v>12.372</v>
      </c>
      <c r="M42" s="21">
        <v>15.6</v>
      </c>
      <c r="N42" s="21">
        <v>0.5</v>
      </c>
      <c r="O42" s="21">
        <v>0.5</v>
      </c>
      <c r="P42" s="21">
        <v>0.3</v>
      </c>
      <c r="Q42" s="21">
        <v>80</v>
      </c>
      <c r="R42" s="21">
        <v>0</v>
      </c>
      <c r="S42" s="21" t="s">
        <v>61</v>
      </c>
      <c r="T42" s="21"/>
      <c r="U42" s="21"/>
      <c r="V42" s="21"/>
      <c r="W42" s="21"/>
      <c r="X42" s="21"/>
      <c r="Y42" s="21">
        <v>-26.658000000000001</v>
      </c>
      <c r="Z42" s="22">
        <v>28.113800000000001</v>
      </c>
      <c r="AA42" s="11"/>
      <c r="AB42" s="18"/>
      <c r="AC42" s="18"/>
      <c r="AD42" s="11"/>
      <c r="AE42" s="11"/>
      <c r="AF42" s="11"/>
      <c r="AG42" s="12"/>
      <c r="AH42" s="12"/>
    </row>
    <row r="43" spans="1:34" x14ac:dyDescent="0.35">
      <c r="A43" s="19" t="s">
        <v>9</v>
      </c>
      <c r="B43" s="20" t="s">
        <v>216</v>
      </c>
      <c r="C43" s="20" t="s">
        <v>416</v>
      </c>
      <c r="D43" s="8" t="s">
        <v>58</v>
      </c>
      <c r="E43" s="8" t="s">
        <v>59</v>
      </c>
      <c r="F43" s="8" t="s">
        <v>60</v>
      </c>
      <c r="G43" s="8">
        <v>600</v>
      </c>
      <c r="H43" s="8" t="s">
        <v>61</v>
      </c>
      <c r="I43" s="8" t="s">
        <v>61</v>
      </c>
      <c r="J43" s="21" t="s">
        <v>61</v>
      </c>
      <c r="K43" s="8" t="s">
        <v>77</v>
      </c>
      <c r="L43" s="8">
        <v>12.372</v>
      </c>
      <c r="M43" s="8">
        <v>15.6</v>
      </c>
      <c r="N43" s="8">
        <v>0.5</v>
      </c>
      <c r="O43" s="8">
        <v>0.5</v>
      </c>
      <c r="P43" s="8">
        <v>0</v>
      </c>
      <c r="Q43" s="8">
        <v>900</v>
      </c>
      <c r="R43" s="8">
        <v>0</v>
      </c>
      <c r="S43" s="8" t="s">
        <v>61</v>
      </c>
      <c r="T43" s="8"/>
      <c r="U43" s="8"/>
      <c r="V43" s="8"/>
      <c r="W43" s="8"/>
      <c r="X43" s="8"/>
      <c r="Y43" s="8">
        <v>-26.503599999999999</v>
      </c>
      <c r="Z43" s="27">
        <v>29.180299999999999</v>
      </c>
      <c r="AA43" s="11"/>
      <c r="AB43" s="18"/>
      <c r="AC43" s="18"/>
      <c r="AD43" s="11"/>
      <c r="AE43" s="11"/>
      <c r="AF43" s="11"/>
      <c r="AG43" s="12"/>
      <c r="AH43" s="12"/>
    </row>
    <row r="44" spans="1:34" x14ac:dyDescent="0.35">
      <c r="A44" s="19" t="s">
        <v>9</v>
      </c>
      <c r="B44" s="20" t="s">
        <v>217</v>
      </c>
      <c r="C44" s="20" t="s">
        <v>156</v>
      </c>
      <c r="D44" s="21" t="s">
        <v>336</v>
      </c>
      <c r="E44" s="21" t="s">
        <v>59</v>
      </c>
      <c r="F44" s="21" t="s">
        <v>60</v>
      </c>
      <c r="G44" s="21">
        <v>670</v>
      </c>
      <c r="H44" s="21">
        <v>167.5</v>
      </c>
      <c r="I44" s="21">
        <v>4</v>
      </c>
      <c r="J44" s="21" t="s">
        <v>61</v>
      </c>
      <c r="K44" s="21">
        <v>2046</v>
      </c>
      <c r="L44" s="21">
        <v>11.519</v>
      </c>
      <c r="M44" s="21">
        <v>263.39999999999998</v>
      </c>
      <c r="N44" s="21">
        <v>11</v>
      </c>
      <c r="O44" s="21">
        <v>11</v>
      </c>
      <c r="P44" s="21">
        <v>0</v>
      </c>
      <c r="Q44" s="21">
        <v>3</v>
      </c>
      <c r="R44" s="21">
        <v>169</v>
      </c>
      <c r="S44" s="21" t="s">
        <v>61</v>
      </c>
      <c r="T44" s="21"/>
      <c r="U44" s="21"/>
      <c r="V44" s="21"/>
      <c r="W44" s="21"/>
      <c r="X44" s="21"/>
      <c r="Y44" s="21">
        <v>-29.251000000000001</v>
      </c>
      <c r="Z44" s="22">
        <v>31.094100000000001</v>
      </c>
      <c r="AA44" s="11"/>
      <c r="AB44" s="18"/>
      <c r="AC44" s="18"/>
      <c r="AD44" s="11"/>
      <c r="AE44" s="11"/>
      <c r="AF44" s="11"/>
      <c r="AG44" s="12"/>
      <c r="AH44" s="12"/>
    </row>
    <row r="45" spans="1:34" x14ac:dyDescent="0.35">
      <c r="A45" s="19" t="s">
        <v>9</v>
      </c>
      <c r="B45" s="20" t="s">
        <v>218</v>
      </c>
      <c r="C45" s="20" t="s">
        <v>156</v>
      </c>
      <c r="D45" s="8" t="s">
        <v>336</v>
      </c>
      <c r="E45" s="8" t="s">
        <v>59</v>
      </c>
      <c r="F45" s="8" t="s">
        <v>60</v>
      </c>
      <c r="G45" s="8">
        <v>335</v>
      </c>
      <c r="H45" s="8">
        <v>167.5</v>
      </c>
      <c r="I45" s="8">
        <v>2</v>
      </c>
      <c r="J45" s="21" t="s">
        <v>61</v>
      </c>
      <c r="K45" s="8">
        <v>2046</v>
      </c>
      <c r="L45" s="8">
        <v>11.519</v>
      </c>
      <c r="M45" s="8">
        <v>263.39999999999998</v>
      </c>
      <c r="N45" s="8">
        <v>11</v>
      </c>
      <c r="O45" s="8">
        <v>11</v>
      </c>
      <c r="P45" s="8">
        <v>0</v>
      </c>
      <c r="Q45" s="8">
        <v>3</v>
      </c>
      <c r="R45" s="8">
        <v>169</v>
      </c>
      <c r="S45" s="8" t="s">
        <v>61</v>
      </c>
      <c r="T45" s="8"/>
      <c r="U45" s="8"/>
      <c r="V45" s="8"/>
      <c r="W45" s="8"/>
      <c r="X45" s="8"/>
      <c r="Y45" s="8">
        <v>-33.443300000000001</v>
      </c>
      <c r="Z45" s="27">
        <v>25.402200000000001</v>
      </c>
      <c r="AA45" s="11"/>
      <c r="AB45" s="18"/>
      <c r="AC45" s="18"/>
      <c r="AD45" s="11"/>
      <c r="AE45" s="11"/>
      <c r="AF45" s="11"/>
      <c r="AG45" s="12"/>
      <c r="AH45" s="12"/>
    </row>
    <row r="46" spans="1:34" x14ac:dyDescent="0.35">
      <c r="A46" s="19" t="s">
        <v>9</v>
      </c>
      <c r="B46" s="20" t="s">
        <v>219</v>
      </c>
      <c r="C46" s="20" t="s">
        <v>416</v>
      </c>
      <c r="D46" s="21" t="s">
        <v>335</v>
      </c>
      <c r="E46" s="21" t="s">
        <v>59</v>
      </c>
      <c r="F46" s="21" t="s">
        <v>60</v>
      </c>
      <c r="G46" s="21">
        <v>175</v>
      </c>
      <c r="H46" s="21">
        <v>9.6999999999999993</v>
      </c>
      <c r="I46" s="21">
        <v>18</v>
      </c>
      <c r="J46" s="21" t="s">
        <v>61</v>
      </c>
      <c r="K46" s="21" t="s">
        <v>77</v>
      </c>
      <c r="L46" s="21">
        <v>7.6</v>
      </c>
      <c r="M46" s="21">
        <v>75</v>
      </c>
      <c r="N46" s="21">
        <v>8</v>
      </c>
      <c r="O46" s="21">
        <v>8</v>
      </c>
      <c r="P46" s="21">
        <v>0.3</v>
      </c>
      <c r="Q46" s="21">
        <v>950</v>
      </c>
      <c r="R46" s="21">
        <v>0</v>
      </c>
      <c r="S46" s="21" t="s">
        <v>61</v>
      </c>
      <c r="T46" s="21"/>
      <c r="U46" s="21"/>
      <c r="V46" s="21"/>
      <c r="W46" s="21"/>
      <c r="X46" s="21"/>
      <c r="Y46" s="21">
        <v>-26.810199999999998</v>
      </c>
      <c r="Z46" s="22">
        <v>27.8277</v>
      </c>
      <c r="AA46" s="11"/>
      <c r="AB46" s="18"/>
      <c r="AC46" s="18"/>
      <c r="AD46" s="11"/>
      <c r="AE46" s="11"/>
      <c r="AF46" s="11"/>
      <c r="AG46" s="12"/>
      <c r="AH46" s="12"/>
    </row>
    <row r="47" spans="1:34" x14ac:dyDescent="0.35">
      <c r="A47" s="19" t="s">
        <v>9</v>
      </c>
      <c r="B47" s="20" t="s">
        <v>220</v>
      </c>
      <c r="C47" s="20" t="s">
        <v>416</v>
      </c>
      <c r="D47" s="8" t="s">
        <v>335</v>
      </c>
      <c r="E47" s="8" t="s">
        <v>59</v>
      </c>
      <c r="F47" s="8" t="s">
        <v>60</v>
      </c>
      <c r="G47" s="8">
        <v>250</v>
      </c>
      <c r="H47" s="8">
        <v>50</v>
      </c>
      <c r="I47" s="8">
        <v>5</v>
      </c>
      <c r="J47" s="21" t="s">
        <v>61</v>
      </c>
      <c r="K47" s="8" t="s">
        <v>77</v>
      </c>
      <c r="L47" s="8">
        <v>11.519</v>
      </c>
      <c r="M47" s="8">
        <v>75</v>
      </c>
      <c r="N47" s="8">
        <v>2</v>
      </c>
      <c r="O47" s="8">
        <v>2</v>
      </c>
      <c r="P47" s="8">
        <v>0</v>
      </c>
      <c r="Q47" s="8">
        <v>950</v>
      </c>
      <c r="R47" s="8">
        <v>0</v>
      </c>
      <c r="S47" s="8" t="s">
        <v>61</v>
      </c>
      <c r="T47" s="8"/>
      <c r="U47" s="8"/>
      <c r="V47" s="8"/>
      <c r="W47" s="8"/>
      <c r="X47" s="8"/>
      <c r="Y47" s="8">
        <v>-26.810199999999998</v>
      </c>
      <c r="Z47" s="27">
        <v>27.8277</v>
      </c>
      <c r="AA47" s="11"/>
      <c r="AB47" s="18"/>
      <c r="AC47" s="18"/>
      <c r="AD47" s="11"/>
      <c r="AE47" s="11"/>
      <c r="AF47" s="11"/>
      <c r="AG47" s="12"/>
      <c r="AH47" s="12"/>
    </row>
    <row r="48" spans="1:34" x14ac:dyDescent="0.35">
      <c r="A48" s="28" t="s">
        <v>9</v>
      </c>
      <c r="B48" s="29" t="s">
        <v>226</v>
      </c>
      <c r="C48" s="29" t="s">
        <v>565</v>
      </c>
      <c r="D48" s="100" t="s">
        <v>97</v>
      </c>
      <c r="E48" s="100" t="s">
        <v>98</v>
      </c>
      <c r="F48" s="100" t="s">
        <v>60</v>
      </c>
      <c r="G48" s="100">
        <v>180</v>
      </c>
      <c r="H48" s="100">
        <v>45</v>
      </c>
      <c r="I48" s="100">
        <v>4</v>
      </c>
      <c r="J48" s="21" t="s">
        <v>61</v>
      </c>
      <c r="K48" s="100" t="s">
        <v>77</v>
      </c>
      <c r="L48" s="100" t="s">
        <v>61</v>
      </c>
      <c r="M48" s="100" t="s">
        <v>61</v>
      </c>
      <c r="N48" s="100" t="s">
        <v>61</v>
      </c>
      <c r="O48" s="100" t="s">
        <v>61</v>
      </c>
      <c r="P48" s="100">
        <v>0</v>
      </c>
      <c r="Q48" s="100">
        <v>300</v>
      </c>
      <c r="R48" s="100">
        <v>222</v>
      </c>
      <c r="S48" s="100">
        <v>0.72</v>
      </c>
      <c r="T48" s="100" t="str">
        <f>F48</f>
        <v>Existing</v>
      </c>
      <c r="U48" s="100" t="str">
        <f>E48</f>
        <v>StorageUnit</v>
      </c>
      <c r="V48" s="100">
        <v>2.7</v>
      </c>
      <c r="W48" s="100"/>
      <c r="X48" s="100"/>
      <c r="Y48" s="100">
        <v>-34.152999999999999</v>
      </c>
      <c r="Z48" s="101">
        <v>18.899999999999999</v>
      </c>
      <c r="AA48" s="11"/>
      <c r="AB48" s="18"/>
      <c r="AC48" s="18"/>
      <c r="AD48" s="11"/>
      <c r="AE48" s="11"/>
      <c r="AF48" s="11"/>
      <c r="AG48" s="12"/>
      <c r="AH48" s="12"/>
    </row>
    <row r="49" spans="1:34" x14ac:dyDescent="0.35">
      <c r="A49" s="14" t="s">
        <v>25</v>
      </c>
      <c r="B49" s="15" t="s">
        <v>57</v>
      </c>
      <c r="C49" s="20" t="s">
        <v>564</v>
      </c>
      <c r="D49" s="16" t="s">
        <v>58</v>
      </c>
      <c r="E49" s="16" t="s">
        <v>59</v>
      </c>
      <c r="F49" s="16" t="s">
        <v>60</v>
      </c>
      <c r="G49" s="16">
        <f t="shared" si="16"/>
        <v>1116</v>
      </c>
      <c r="H49" s="16">
        <v>372</v>
      </c>
      <c r="I49" s="16">
        <v>3</v>
      </c>
      <c r="J49" s="16" t="s">
        <v>61</v>
      </c>
      <c r="K49" s="16">
        <v>2027</v>
      </c>
      <c r="L49" s="16">
        <v>12.744</v>
      </c>
      <c r="M49" s="16">
        <v>25.9</v>
      </c>
      <c r="N49" s="16">
        <v>2.1</v>
      </c>
      <c r="O49" s="16">
        <v>2.1</v>
      </c>
      <c r="P49" s="16"/>
      <c r="Q49" s="16">
        <v>98</v>
      </c>
      <c r="R49" s="16">
        <v>1133</v>
      </c>
      <c r="S49" s="16" t="s">
        <v>61</v>
      </c>
      <c r="T49" s="16" t="s">
        <v>61</v>
      </c>
      <c r="U49" s="16" t="s">
        <v>61</v>
      </c>
      <c r="V49" s="16" t="s">
        <v>61</v>
      </c>
      <c r="W49" s="16"/>
      <c r="X49" s="16"/>
      <c r="Y49" s="16">
        <v>-25.94444</v>
      </c>
      <c r="Z49" s="17">
        <v>29.79166</v>
      </c>
      <c r="AA49" s="11"/>
      <c r="AB49" s="18"/>
      <c r="AC49" s="18"/>
      <c r="AD49" s="11"/>
      <c r="AE49" s="11"/>
      <c r="AF49" s="11"/>
      <c r="AG49" s="12"/>
      <c r="AH49" s="12"/>
    </row>
    <row r="50" spans="1:34" x14ac:dyDescent="0.35">
      <c r="A50" s="19" t="str">
        <f t="shared" ref="A50:A88" si="17">A49</f>
        <v>2Gt</v>
      </c>
      <c r="B50" s="20" t="s">
        <v>62</v>
      </c>
      <c r="C50" s="20" t="s">
        <v>564</v>
      </c>
      <c r="D50" s="21" t="str">
        <f>D49</f>
        <v>coal</v>
      </c>
      <c r="E50" s="21" t="s">
        <v>59</v>
      </c>
      <c r="F50" s="21" t="str">
        <f>F49</f>
        <v>Existing</v>
      </c>
      <c r="G50" s="21">
        <f t="shared" si="16"/>
        <v>1116</v>
      </c>
      <c r="H50" s="21">
        <v>372</v>
      </c>
      <c r="I50" s="21">
        <f>I49</f>
        <v>3</v>
      </c>
      <c r="J50" s="21" t="s">
        <v>61</v>
      </c>
      <c r="K50" s="21">
        <v>2030</v>
      </c>
      <c r="L50" s="21">
        <v>12.744</v>
      </c>
      <c r="M50" s="21">
        <f>M49</f>
        <v>25.9</v>
      </c>
      <c r="N50" s="21">
        <f>N49</f>
        <v>2.1</v>
      </c>
      <c r="O50" s="21">
        <f>O49</f>
        <v>2.1</v>
      </c>
      <c r="P50" s="21"/>
      <c r="Q50" s="21">
        <f>Q49</f>
        <v>98</v>
      </c>
      <c r="R50" s="21">
        <v>1133</v>
      </c>
      <c r="S50" s="21" t="str">
        <f t="shared" ref="S50:Z50" si="18">S49</f>
        <v>-</v>
      </c>
      <c r="T50" s="21" t="str">
        <f t="shared" si="18"/>
        <v>-</v>
      </c>
      <c r="U50" s="21" t="str">
        <f t="shared" si="18"/>
        <v>-</v>
      </c>
      <c r="V50" s="21" t="str">
        <f t="shared" si="18"/>
        <v>-</v>
      </c>
      <c r="W50" s="21">
        <f t="shared" si="18"/>
        <v>0</v>
      </c>
      <c r="X50" s="21">
        <f t="shared" si="18"/>
        <v>0</v>
      </c>
      <c r="Y50" s="21">
        <f t="shared" si="18"/>
        <v>-25.94444</v>
      </c>
      <c r="Z50" s="22">
        <f t="shared" si="18"/>
        <v>29.79166</v>
      </c>
      <c r="AA50" s="11"/>
      <c r="AB50" s="18"/>
      <c r="AC50" s="18"/>
      <c r="AD50" s="11"/>
      <c r="AE50" s="11"/>
      <c r="AF50" s="11"/>
      <c r="AG50" s="12"/>
      <c r="AH50" s="12"/>
    </row>
    <row r="51" spans="1:34" x14ac:dyDescent="0.35">
      <c r="A51" s="19" t="str">
        <f t="shared" si="17"/>
        <v>2Gt</v>
      </c>
      <c r="B51" s="20" t="s">
        <v>63</v>
      </c>
      <c r="C51" s="20" t="s">
        <v>564</v>
      </c>
      <c r="D51" s="23" t="s">
        <v>58</v>
      </c>
      <c r="E51" s="23" t="s">
        <v>59</v>
      </c>
      <c r="F51" s="23" t="s">
        <v>60</v>
      </c>
      <c r="G51" s="23">
        <f t="shared" si="16"/>
        <v>740</v>
      </c>
      <c r="H51" s="23">
        <v>370</v>
      </c>
      <c r="I51" s="23">
        <v>2</v>
      </c>
      <c r="J51" s="23" t="s">
        <v>61</v>
      </c>
      <c r="K51" s="23">
        <v>2022</v>
      </c>
      <c r="L51" s="23">
        <v>13.584</v>
      </c>
      <c r="M51" s="23">
        <v>32.299999999999997</v>
      </c>
      <c r="N51" s="23">
        <v>1.1000000000000001</v>
      </c>
      <c r="O51" s="23">
        <v>1.1000000000000001</v>
      </c>
      <c r="P51" s="23"/>
      <c r="Q51" s="23">
        <v>98</v>
      </c>
      <c r="R51" s="23">
        <v>1133</v>
      </c>
      <c r="S51" s="23" t="s">
        <v>61</v>
      </c>
      <c r="T51" s="23" t="s">
        <v>61</v>
      </c>
      <c r="U51" s="23" t="s">
        <v>61</v>
      </c>
      <c r="V51" s="23" t="s">
        <v>61</v>
      </c>
      <c r="W51" s="23"/>
      <c r="X51" s="23"/>
      <c r="Y51" s="23">
        <v>-26.620069999999998</v>
      </c>
      <c r="Z51" s="24">
        <v>30.09113</v>
      </c>
      <c r="AA51" s="11"/>
      <c r="AB51" s="18"/>
      <c r="AC51" s="18"/>
      <c r="AD51" s="11"/>
      <c r="AE51" s="11"/>
      <c r="AF51" s="11"/>
      <c r="AG51" s="12"/>
      <c r="AH51" s="12"/>
    </row>
    <row r="52" spans="1:34" x14ac:dyDescent="0.35">
      <c r="A52" s="19" t="str">
        <f t="shared" si="17"/>
        <v>2Gt</v>
      </c>
      <c r="B52" s="20" t="s">
        <v>64</v>
      </c>
      <c r="C52" s="20" t="s">
        <v>564</v>
      </c>
      <c r="D52" s="23" t="s">
        <v>58</v>
      </c>
      <c r="E52" s="23" t="s">
        <v>59</v>
      </c>
      <c r="F52" s="23" t="s">
        <v>60</v>
      </c>
      <c r="G52" s="23">
        <f t="shared" si="16"/>
        <v>370</v>
      </c>
      <c r="H52" s="23">
        <v>370</v>
      </c>
      <c r="I52" s="23">
        <v>1</v>
      </c>
      <c r="J52" s="23" t="s">
        <v>61</v>
      </c>
      <c r="K52" s="23">
        <v>2024</v>
      </c>
      <c r="L52" s="23">
        <v>14.28</v>
      </c>
      <c r="M52" s="23">
        <v>32.299999999999997</v>
      </c>
      <c r="N52" s="23">
        <v>1.1000000000000001</v>
      </c>
      <c r="O52" s="23">
        <v>1.1000000000000001</v>
      </c>
      <c r="P52" s="23"/>
      <c r="Q52" s="23">
        <v>98</v>
      </c>
      <c r="R52" s="23">
        <v>1133</v>
      </c>
      <c r="S52" s="23" t="s">
        <v>61</v>
      </c>
      <c r="T52" s="23" t="s">
        <v>61</v>
      </c>
      <c r="U52" s="23" t="s">
        <v>61</v>
      </c>
      <c r="V52" s="23" t="s">
        <v>61</v>
      </c>
      <c r="W52" s="23"/>
      <c r="X52" s="23"/>
      <c r="Y52" s="23">
        <v>-26.620069999999998</v>
      </c>
      <c r="Z52" s="24">
        <v>30.09113</v>
      </c>
      <c r="AA52" s="11"/>
      <c r="AB52" s="18"/>
      <c r="AC52" s="18"/>
      <c r="AD52" s="11"/>
      <c r="AE52" s="11"/>
      <c r="AF52" s="11"/>
      <c r="AG52" s="12"/>
      <c r="AH52" s="12"/>
    </row>
    <row r="53" spans="1:34" x14ac:dyDescent="0.35">
      <c r="A53" s="19" t="str">
        <f t="shared" si="17"/>
        <v>2Gt</v>
      </c>
      <c r="B53" s="20" t="s">
        <v>65</v>
      </c>
      <c r="C53" s="20" t="s">
        <v>564</v>
      </c>
      <c r="D53" s="21" t="s">
        <v>58</v>
      </c>
      <c r="E53" s="21" t="s">
        <v>59</v>
      </c>
      <c r="F53" s="21" t="s">
        <v>60</v>
      </c>
      <c r="G53" s="21">
        <f t="shared" si="16"/>
        <v>1725</v>
      </c>
      <c r="H53" s="21">
        <v>575</v>
      </c>
      <c r="I53" s="21">
        <v>3</v>
      </c>
      <c r="J53" s="21" t="s">
        <v>61</v>
      </c>
      <c r="K53" s="21">
        <v>2032</v>
      </c>
      <c r="L53" s="21">
        <v>12.066000000000001</v>
      </c>
      <c r="M53" s="21">
        <v>18</v>
      </c>
      <c r="N53" s="21">
        <v>3.3</v>
      </c>
      <c r="O53" s="21">
        <v>3.3</v>
      </c>
      <c r="P53" s="21"/>
      <c r="Q53" s="21">
        <v>98</v>
      </c>
      <c r="R53" s="21">
        <v>1133</v>
      </c>
      <c r="S53" s="21" t="s">
        <v>61</v>
      </c>
      <c r="T53" s="21" t="s">
        <v>61</v>
      </c>
      <c r="U53" s="21" t="s">
        <v>61</v>
      </c>
      <c r="V53" s="21" t="s">
        <v>61</v>
      </c>
      <c r="W53" s="21"/>
      <c r="X53" s="21"/>
      <c r="Y53" s="21">
        <v>-25.959540000000001</v>
      </c>
      <c r="Z53" s="22">
        <v>29.34094</v>
      </c>
      <c r="AA53" s="11"/>
      <c r="AB53" s="18"/>
      <c r="AC53" s="18"/>
      <c r="AD53" s="11"/>
      <c r="AE53" s="11"/>
      <c r="AF53" s="11"/>
      <c r="AG53" s="12"/>
      <c r="AH53" s="12"/>
    </row>
    <row r="54" spans="1:34" x14ac:dyDescent="0.35">
      <c r="A54" s="19" t="str">
        <f t="shared" si="17"/>
        <v>2Gt</v>
      </c>
      <c r="B54" s="20" t="s">
        <v>66</v>
      </c>
      <c r="C54" s="20" t="s">
        <v>564</v>
      </c>
      <c r="D54" s="21" t="s">
        <v>58</v>
      </c>
      <c r="E54" s="21" t="s">
        <v>59</v>
      </c>
      <c r="F54" s="21" t="s">
        <v>60</v>
      </c>
      <c r="G54" s="21">
        <f t="shared" si="16"/>
        <v>1150</v>
      </c>
      <c r="H54" s="21">
        <v>575</v>
      </c>
      <c r="I54" s="21">
        <v>2</v>
      </c>
      <c r="J54" s="21" t="s">
        <v>61</v>
      </c>
      <c r="K54" s="21">
        <v>2035</v>
      </c>
      <c r="L54" s="21">
        <v>12.066000000000001</v>
      </c>
      <c r="M54" s="21">
        <f>M53</f>
        <v>18</v>
      </c>
      <c r="N54" s="21">
        <f>N53</f>
        <v>3.3</v>
      </c>
      <c r="O54" s="21">
        <f>O53</f>
        <v>3.3</v>
      </c>
      <c r="P54" s="21"/>
      <c r="Q54" s="21">
        <f t="shared" ref="Q54:Z54" si="19">Q53</f>
        <v>98</v>
      </c>
      <c r="R54" s="21">
        <f t="shared" si="19"/>
        <v>1133</v>
      </c>
      <c r="S54" s="21" t="str">
        <f t="shared" si="19"/>
        <v>-</v>
      </c>
      <c r="T54" s="21" t="str">
        <f t="shared" si="19"/>
        <v>-</v>
      </c>
      <c r="U54" s="21" t="str">
        <f t="shared" si="19"/>
        <v>-</v>
      </c>
      <c r="V54" s="21" t="str">
        <f t="shared" si="19"/>
        <v>-</v>
      </c>
      <c r="W54" s="21">
        <f t="shared" si="19"/>
        <v>0</v>
      </c>
      <c r="X54" s="21">
        <f t="shared" si="19"/>
        <v>0</v>
      </c>
      <c r="Y54" s="21">
        <f t="shared" si="19"/>
        <v>-25.959540000000001</v>
      </c>
      <c r="Z54" s="22">
        <f t="shared" si="19"/>
        <v>29.34094</v>
      </c>
      <c r="AA54" s="11"/>
      <c r="AB54" s="18"/>
      <c r="AC54" s="18"/>
      <c r="AD54" s="11"/>
      <c r="AE54" s="11"/>
      <c r="AF54" s="11"/>
      <c r="AG54" s="12"/>
      <c r="AH54" s="12"/>
    </row>
    <row r="55" spans="1:34" x14ac:dyDescent="0.35">
      <c r="A55" s="19" t="str">
        <f t="shared" si="17"/>
        <v>2Gt</v>
      </c>
      <c r="B55" s="20" t="s">
        <v>67</v>
      </c>
      <c r="C55" s="20" t="s">
        <v>564</v>
      </c>
      <c r="D55" s="23" t="s">
        <v>58</v>
      </c>
      <c r="E55" s="23" t="s">
        <v>59</v>
      </c>
      <c r="F55" s="23" t="s">
        <v>60</v>
      </c>
      <c r="G55" s="23">
        <f t="shared" si="16"/>
        <v>286</v>
      </c>
      <c r="H55" s="23">
        <v>143</v>
      </c>
      <c r="I55" s="23">
        <v>2</v>
      </c>
      <c r="J55" s="23" t="s">
        <v>61</v>
      </c>
      <c r="K55" s="23">
        <v>2019</v>
      </c>
      <c r="L55" s="23">
        <v>13.79</v>
      </c>
      <c r="M55" s="23">
        <v>29.8</v>
      </c>
      <c r="N55" s="23">
        <v>0.9</v>
      </c>
      <c r="O55" s="23">
        <v>0.9</v>
      </c>
      <c r="P55" s="23"/>
      <c r="Q55" s="23">
        <v>98</v>
      </c>
      <c r="R55" s="23">
        <v>1133</v>
      </c>
      <c r="S55" s="23" t="s">
        <v>61</v>
      </c>
      <c r="T55" s="23" t="s">
        <v>61</v>
      </c>
      <c r="U55" s="23" t="s">
        <v>61</v>
      </c>
      <c r="V55" s="23" t="s">
        <v>61</v>
      </c>
      <c r="W55" s="23"/>
      <c r="X55" s="23"/>
      <c r="Y55" s="23">
        <v>-26.769549999999999</v>
      </c>
      <c r="Z55" s="24">
        <v>28.499510000000001</v>
      </c>
      <c r="AA55" s="11"/>
      <c r="AB55" s="18"/>
      <c r="AC55" s="18"/>
      <c r="AD55" s="11"/>
      <c r="AE55" s="11"/>
      <c r="AF55" s="11"/>
      <c r="AG55" s="12"/>
      <c r="AH55" s="12"/>
    </row>
    <row r="56" spans="1:34" x14ac:dyDescent="0.35">
      <c r="A56" s="19" t="str">
        <f t="shared" si="17"/>
        <v>2Gt</v>
      </c>
      <c r="B56" s="20" t="s">
        <v>68</v>
      </c>
      <c r="C56" s="20" t="s">
        <v>564</v>
      </c>
      <c r="D56" s="23" t="s">
        <v>58</v>
      </c>
      <c r="E56" s="23" t="s">
        <v>59</v>
      </c>
      <c r="F56" s="23" t="s">
        <v>60</v>
      </c>
      <c r="G56" s="23">
        <f t="shared" si="16"/>
        <v>286</v>
      </c>
      <c r="H56" s="23">
        <v>143</v>
      </c>
      <c r="I56" s="23">
        <v>2</v>
      </c>
      <c r="J56" s="23" t="s">
        <v>61</v>
      </c>
      <c r="K56" s="23">
        <v>2020</v>
      </c>
      <c r="L56" s="23">
        <v>13.79</v>
      </c>
      <c r="M56" s="23">
        <f>M55</f>
        <v>29.8</v>
      </c>
      <c r="N56" s="23">
        <f>N55</f>
        <v>0.9</v>
      </c>
      <c r="O56" s="23">
        <f>O55</f>
        <v>0.9</v>
      </c>
      <c r="P56" s="23"/>
      <c r="Q56" s="23">
        <f>Q55</f>
        <v>98</v>
      </c>
      <c r="R56" s="23">
        <v>1133</v>
      </c>
      <c r="S56" s="23" t="str">
        <f t="shared" ref="S56:Z56" si="20">S55</f>
        <v>-</v>
      </c>
      <c r="T56" s="23" t="str">
        <f t="shared" si="20"/>
        <v>-</v>
      </c>
      <c r="U56" s="23" t="str">
        <f t="shared" si="20"/>
        <v>-</v>
      </c>
      <c r="V56" s="23" t="str">
        <f t="shared" si="20"/>
        <v>-</v>
      </c>
      <c r="W56" s="23">
        <f t="shared" si="20"/>
        <v>0</v>
      </c>
      <c r="X56" s="23">
        <f t="shared" si="20"/>
        <v>0</v>
      </c>
      <c r="Y56" s="23">
        <f t="shared" si="20"/>
        <v>-26.769549999999999</v>
      </c>
      <c r="Z56" s="24">
        <f t="shared" si="20"/>
        <v>28.499510000000001</v>
      </c>
      <c r="AA56" s="11"/>
      <c r="AB56" s="18"/>
      <c r="AC56" s="18"/>
      <c r="AD56" s="11"/>
      <c r="AE56" s="11"/>
      <c r="AF56" s="11"/>
      <c r="AG56" s="12"/>
      <c r="AH56" s="12"/>
    </row>
    <row r="57" spans="1:34" x14ac:dyDescent="0.35">
      <c r="A57" s="19" t="str">
        <f t="shared" si="17"/>
        <v>2Gt</v>
      </c>
      <c r="B57" s="20" t="s">
        <v>69</v>
      </c>
      <c r="C57" s="20" t="s">
        <v>564</v>
      </c>
      <c r="D57" s="25" t="s">
        <v>58</v>
      </c>
      <c r="E57" s="25" t="s">
        <v>59</v>
      </c>
      <c r="F57" s="25" t="s">
        <v>60</v>
      </c>
      <c r="G57" s="25">
        <f t="shared" si="16"/>
        <v>440</v>
      </c>
      <c r="H57" s="25">
        <v>110</v>
      </c>
      <c r="I57" s="25">
        <v>4</v>
      </c>
      <c r="J57" s="25" t="s">
        <v>61</v>
      </c>
      <c r="K57" s="25">
        <v>2021</v>
      </c>
      <c r="L57" s="25">
        <v>13.266</v>
      </c>
      <c r="M57" s="25">
        <v>28.7</v>
      </c>
      <c r="N57" s="25">
        <v>1.1000000000000001</v>
      </c>
      <c r="O57" s="25">
        <v>1.1000000000000001</v>
      </c>
      <c r="P57" s="25"/>
      <c r="Q57" s="25">
        <v>98</v>
      </c>
      <c r="R57" s="25">
        <v>1133</v>
      </c>
      <c r="S57" s="25" t="s">
        <v>61</v>
      </c>
      <c r="T57" s="25" t="s">
        <v>61</v>
      </c>
      <c r="U57" s="25" t="s">
        <v>61</v>
      </c>
      <c r="V57" s="25" t="s">
        <v>61</v>
      </c>
      <c r="W57" s="25"/>
      <c r="X57" s="25"/>
      <c r="Y57" s="25">
        <v>-26.031379999999999</v>
      </c>
      <c r="Z57" s="26">
        <v>29.601379999999999</v>
      </c>
      <c r="AA57" s="11"/>
      <c r="AB57" s="18"/>
      <c r="AC57" s="18"/>
      <c r="AD57" s="11"/>
      <c r="AE57" s="11"/>
      <c r="AF57" s="11"/>
      <c r="AG57" s="12"/>
      <c r="AH57" s="12"/>
    </row>
    <row r="58" spans="1:34" x14ac:dyDescent="0.35">
      <c r="A58" s="19" t="str">
        <f t="shared" si="17"/>
        <v>2Gt</v>
      </c>
      <c r="B58" s="20" t="s">
        <v>70</v>
      </c>
      <c r="C58" s="20" t="s">
        <v>564</v>
      </c>
      <c r="D58" s="25" t="s">
        <v>58</v>
      </c>
      <c r="E58" s="25" t="s">
        <v>59</v>
      </c>
      <c r="F58" s="25" t="s">
        <v>60</v>
      </c>
      <c r="G58" s="25">
        <f t="shared" si="16"/>
        <v>440</v>
      </c>
      <c r="H58" s="25">
        <v>110</v>
      </c>
      <c r="I58" s="25">
        <v>4</v>
      </c>
      <c r="J58" s="25" t="s">
        <v>61</v>
      </c>
      <c r="K58" s="25">
        <v>2023</v>
      </c>
      <c r="L58" s="25">
        <v>13.266</v>
      </c>
      <c r="M58" s="25">
        <f>M57</f>
        <v>28.7</v>
      </c>
      <c r="N58" s="25">
        <f>N57</f>
        <v>1.1000000000000001</v>
      </c>
      <c r="O58" s="25">
        <f>O57</f>
        <v>1.1000000000000001</v>
      </c>
      <c r="P58" s="25"/>
      <c r="Q58" s="25">
        <f>Q57</f>
        <v>98</v>
      </c>
      <c r="R58" s="25">
        <v>1133</v>
      </c>
      <c r="S58" s="25" t="str">
        <f t="shared" ref="S58:Z58" si="21">S57</f>
        <v>-</v>
      </c>
      <c r="T58" s="25" t="str">
        <f t="shared" si="21"/>
        <v>-</v>
      </c>
      <c r="U58" s="25" t="str">
        <f t="shared" si="21"/>
        <v>-</v>
      </c>
      <c r="V58" s="25" t="str">
        <f t="shared" si="21"/>
        <v>-</v>
      </c>
      <c r="W58" s="25">
        <f t="shared" si="21"/>
        <v>0</v>
      </c>
      <c r="X58" s="25">
        <f t="shared" si="21"/>
        <v>0</v>
      </c>
      <c r="Y58" s="25">
        <f t="shared" si="21"/>
        <v>-26.031379999999999</v>
      </c>
      <c r="Z58" s="26">
        <f t="shared" si="21"/>
        <v>29.601379999999999</v>
      </c>
      <c r="AA58" s="11"/>
      <c r="AB58" s="18"/>
      <c r="AC58" s="18"/>
      <c r="AD58" s="11"/>
      <c r="AE58" s="11"/>
      <c r="AF58" s="11"/>
      <c r="AG58" s="12"/>
      <c r="AH58" s="12"/>
    </row>
    <row r="59" spans="1:34" x14ac:dyDescent="0.35">
      <c r="A59" s="19" t="str">
        <f t="shared" si="17"/>
        <v>2Gt</v>
      </c>
      <c r="B59" s="20" t="s">
        <v>71</v>
      </c>
      <c r="C59" s="20" t="s">
        <v>564</v>
      </c>
      <c r="D59" s="23" t="s">
        <v>58</v>
      </c>
      <c r="E59" s="23" t="s">
        <v>59</v>
      </c>
      <c r="F59" s="23" t="s">
        <v>60</v>
      </c>
      <c r="G59" s="23">
        <f t="shared" si="16"/>
        <v>1920</v>
      </c>
      <c r="H59" s="23">
        <v>640</v>
      </c>
      <c r="I59" s="23">
        <v>3</v>
      </c>
      <c r="J59" s="23" t="s">
        <v>61</v>
      </c>
      <c r="K59" s="23">
        <v>2041</v>
      </c>
      <c r="L59" s="23">
        <v>11.782</v>
      </c>
      <c r="M59" s="23">
        <v>24.3</v>
      </c>
      <c r="N59" s="23">
        <v>1.8</v>
      </c>
      <c r="O59" s="23">
        <v>1.8</v>
      </c>
      <c r="P59" s="23"/>
      <c r="Q59" s="23">
        <v>98</v>
      </c>
      <c r="R59" s="23">
        <v>1133</v>
      </c>
      <c r="S59" s="23" t="s">
        <v>61</v>
      </c>
      <c r="T59" s="23" t="s">
        <v>61</v>
      </c>
      <c r="U59" s="23" t="s">
        <v>61</v>
      </c>
      <c r="V59" s="23" t="s">
        <v>61</v>
      </c>
      <c r="W59" s="23"/>
      <c r="X59" s="23"/>
      <c r="Y59" s="23">
        <v>-26.088049999999999</v>
      </c>
      <c r="Z59" s="24">
        <v>28.968879999999999</v>
      </c>
      <c r="AA59" s="11"/>
      <c r="AB59" s="18"/>
      <c r="AC59" s="18"/>
      <c r="AD59" s="11"/>
      <c r="AE59" s="11"/>
      <c r="AF59" s="11"/>
      <c r="AG59" s="12"/>
      <c r="AH59" s="12"/>
    </row>
    <row r="60" spans="1:34" x14ac:dyDescent="0.35">
      <c r="A60" s="19" t="str">
        <f t="shared" si="17"/>
        <v>2Gt</v>
      </c>
      <c r="B60" s="20" t="s">
        <v>72</v>
      </c>
      <c r="C60" s="20" t="s">
        <v>564</v>
      </c>
      <c r="D60" s="23" t="s">
        <v>58</v>
      </c>
      <c r="E60" s="23" t="s">
        <v>59</v>
      </c>
      <c r="F60" s="23" t="s">
        <v>60</v>
      </c>
      <c r="G60" s="23">
        <f t="shared" si="16"/>
        <v>1920</v>
      </c>
      <c r="H60" s="23">
        <v>640</v>
      </c>
      <c r="I60" s="23">
        <v>3</v>
      </c>
      <c r="J60" s="23" t="s">
        <v>61</v>
      </c>
      <c r="K60" s="23">
        <v>2044</v>
      </c>
      <c r="L60" s="23">
        <v>11.782</v>
      </c>
      <c r="M60" s="23">
        <f>M59</f>
        <v>24.3</v>
      </c>
      <c r="N60" s="23">
        <f>N59</f>
        <v>1.8</v>
      </c>
      <c r="O60" s="23">
        <f>O59</f>
        <v>1.8</v>
      </c>
      <c r="P60" s="23"/>
      <c r="Q60" s="23">
        <f t="shared" ref="Q60:Z60" si="22">Q59</f>
        <v>98</v>
      </c>
      <c r="R60" s="23">
        <f t="shared" si="22"/>
        <v>1133</v>
      </c>
      <c r="S60" s="23" t="str">
        <f t="shared" si="22"/>
        <v>-</v>
      </c>
      <c r="T60" s="23" t="str">
        <f t="shared" si="22"/>
        <v>-</v>
      </c>
      <c r="U60" s="23" t="str">
        <f t="shared" si="22"/>
        <v>-</v>
      </c>
      <c r="V60" s="23" t="str">
        <f t="shared" si="22"/>
        <v>-</v>
      </c>
      <c r="W60" s="23">
        <f t="shared" si="22"/>
        <v>0</v>
      </c>
      <c r="X60" s="23">
        <f t="shared" si="22"/>
        <v>0</v>
      </c>
      <c r="Y60" s="23">
        <f t="shared" si="22"/>
        <v>-26.088049999999999</v>
      </c>
      <c r="Z60" s="24">
        <f t="shared" si="22"/>
        <v>28.968879999999999</v>
      </c>
      <c r="AA60" s="11"/>
      <c r="AB60" s="18"/>
      <c r="AC60" s="18"/>
      <c r="AD60" s="11"/>
      <c r="AE60" s="11"/>
      <c r="AF60" s="11"/>
      <c r="AG60" s="12"/>
      <c r="AH60" s="12"/>
    </row>
    <row r="61" spans="1:34" x14ac:dyDescent="0.35">
      <c r="A61" s="19" t="str">
        <f t="shared" si="17"/>
        <v>2Gt</v>
      </c>
      <c r="B61" s="20" t="s">
        <v>73</v>
      </c>
      <c r="C61" s="20" t="s">
        <v>564</v>
      </c>
      <c r="D61" s="21" t="s">
        <v>58</v>
      </c>
      <c r="E61" s="21" t="s">
        <v>59</v>
      </c>
      <c r="F61" s="21" t="s">
        <v>60</v>
      </c>
      <c r="G61" s="21">
        <f t="shared" si="16"/>
        <v>114</v>
      </c>
      <c r="H61" s="21">
        <v>114</v>
      </c>
      <c r="I61" s="21">
        <v>1</v>
      </c>
      <c r="J61" s="21" t="s">
        <v>61</v>
      </c>
      <c r="K61" s="21">
        <v>2022</v>
      </c>
      <c r="L61" s="21">
        <v>15.122999999999999</v>
      </c>
      <c r="M61" s="21">
        <v>34.700000000000003</v>
      </c>
      <c r="N61" s="21">
        <v>0.5</v>
      </c>
      <c r="O61" s="21">
        <v>0.5</v>
      </c>
      <c r="P61" s="21"/>
      <c r="Q61" s="21">
        <v>98</v>
      </c>
      <c r="R61" s="21">
        <v>1133</v>
      </c>
      <c r="S61" s="21" t="s">
        <v>61</v>
      </c>
      <c r="T61" s="21" t="s">
        <v>61</v>
      </c>
      <c r="U61" s="21" t="s">
        <v>61</v>
      </c>
      <c r="V61" s="21" t="s">
        <v>61</v>
      </c>
      <c r="W61" s="21"/>
      <c r="X61" s="21"/>
      <c r="Y61" s="21">
        <v>-26.090779999999999</v>
      </c>
      <c r="Z61" s="22">
        <v>29.474460000000001</v>
      </c>
      <c r="AA61" s="11"/>
      <c r="AB61" s="18"/>
      <c r="AC61" s="18"/>
      <c r="AD61" s="11"/>
      <c r="AE61" s="11"/>
      <c r="AF61" s="11"/>
      <c r="AG61" s="12"/>
      <c r="AH61" s="12"/>
    </row>
    <row r="62" spans="1:34" x14ac:dyDescent="0.35">
      <c r="A62" s="19" t="str">
        <f t="shared" si="17"/>
        <v>2Gt</v>
      </c>
      <c r="B62" s="20" t="s">
        <v>74</v>
      </c>
      <c r="C62" s="20" t="s">
        <v>564</v>
      </c>
      <c r="D62" s="23" t="s">
        <v>58</v>
      </c>
      <c r="E62" s="23" t="s">
        <v>59</v>
      </c>
      <c r="F62" s="23" t="s">
        <v>60</v>
      </c>
      <c r="G62" s="23">
        <f t="shared" si="16"/>
        <v>1425</v>
      </c>
      <c r="H62" s="23">
        <v>475</v>
      </c>
      <c r="I62" s="23">
        <v>3</v>
      </c>
      <c r="J62" s="23" t="s">
        <v>61</v>
      </c>
      <c r="K62" s="23">
        <v>2024</v>
      </c>
      <c r="L62" s="23">
        <v>12.994999999999999</v>
      </c>
      <c r="M62" s="23">
        <v>28.6</v>
      </c>
      <c r="N62" s="23">
        <v>3.6</v>
      </c>
      <c r="O62" s="23">
        <v>3.6</v>
      </c>
      <c r="P62" s="23"/>
      <c r="Q62" s="23">
        <v>98</v>
      </c>
      <c r="R62" s="23">
        <v>1133</v>
      </c>
      <c r="S62" s="23" t="s">
        <v>61</v>
      </c>
      <c r="T62" s="23" t="s">
        <v>61</v>
      </c>
      <c r="U62" s="23" t="s">
        <v>61</v>
      </c>
      <c r="V62" s="23" t="s">
        <v>61</v>
      </c>
      <c r="W62" s="23"/>
      <c r="X62" s="23"/>
      <c r="Y62" s="23">
        <v>-26.25404</v>
      </c>
      <c r="Z62" s="24">
        <v>29.18008</v>
      </c>
      <c r="AA62" s="11"/>
      <c r="AB62" s="18"/>
      <c r="AC62" s="18"/>
      <c r="AD62" s="11"/>
      <c r="AE62" s="11"/>
      <c r="AF62" s="11"/>
      <c r="AG62" s="12"/>
      <c r="AH62" s="12"/>
    </row>
    <row r="63" spans="1:34" x14ac:dyDescent="0.35">
      <c r="A63" s="19" t="str">
        <f t="shared" si="17"/>
        <v>2Gt</v>
      </c>
      <c r="B63" s="20" t="s">
        <v>75</v>
      </c>
      <c r="C63" s="20" t="s">
        <v>564</v>
      </c>
      <c r="D63" s="23" t="s">
        <v>58</v>
      </c>
      <c r="E63" s="23" t="s">
        <v>59</v>
      </c>
      <c r="F63" s="23" t="s">
        <v>60</v>
      </c>
      <c r="G63" s="23">
        <f t="shared" si="16"/>
        <v>1425</v>
      </c>
      <c r="H63" s="23">
        <v>475</v>
      </c>
      <c r="I63" s="23">
        <v>3</v>
      </c>
      <c r="J63" s="23" t="s">
        <v>61</v>
      </c>
      <c r="K63" s="23">
        <v>2028</v>
      </c>
      <c r="L63" s="23">
        <v>12.994999999999999</v>
      </c>
      <c r="M63" s="23">
        <f>M62</f>
        <v>28.6</v>
      </c>
      <c r="N63" s="23">
        <f>N62</f>
        <v>3.6</v>
      </c>
      <c r="O63" s="23">
        <f>O62</f>
        <v>3.6</v>
      </c>
      <c r="P63" s="23"/>
      <c r="Q63" s="23">
        <v>98</v>
      </c>
      <c r="R63" s="23">
        <f t="shared" ref="R63:Z63" si="23">R62</f>
        <v>1133</v>
      </c>
      <c r="S63" s="23" t="str">
        <f t="shared" si="23"/>
        <v>-</v>
      </c>
      <c r="T63" s="23" t="str">
        <f t="shared" si="23"/>
        <v>-</v>
      </c>
      <c r="U63" s="23" t="str">
        <f t="shared" si="23"/>
        <v>-</v>
      </c>
      <c r="V63" s="23" t="str">
        <f t="shared" si="23"/>
        <v>-</v>
      </c>
      <c r="W63" s="23">
        <f t="shared" si="23"/>
        <v>0</v>
      </c>
      <c r="X63" s="23">
        <f t="shared" si="23"/>
        <v>0</v>
      </c>
      <c r="Y63" s="23">
        <f t="shared" si="23"/>
        <v>-26.25404</v>
      </c>
      <c r="Z63" s="24">
        <f t="shared" si="23"/>
        <v>29.18008</v>
      </c>
      <c r="AA63" s="11"/>
      <c r="AB63" s="18"/>
      <c r="AC63" s="18"/>
      <c r="AD63" s="11"/>
      <c r="AE63" s="11"/>
      <c r="AF63" s="11"/>
      <c r="AG63" s="12"/>
      <c r="AH63" s="12"/>
    </row>
    <row r="64" spans="1:34" x14ac:dyDescent="0.35">
      <c r="A64" s="19" t="str">
        <f t="shared" si="17"/>
        <v>2Gt</v>
      </c>
      <c r="B64" s="20" t="s">
        <v>76</v>
      </c>
      <c r="C64" s="20" t="s">
        <v>564</v>
      </c>
      <c r="D64" s="21" t="s">
        <v>58</v>
      </c>
      <c r="E64" s="21" t="s">
        <v>59</v>
      </c>
      <c r="F64" s="21" t="s">
        <v>60</v>
      </c>
      <c r="G64" s="21">
        <f t="shared" si="16"/>
        <v>2400</v>
      </c>
      <c r="H64" s="21">
        <v>600</v>
      </c>
      <c r="I64" s="21">
        <v>4</v>
      </c>
      <c r="J64" s="21" t="s">
        <v>61</v>
      </c>
      <c r="K64" s="21" t="s">
        <v>77</v>
      </c>
      <c r="L64" s="21">
        <v>10.305</v>
      </c>
      <c r="M64" s="21">
        <v>31.6</v>
      </c>
      <c r="N64" s="21">
        <v>7.2</v>
      </c>
      <c r="O64" s="21">
        <v>7.2</v>
      </c>
      <c r="P64" s="21"/>
      <c r="Q64" s="21">
        <v>98</v>
      </c>
      <c r="R64" s="21">
        <v>1133</v>
      </c>
      <c r="S64" s="21" t="s">
        <v>61</v>
      </c>
      <c r="T64" s="21" t="s">
        <v>61</v>
      </c>
      <c r="U64" s="21" t="s">
        <v>61</v>
      </c>
      <c r="V64" s="21" t="s">
        <v>61</v>
      </c>
      <c r="W64" s="21"/>
      <c r="X64" s="21"/>
      <c r="Y64" s="21">
        <v>-25.5459</v>
      </c>
      <c r="Z64" s="22">
        <v>28.5502</v>
      </c>
      <c r="AA64" s="11"/>
      <c r="AB64" s="18"/>
      <c r="AC64" s="18"/>
      <c r="AD64" s="11"/>
      <c r="AE64" s="11"/>
      <c r="AF64" s="11"/>
      <c r="AG64" s="12"/>
      <c r="AH64" s="12"/>
    </row>
    <row r="65" spans="1:34" x14ac:dyDescent="0.35">
      <c r="A65" s="19" t="str">
        <f t="shared" si="17"/>
        <v>2Gt</v>
      </c>
      <c r="B65" s="20" t="s">
        <v>78</v>
      </c>
      <c r="C65" s="20" t="s">
        <v>564</v>
      </c>
      <c r="D65" s="25" t="s">
        <v>58</v>
      </c>
      <c r="E65" s="25" t="s">
        <v>59</v>
      </c>
      <c r="F65" s="25" t="s">
        <v>60</v>
      </c>
      <c r="G65" s="25">
        <f t="shared" si="16"/>
        <v>600</v>
      </c>
      <c r="H65" s="25">
        <v>600</v>
      </c>
      <c r="I65" s="25">
        <v>1</v>
      </c>
      <c r="J65" s="25">
        <v>2023</v>
      </c>
      <c r="K65" s="25" t="s">
        <v>77</v>
      </c>
      <c r="L65" s="25">
        <v>10.305</v>
      </c>
      <c r="M65" s="25">
        <f t="shared" ref="M65:Z66" si="24">M64</f>
        <v>31.6</v>
      </c>
      <c r="N65" s="25">
        <f t="shared" si="24"/>
        <v>7.2</v>
      </c>
      <c r="O65" s="25">
        <f t="shared" si="24"/>
        <v>7.2</v>
      </c>
      <c r="P65" s="25"/>
      <c r="Q65" s="25">
        <f t="shared" si="24"/>
        <v>98</v>
      </c>
      <c r="R65" s="25">
        <f t="shared" si="24"/>
        <v>1133</v>
      </c>
      <c r="S65" s="25" t="str">
        <f t="shared" si="24"/>
        <v>-</v>
      </c>
      <c r="T65" s="25" t="str">
        <f t="shared" si="24"/>
        <v>-</v>
      </c>
      <c r="U65" s="25" t="str">
        <f t="shared" si="24"/>
        <v>-</v>
      </c>
      <c r="V65" s="25" t="str">
        <f t="shared" si="24"/>
        <v>-</v>
      </c>
      <c r="W65" s="25">
        <f t="shared" si="24"/>
        <v>0</v>
      </c>
      <c r="X65" s="25">
        <f t="shared" si="24"/>
        <v>0</v>
      </c>
      <c r="Y65" s="25">
        <f t="shared" si="24"/>
        <v>-25.5459</v>
      </c>
      <c r="Z65" s="26">
        <f t="shared" si="24"/>
        <v>28.5502</v>
      </c>
      <c r="AA65" s="11"/>
      <c r="AB65" s="18"/>
      <c r="AC65" s="18"/>
      <c r="AD65" s="11"/>
      <c r="AE65" s="11"/>
      <c r="AF65" s="11"/>
      <c r="AG65" s="12"/>
      <c r="AH65" s="12"/>
    </row>
    <row r="66" spans="1:34" x14ac:dyDescent="0.35">
      <c r="A66" s="19" t="str">
        <f t="shared" si="17"/>
        <v>2Gt</v>
      </c>
      <c r="B66" s="20" t="s">
        <v>79</v>
      </c>
      <c r="C66" s="20" t="s">
        <v>564</v>
      </c>
      <c r="D66" s="25" t="s">
        <v>58</v>
      </c>
      <c r="E66" s="25" t="s">
        <v>59</v>
      </c>
      <c r="F66" s="25" t="s">
        <v>60</v>
      </c>
      <c r="G66" s="25">
        <f t="shared" si="16"/>
        <v>600</v>
      </c>
      <c r="H66" s="25">
        <v>600</v>
      </c>
      <c r="I66" s="25">
        <v>1</v>
      </c>
      <c r="J66" s="25">
        <v>2024</v>
      </c>
      <c r="K66" s="25" t="s">
        <v>77</v>
      </c>
      <c r="L66" s="25">
        <v>10.305</v>
      </c>
      <c r="M66" s="25">
        <f t="shared" si="24"/>
        <v>31.6</v>
      </c>
      <c r="N66" s="25">
        <f t="shared" si="24"/>
        <v>7.2</v>
      </c>
      <c r="O66" s="25">
        <f t="shared" si="24"/>
        <v>7.2</v>
      </c>
      <c r="P66" s="25"/>
      <c r="Q66" s="25">
        <f t="shared" si="24"/>
        <v>98</v>
      </c>
      <c r="R66" s="25">
        <f t="shared" si="24"/>
        <v>1133</v>
      </c>
      <c r="S66" s="25" t="str">
        <f t="shared" si="24"/>
        <v>-</v>
      </c>
      <c r="T66" s="25" t="str">
        <f t="shared" si="24"/>
        <v>-</v>
      </c>
      <c r="U66" s="25" t="str">
        <f t="shared" si="24"/>
        <v>-</v>
      </c>
      <c r="V66" s="25" t="str">
        <f t="shared" si="24"/>
        <v>-</v>
      </c>
      <c r="W66" s="25">
        <f t="shared" si="24"/>
        <v>0</v>
      </c>
      <c r="X66" s="25">
        <f t="shared" si="24"/>
        <v>0</v>
      </c>
      <c r="Y66" s="25">
        <f t="shared" si="24"/>
        <v>-25.5459</v>
      </c>
      <c r="Z66" s="26">
        <f t="shared" si="24"/>
        <v>28.5502</v>
      </c>
      <c r="AA66" s="11"/>
      <c r="AB66" s="18"/>
      <c r="AC66" s="18"/>
      <c r="AD66" s="11"/>
      <c r="AE66" s="11"/>
      <c r="AF66" s="11"/>
      <c r="AG66" s="12"/>
      <c r="AH66" s="12"/>
    </row>
    <row r="67" spans="1:34" x14ac:dyDescent="0.35">
      <c r="A67" s="19" t="str">
        <f t="shared" si="17"/>
        <v>2Gt</v>
      </c>
      <c r="B67" s="20" t="s">
        <v>80</v>
      </c>
      <c r="C67" s="20" t="s">
        <v>564</v>
      </c>
      <c r="D67" s="23" t="s">
        <v>58</v>
      </c>
      <c r="E67" s="23" t="s">
        <v>59</v>
      </c>
      <c r="F67" s="23" t="s">
        <v>60</v>
      </c>
      <c r="G67" s="23">
        <f t="shared" si="16"/>
        <v>1779</v>
      </c>
      <c r="H67" s="23">
        <v>593</v>
      </c>
      <c r="I67" s="23">
        <v>3</v>
      </c>
      <c r="J67" s="23" t="s">
        <v>61</v>
      </c>
      <c r="K67" s="23">
        <v>2039</v>
      </c>
      <c r="L67" s="23">
        <v>11.003</v>
      </c>
      <c r="M67" s="23">
        <v>14.4</v>
      </c>
      <c r="N67" s="23">
        <v>5.9</v>
      </c>
      <c r="O67" s="23">
        <v>5.9</v>
      </c>
      <c r="P67" s="23"/>
      <c r="Q67" s="23">
        <v>98</v>
      </c>
      <c r="R67" s="23">
        <v>1133</v>
      </c>
      <c r="S67" s="23" t="s">
        <v>61</v>
      </c>
      <c r="T67" s="23" t="s">
        <v>61</v>
      </c>
      <c r="U67" s="23" t="s">
        <v>61</v>
      </c>
      <c r="V67" s="23" t="s">
        <v>61</v>
      </c>
      <c r="W67" s="23"/>
      <c r="X67" s="23"/>
      <c r="Y67" s="23">
        <v>-26.740269999999999</v>
      </c>
      <c r="Z67" s="24">
        <v>27.975000000000001</v>
      </c>
      <c r="AA67" s="11"/>
      <c r="AB67" s="18"/>
      <c r="AC67" s="18"/>
      <c r="AD67" s="11"/>
      <c r="AE67" s="11"/>
      <c r="AF67" s="11"/>
      <c r="AG67" s="12"/>
      <c r="AH67" s="12"/>
    </row>
    <row r="68" spans="1:34" x14ac:dyDescent="0.35">
      <c r="A68" s="19" t="str">
        <f t="shared" si="17"/>
        <v>2Gt</v>
      </c>
      <c r="B68" s="20" t="s">
        <v>81</v>
      </c>
      <c r="C68" s="20" t="s">
        <v>564</v>
      </c>
      <c r="D68" s="23" t="s">
        <v>58</v>
      </c>
      <c r="E68" s="23" t="s">
        <v>59</v>
      </c>
      <c r="F68" s="23" t="s">
        <v>60</v>
      </c>
      <c r="G68" s="23">
        <f t="shared" si="16"/>
        <v>1779</v>
      </c>
      <c r="H68" s="23">
        <v>593</v>
      </c>
      <c r="I68" s="23">
        <v>3</v>
      </c>
      <c r="J68" s="23" t="s">
        <v>61</v>
      </c>
      <c r="K68" s="23">
        <v>2042</v>
      </c>
      <c r="L68" s="23">
        <v>11.003</v>
      </c>
      <c r="M68" s="23">
        <f t="shared" ref="M68:Z68" si="25">M67</f>
        <v>14.4</v>
      </c>
      <c r="N68" s="23">
        <f t="shared" si="25"/>
        <v>5.9</v>
      </c>
      <c r="O68" s="23">
        <f t="shared" si="25"/>
        <v>5.9</v>
      </c>
      <c r="P68" s="23"/>
      <c r="Q68" s="23">
        <f t="shared" si="25"/>
        <v>98</v>
      </c>
      <c r="R68" s="23">
        <f t="shared" si="25"/>
        <v>1133</v>
      </c>
      <c r="S68" s="23" t="str">
        <f t="shared" si="25"/>
        <v>-</v>
      </c>
      <c r="T68" s="23" t="str">
        <f t="shared" si="25"/>
        <v>-</v>
      </c>
      <c r="U68" s="23" t="str">
        <f t="shared" si="25"/>
        <v>-</v>
      </c>
      <c r="V68" s="23" t="str">
        <f t="shared" si="25"/>
        <v>-</v>
      </c>
      <c r="W68" s="23">
        <f t="shared" si="25"/>
        <v>0</v>
      </c>
      <c r="X68" s="23">
        <f t="shared" si="25"/>
        <v>0</v>
      </c>
      <c r="Y68" s="23">
        <f t="shared" si="25"/>
        <v>-26.740269999999999</v>
      </c>
      <c r="Z68" s="24">
        <f t="shared" si="25"/>
        <v>27.975000000000001</v>
      </c>
      <c r="AA68" s="11"/>
      <c r="AB68" s="18"/>
      <c r="AC68" s="18"/>
      <c r="AD68" s="11"/>
      <c r="AE68" s="11"/>
      <c r="AF68" s="11"/>
      <c r="AG68" s="12"/>
      <c r="AH68" s="12"/>
    </row>
    <row r="69" spans="1:34" x14ac:dyDescent="0.35">
      <c r="A69" s="19" t="str">
        <f t="shared" si="17"/>
        <v>2Gt</v>
      </c>
      <c r="B69" s="20" t="s">
        <v>82</v>
      </c>
      <c r="C69" s="20" t="s">
        <v>564</v>
      </c>
      <c r="D69" s="25" t="s">
        <v>58</v>
      </c>
      <c r="E69" s="25" t="s">
        <v>59</v>
      </c>
      <c r="F69" s="25" t="s">
        <v>60</v>
      </c>
      <c r="G69" s="25">
        <f t="shared" si="16"/>
        <v>1833</v>
      </c>
      <c r="H69" s="25">
        <v>611</v>
      </c>
      <c r="I69" s="25">
        <v>3</v>
      </c>
      <c r="J69" s="25" t="s">
        <v>61</v>
      </c>
      <c r="K69" s="25">
        <v>2031</v>
      </c>
      <c r="L69" s="25">
        <v>11.782</v>
      </c>
      <c r="M69" s="25">
        <v>32.1</v>
      </c>
      <c r="N69" s="25">
        <v>1.7</v>
      </c>
      <c r="O69" s="25">
        <v>1.7</v>
      </c>
      <c r="P69" s="25"/>
      <c r="Q69" s="25">
        <v>98</v>
      </c>
      <c r="R69" s="25">
        <v>1133</v>
      </c>
      <c r="S69" s="25" t="s">
        <v>61</v>
      </c>
      <c r="T69" s="25" t="s">
        <v>61</v>
      </c>
      <c r="U69" s="25" t="s">
        <v>61</v>
      </c>
      <c r="V69" s="25" t="s">
        <v>61</v>
      </c>
      <c r="W69" s="25"/>
      <c r="X69" s="25"/>
      <c r="Y69" s="25">
        <v>-27.095549999999999</v>
      </c>
      <c r="Z69" s="26">
        <v>29.77055</v>
      </c>
      <c r="AA69" s="11"/>
      <c r="AB69" s="18"/>
      <c r="AC69" s="18"/>
      <c r="AD69" s="11"/>
      <c r="AE69" s="11"/>
      <c r="AF69" s="11"/>
      <c r="AG69" s="12"/>
      <c r="AH69" s="12"/>
    </row>
    <row r="70" spans="1:34" x14ac:dyDescent="0.35">
      <c r="A70" s="19" t="str">
        <f t="shared" si="17"/>
        <v>2Gt</v>
      </c>
      <c r="B70" s="20" t="s">
        <v>83</v>
      </c>
      <c r="C70" s="20" t="s">
        <v>564</v>
      </c>
      <c r="D70" s="25" t="s">
        <v>58</v>
      </c>
      <c r="E70" s="25" t="s">
        <v>59</v>
      </c>
      <c r="F70" s="25" t="s">
        <v>60</v>
      </c>
      <c r="G70" s="25">
        <f t="shared" si="16"/>
        <v>2010</v>
      </c>
      <c r="H70" s="25">
        <v>670</v>
      </c>
      <c r="I70" s="25">
        <v>3</v>
      </c>
      <c r="J70" s="25" t="s">
        <v>61</v>
      </c>
      <c r="K70" s="25">
        <v>2050</v>
      </c>
      <c r="L70" s="25">
        <v>11.032</v>
      </c>
      <c r="M70" s="25">
        <v>32.1</v>
      </c>
      <c r="N70" s="25">
        <v>1.9</v>
      </c>
      <c r="O70" s="25">
        <v>1.9</v>
      </c>
      <c r="P70" s="25"/>
      <c r="Q70" s="25">
        <v>98</v>
      </c>
      <c r="R70" s="25">
        <v>1133</v>
      </c>
      <c r="S70" s="25" t="s">
        <v>61</v>
      </c>
      <c r="T70" s="25" t="s">
        <v>61</v>
      </c>
      <c r="U70" s="25" t="s">
        <v>61</v>
      </c>
      <c r="V70" s="25" t="s">
        <v>61</v>
      </c>
      <c r="W70" s="25"/>
      <c r="X70" s="25"/>
      <c r="Y70" s="25">
        <v>-27.095549999999999</v>
      </c>
      <c r="Z70" s="26">
        <v>29.77055</v>
      </c>
      <c r="AA70" s="11"/>
      <c r="AB70" s="18"/>
      <c r="AC70" s="18"/>
      <c r="AD70" s="11"/>
      <c r="AE70" s="11"/>
      <c r="AF70" s="11"/>
      <c r="AG70" s="12"/>
      <c r="AH70" s="12"/>
    </row>
    <row r="71" spans="1:34" x14ac:dyDescent="0.35">
      <c r="A71" s="19" t="str">
        <f t="shared" si="17"/>
        <v>2Gt</v>
      </c>
      <c r="B71" s="20" t="s">
        <v>84</v>
      </c>
      <c r="C71" s="20" t="s">
        <v>564</v>
      </c>
      <c r="D71" s="23" t="s">
        <v>58</v>
      </c>
      <c r="E71" s="23" t="s">
        <v>59</v>
      </c>
      <c r="F71" s="23" t="s">
        <v>60</v>
      </c>
      <c r="G71" s="23">
        <f t="shared" si="16"/>
        <v>1845</v>
      </c>
      <c r="H71" s="23">
        <v>615</v>
      </c>
      <c r="I71" s="23">
        <v>3</v>
      </c>
      <c r="J71" s="23" t="s">
        <v>61</v>
      </c>
      <c r="K71" s="23">
        <v>2040</v>
      </c>
      <c r="L71" s="23">
        <v>11.682</v>
      </c>
      <c r="M71" s="23">
        <v>17.5</v>
      </c>
      <c r="N71" s="23">
        <v>3</v>
      </c>
      <c r="O71" s="23">
        <v>3</v>
      </c>
      <c r="P71" s="23"/>
      <c r="Q71" s="23">
        <v>98</v>
      </c>
      <c r="R71" s="23">
        <v>1133</v>
      </c>
      <c r="S71" s="23" t="s">
        <v>61</v>
      </c>
      <c r="T71" s="23" t="s">
        <v>61</v>
      </c>
      <c r="U71" s="23" t="s">
        <v>61</v>
      </c>
      <c r="V71" s="23" t="s">
        <v>61</v>
      </c>
      <c r="W71" s="23"/>
      <c r="X71" s="23"/>
      <c r="Y71" s="23">
        <v>-23.667770000000001</v>
      </c>
      <c r="Z71" s="24">
        <v>27.612770000000001</v>
      </c>
      <c r="AA71" s="11"/>
      <c r="AB71" s="18"/>
      <c r="AC71" s="18"/>
      <c r="AD71" s="11"/>
      <c r="AE71" s="11"/>
      <c r="AF71" s="11"/>
      <c r="AG71" s="12"/>
      <c r="AH71" s="12"/>
    </row>
    <row r="72" spans="1:34" x14ac:dyDescent="0.35">
      <c r="A72" s="19" t="str">
        <f t="shared" si="17"/>
        <v>2Gt</v>
      </c>
      <c r="B72" s="20" t="s">
        <v>85</v>
      </c>
      <c r="C72" s="20" t="s">
        <v>564</v>
      </c>
      <c r="D72" s="23" t="s">
        <v>58</v>
      </c>
      <c r="E72" s="23" t="s">
        <v>59</v>
      </c>
      <c r="F72" s="23" t="s">
        <v>60</v>
      </c>
      <c r="G72" s="23">
        <f t="shared" si="16"/>
        <v>1845</v>
      </c>
      <c r="H72" s="23">
        <v>615</v>
      </c>
      <c r="I72" s="23">
        <v>3</v>
      </c>
      <c r="J72" s="23" t="s">
        <v>61</v>
      </c>
      <c r="K72" s="23">
        <v>2043</v>
      </c>
      <c r="L72" s="23">
        <v>11.682</v>
      </c>
      <c r="M72" s="23">
        <f>M71</f>
        <v>17.5</v>
      </c>
      <c r="N72" s="23">
        <f>N71</f>
        <v>3</v>
      </c>
      <c r="O72" s="23">
        <f>O71</f>
        <v>3</v>
      </c>
      <c r="P72" s="23"/>
      <c r="Q72" s="23">
        <v>98</v>
      </c>
      <c r="R72" s="23">
        <f t="shared" ref="R72:Z72" si="26">R71</f>
        <v>1133</v>
      </c>
      <c r="S72" s="23" t="str">
        <f t="shared" si="26"/>
        <v>-</v>
      </c>
      <c r="T72" s="23" t="str">
        <f t="shared" si="26"/>
        <v>-</v>
      </c>
      <c r="U72" s="23" t="str">
        <f t="shared" si="26"/>
        <v>-</v>
      </c>
      <c r="V72" s="23" t="str">
        <f t="shared" si="26"/>
        <v>-</v>
      </c>
      <c r="W72" s="23">
        <f t="shared" si="26"/>
        <v>0</v>
      </c>
      <c r="X72" s="23">
        <f t="shared" si="26"/>
        <v>0</v>
      </c>
      <c r="Y72" s="23">
        <f t="shared" si="26"/>
        <v>-23.667770000000001</v>
      </c>
      <c r="Z72" s="24">
        <f t="shared" si="26"/>
        <v>27.612770000000001</v>
      </c>
      <c r="AA72" s="11"/>
      <c r="AB72" s="18"/>
      <c r="AC72" s="18"/>
      <c r="AD72" s="11"/>
      <c r="AE72" s="11"/>
      <c r="AF72" s="11"/>
      <c r="AG72" s="12"/>
      <c r="AH72" s="12"/>
    </row>
    <row r="73" spans="1:34" x14ac:dyDescent="0.35">
      <c r="A73" s="19" t="str">
        <f t="shared" si="17"/>
        <v>2Gt</v>
      </c>
      <c r="B73" s="20" t="s">
        <v>86</v>
      </c>
      <c r="C73" s="20" t="s">
        <v>564</v>
      </c>
      <c r="D73" s="25" t="s">
        <v>58</v>
      </c>
      <c r="E73" s="25" t="s">
        <v>59</v>
      </c>
      <c r="F73" s="25" t="s">
        <v>60</v>
      </c>
      <c r="G73" s="25">
        <f t="shared" si="16"/>
        <v>1725</v>
      </c>
      <c r="H73" s="25">
        <v>575</v>
      </c>
      <c r="I73" s="25">
        <v>3</v>
      </c>
      <c r="J73" s="25" t="s">
        <v>61</v>
      </c>
      <c r="K73" s="25">
        <v>2032</v>
      </c>
      <c r="L73" s="25">
        <v>12.066000000000001</v>
      </c>
      <c r="M73" s="25">
        <v>30.2</v>
      </c>
      <c r="N73" s="25">
        <v>2.4</v>
      </c>
      <c r="O73" s="25">
        <v>2.4</v>
      </c>
      <c r="P73" s="25"/>
      <c r="Q73" s="25">
        <v>98</v>
      </c>
      <c r="R73" s="25">
        <v>1133</v>
      </c>
      <c r="S73" s="25" t="s">
        <v>61</v>
      </c>
      <c r="T73" s="25" t="s">
        <v>61</v>
      </c>
      <c r="U73" s="25" t="s">
        <v>61</v>
      </c>
      <c r="V73" s="25" t="s">
        <v>61</v>
      </c>
      <c r="W73" s="25"/>
      <c r="X73" s="25"/>
      <c r="Y73" s="25">
        <v>-26.280360000000002</v>
      </c>
      <c r="Z73" s="26">
        <v>29.142289999999999</v>
      </c>
      <c r="AA73" s="11"/>
      <c r="AB73" s="18"/>
      <c r="AC73" s="18"/>
      <c r="AD73" s="11"/>
      <c r="AE73" s="11"/>
      <c r="AF73" s="11"/>
      <c r="AG73" s="12"/>
      <c r="AH73" s="12"/>
    </row>
    <row r="74" spans="1:34" x14ac:dyDescent="0.35">
      <c r="A74" s="19" t="str">
        <f t="shared" si="17"/>
        <v>2Gt</v>
      </c>
      <c r="B74" s="20" t="s">
        <v>87</v>
      </c>
      <c r="C74" s="20" t="s">
        <v>564</v>
      </c>
      <c r="D74" s="25" t="s">
        <v>58</v>
      </c>
      <c r="E74" s="25" t="s">
        <v>59</v>
      </c>
      <c r="F74" s="25" t="s">
        <v>60</v>
      </c>
      <c r="G74" s="25">
        <f t="shared" si="16"/>
        <v>1725</v>
      </c>
      <c r="H74" s="25">
        <v>575</v>
      </c>
      <c r="I74" s="25">
        <v>3</v>
      </c>
      <c r="J74" s="25" t="s">
        <v>61</v>
      </c>
      <c r="K74" s="25">
        <v>2034</v>
      </c>
      <c r="L74" s="25">
        <v>12.066000000000001</v>
      </c>
      <c r="M74" s="25">
        <f>M73</f>
        <v>30.2</v>
      </c>
      <c r="N74" s="25">
        <f>N73</f>
        <v>2.4</v>
      </c>
      <c r="O74" s="25">
        <f>O73</f>
        <v>2.4</v>
      </c>
      <c r="P74" s="25"/>
      <c r="Q74" s="25">
        <v>98</v>
      </c>
      <c r="R74" s="25">
        <f t="shared" ref="R74:Z74" si="27">R73</f>
        <v>1133</v>
      </c>
      <c r="S74" s="25" t="str">
        <f t="shared" si="27"/>
        <v>-</v>
      </c>
      <c r="T74" s="25" t="str">
        <f t="shared" si="27"/>
        <v>-</v>
      </c>
      <c r="U74" s="25" t="str">
        <f t="shared" si="27"/>
        <v>-</v>
      </c>
      <c r="V74" s="25" t="str">
        <f t="shared" si="27"/>
        <v>-</v>
      </c>
      <c r="W74" s="25">
        <f t="shared" si="27"/>
        <v>0</v>
      </c>
      <c r="X74" s="25">
        <f t="shared" si="27"/>
        <v>0</v>
      </c>
      <c r="Y74" s="25">
        <f t="shared" si="27"/>
        <v>-26.280360000000002</v>
      </c>
      <c r="Z74" s="26">
        <f t="shared" si="27"/>
        <v>29.142289999999999</v>
      </c>
      <c r="AA74" s="11"/>
      <c r="AB74" s="18"/>
      <c r="AC74" s="18"/>
      <c r="AD74" s="11"/>
      <c r="AE74" s="11"/>
      <c r="AF74" s="11"/>
      <c r="AG74" s="12"/>
      <c r="AH74" s="12"/>
    </row>
    <row r="75" spans="1:34" x14ac:dyDescent="0.35">
      <c r="A75" s="19" t="str">
        <f t="shared" si="17"/>
        <v>2Gt</v>
      </c>
      <c r="B75" s="20" t="s">
        <v>88</v>
      </c>
      <c r="C75" s="20" t="s">
        <v>564</v>
      </c>
      <c r="D75" s="23" t="s">
        <v>58</v>
      </c>
      <c r="E75" s="23" t="s">
        <v>59</v>
      </c>
      <c r="F75" s="23" t="s">
        <v>60</v>
      </c>
      <c r="G75" s="23">
        <f t="shared" si="16"/>
        <v>3000</v>
      </c>
      <c r="H75" s="23">
        <v>600</v>
      </c>
      <c r="I75" s="23">
        <v>5</v>
      </c>
      <c r="J75" s="23" t="s">
        <v>61</v>
      </c>
      <c r="K75" s="23" t="s">
        <v>77</v>
      </c>
      <c r="L75" s="23">
        <v>10.305</v>
      </c>
      <c r="M75" s="23">
        <v>21.4</v>
      </c>
      <c r="N75" s="23">
        <v>7.2</v>
      </c>
      <c r="O75" s="23">
        <v>7.2</v>
      </c>
      <c r="P75" s="23"/>
      <c r="Q75" s="23">
        <v>98</v>
      </c>
      <c r="R75" s="23">
        <v>1133</v>
      </c>
      <c r="S75" s="23" t="s">
        <v>61</v>
      </c>
      <c r="T75" s="23" t="s">
        <v>61</v>
      </c>
      <c r="U75" s="23" t="s">
        <v>61</v>
      </c>
      <c r="V75" s="23" t="s">
        <v>61</v>
      </c>
      <c r="W75" s="23"/>
      <c r="X75" s="23"/>
      <c r="Y75" s="23">
        <v>-23.42</v>
      </c>
      <c r="Z75" s="24">
        <v>27.33</v>
      </c>
      <c r="AA75" s="11"/>
      <c r="AB75" s="18"/>
      <c r="AC75" s="18"/>
      <c r="AD75" s="11"/>
      <c r="AE75" s="11"/>
      <c r="AF75" s="11"/>
      <c r="AG75" s="12"/>
      <c r="AH75" s="12"/>
    </row>
    <row r="76" spans="1:34" x14ac:dyDescent="0.35">
      <c r="A76" s="19" t="str">
        <f t="shared" si="17"/>
        <v>2Gt</v>
      </c>
      <c r="B76" s="20" t="s">
        <v>89</v>
      </c>
      <c r="C76" s="20" t="s">
        <v>564</v>
      </c>
      <c r="D76" s="23" t="s">
        <v>58</v>
      </c>
      <c r="E76" s="23" t="s">
        <v>59</v>
      </c>
      <c r="F76" s="23" t="s">
        <v>60</v>
      </c>
      <c r="G76" s="23">
        <f t="shared" si="16"/>
        <v>600</v>
      </c>
      <c r="H76" s="23">
        <v>600</v>
      </c>
      <c r="I76" s="23">
        <v>1</v>
      </c>
      <c r="J76" s="23" t="s">
        <v>61</v>
      </c>
      <c r="K76" s="23" t="s">
        <v>77</v>
      </c>
      <c r="L76" s="23">
        <v>10.305</v>
      </c>
      <c r="M76" s="23">
        <f t="shared" ref="M76:Z76" si="28">M75</f>
        <v>21.4</v>
      </c>
      <c r="N76" s="23">
        <f t="shared" si="28"/>
        <v>7.2</v>
      </c>
      <c r="O76" s="23">
        <f t="shared" si="28"/>
        <v>7.2</v>
      </c>
      <c r="P76" s="23"/>
      <c r="Q76" s="23">
        <f t="shared" si="28"/>
        <v>98</v>
      </c>
      <c r="R76" s="23">
        <f t="shared" si="28"/>
        <v>1133</v>
      </c>
      <c r="S76" s="23" t="str">
        <f t="shared" si="28"/>
        <v>-</v>
      </c>
      <c r="T76" s="23" t="str">
        <f t="shared" si="28"/>
        <v>-</v>
      </c>
      <c r="U76" s="23" t="str">
        <f t="shared" si="28"/>
        <v>-</v>
      </c>
      <c r="V76" s="23" t="str">
        <f t="shared" si="28"/>
        <v>-</v>
      </c>
      <c r="W76" s="23">
        <f t="shared" si="28"/>
        <v>0</v>
      </c>
      <c r="X76" s="23">
        <f t="shared" si="28"/>
        <v>0</v>
      </c>
      <c r="Y76" s="23">
        <f t="shared" si="28"/>
        <v>-23.42</v>
      </c>
      <c r="Z76" s="24">
        <f t="shared" si="28"/>
        <v>27.33</v>
      </c>
      <c r="AA76" s="11"/>
      <c r="AB76" s="18"/>
      <c r="AC76" s="18"/>
      <c r="AD76" s="11"/>
      <c r="AE76" s="11"/>
      <c r="AF76" s="11"/>
      <c r="AG76" s="12"/>
      <c r="AH76" s="12"/>
    </row>
    <row r="77" spans="1:34" x14ac:dyDescent="0.35">
      <c r="A77" s="19" t="str">
        <f t="shared" si="17"/>
        <v>2Gt</v>
      </c>
      <c r="B77" s="20" t="s">
        <v>90</v>
      </c>
      <c r="C77" s="20" t="s">
        <v>564</v>
      </c>
      <c r="D77" s="25" t="s">
        <v>58</v>
      </c>
      <c r="E77" s="25" t="s">
        <v>59</v>
      </c>
      <c r="F77" s="25" t="s">
        <v>60</v>
      </c>
      <c r="G77" s="25">
        <f t="shared" si="16"/>
        <v>1755</v>
      </c>
      <c r="H77" s="25">
        <v>585</v>
      </c>
      <c r="I77" s="25">
        <v>3</v>
      </c>
      <c r="J77" s="25" t="s">
        <v>61</v>
      </c>
      <c r="K77" s="25">
        <v>2040</v>
      </c>
      <c r="L77" s="25">
        <v>10.494999999999999</v>
      </c>
      <c r="M77" s="25">
        <v>32.299999999999997</v>
      </c>
      <c r="N77" s="25">
        <v>3.2</v>
      </c>
      <c r="O77" s="25">
        <v>3.2</v>
      </c>
      <c r="P77" s="25"/>
      <c r="Q77" s="25">
        <v>98</v>
      </c>
      <c r="R77" s="25">
        <v>1133</v>
      </c>
      <c r="S77" s="25" t="s">
        <v>61</v>
      </c>
      <c r="T77" s="25" t="s">
        <v>61</v>
      </c>
      <c r="U77" s="25" t="s">
        <v>61</v>
      </c>
      <c r="V77" s="25" t="s">
        <v>61</v>
      </c>
      <c r="W77" s="25"/>
      <c r="X77" s="25"/>
      <c r="Y77" s="25">
        <v>-26.775649999999999</v>
      </c>
      <c r="Z77" s="26">
        <v>29.352119999999999</v>
      </c>
      <c r="AA77" s="11"/>
      <c r="AB77" s="18"/>
      <c r="AC77" s="18"/>
      <c r="AD77" s="11"/>
      <c r="AE77" s="11"/>
      <c r="AF77" s="11"/>
      <c r="AG77" s="12"/>
      <c r="AH77" s="12"/>
    </row>
    <row r="78" spans="1:34" x14ac:dyDescent="0.35">
      <c r="A78" s="19" t="str">
        <f t="shared" si="17"/>
        <v>2Gt</v>
      </c>
      <c r="B78" s="20" t="s">
        <v>91</v>
      </c>
      <c r="C78" s="20" t="s">
        <v>564</v>
      </c>
      <c r="D78" s="25" t="s">
        <v>58</v>
      </c>
      <c r="E78" s="25" t="s">
        <v>59</v>
      </c>
      <c r="F78" s="25" t="s">
        <v>60</v>
      </c>
      <c r="G78" s="25">
        <f t="shared" si="16"/>
        <v>1755</v>
      </c>
      <c r="H78" s="25">
        <v>585</v>
      </c>
      <c r="I78" s="25">
        <v>3</v>
      </c>
      <c r="J78" s="25" t="s">
        <v>61</v>
      </c>
      <c r="K78" s="25">
        <v>2042</v>
      </c>
      <c r="L78" s="25">
        <v>10.494999999999999</v>
      </c>
      <c r="M78" s="25">
        <f t="shared" ref="M78:Z78" si="29">M77</f>
        <v>32.299999999999997</v>
      </c>
      <c r="N78" s="25">
        <f t="shared" si="29"/>
        <v>3.2</v>
      </c>
      <c r="O78" s="25">
        <f t="shared" si="29"/>
        <v>3.2</v>
      </c>
      <c r="P78" s="25"/>
      <c r="Q78" s="25">
        <f t="shared" si="29"/>
        <v>98</v>
      </c>
      <c r="R78" s="25">
        <f t="shared" si="29"/>
        <v>1133</v>
      </c>
      <c r="S78" s="25" t="str">
        <f t="shared" si="29"/>
        <v>-</v>
      </c>
      <c r="T78" s="25" t="str">
        <f t="shared" si="29"/>
        <v>-</v>
      </c>
      <c r="U78" s="25" t="str">
        <f t="shared" si="29"/>
        <v>-</v>
      </c>
      <c r="V78" s="25" t="str">
        <f t="shared" si="29"/>
        <v>-</v>
      </c>
      <c r="W78" s="25">
        <f t="shared" si="29"/>
        <v>0</v>
      </c>
      <c r="X78" s="25">
        <f t="shared" si="29"/>
        <v>0</v>
      </c>
      <c r="Y78" s="25">
        <f t="shared" si="29"/>
        <v>-26.775649999999999</v>
      </c>
      <c r="Z78" s="26">
        <f t="shared" si="29"/>
        <v>29.352119999999999</v>
      </c>
      <c r="AA78" s="11"/>
      <c r="AB78" s="18"/>
      <c r="AC78" s="18"/>
      <c r="AD78" s="11"/>
      <c r="AE78" s="11"/>
      <c r="AF78" s="11"/>
      <c r="AG78" s="12"/>
      <c r="AH78" s="12"/>
    </row>
    <row r="79" spans="1:34" x14ac:dyDescent="0.35">
      <c r="A79" s="19" t="str">
        <f t="shared" si="17"/>
        <v>2Gt</v>
      </c>
      <c r="B79" s="20" t="s">
        <v>94</v>
      </c>
      <c r="C79" s="20" t="s">
        <v>564</v>
      </c>
      <c r="D79" s="21" t="s">
        <v>95</v>
      </c>
      <c r="E79" s="21" t="s">
        <v>59</v>
      </c>
      <c r="F79" s="21" t="s">
        <v>60</v>
      </c>
      <c r="G79" s="21">
        <v>1854</v>
      </c>
      <c r="H79" s="21">
        <v>930</v>
      </c>
      <c r="I79" s="21">
        <v>2</v>
      </c>
      <c r="J79" s="25" t="s">
        <v>61</v>
      </c>
      <c r="K79" s="21">
        <v>2047</v>
      </c>
      <c r="L79" s="21">
        <v>11.111000000000001</v>
      </c>
      <c r="M79" s="21">
        <v>8.5</v>
      </c>
      <c r="N79" s="21" t="s">
        <v>61</v>
      </c>
      <c r="O79" s="21" t="s">
        <v>61</v>
      </c>
      <c r="P79" s="21"/>
      <c r="Q79" s="21">
        <v>45</v>
      </c>
      <c r="R79" s="21">
        <v>1187</v>
      </c>
      <c r="S79" s="21" t="s">
        <v>61</v>
      </c>
      <c r="T79" s="21" t="s">
        <v>61</v>
      </c>
      <c r="U79" s="21" t="s">
        <v>61</v>
      </c>
      <c r="V79" s="21" t="s">
        <v>61</v>
      </c>
      <c r="W79" s="21"/>
      <c r="X79" s="21"/>
      <c r="Y79" s="21">
        <v>-33.673593539999999</v>
      </c>
      <c r="Z79" s="22">
        <v>18.428246999999999</v>
      </c>
      <c r="AA79" s="11"/>
      <c r="AB79" s="18"/>
      <c r="AC79" s="18"/>
      <c r="AD79" s="11"/>
      <c r="AE79" s="11"/>
      <c r="AF79" s="11"/>
      <c r="AG79" s="12"/>
      <c r="AH79" s="12"/>
    </row>
    <row r="80" spans="1:34" x14ac:dyDescent="0.35">
      <c r="A80" s="19" t="str">
        <f t="shared" si="17"/>
        <v>2Gt</v>
      </c>
      <c r="B80" s="20" t="s">
        <v>96</v>
      </c>
      <c r="C80" s="20" t="s">
        <v>564</v>
      </c>
      <c r="D80" s="8" t="s">
        <v>97</v>
      </c>
      <c r="E80" s="8" t="s">
        <v>98</v>
      </c>
      <c r="F80" s="8" t="s">
        <v>60</v>
      </c>
      <c r="G80" s="8">
        <v>1000</v>
      </c>
      <c r="H80" s="8">
        <v>250</v>
      </c>
      <c r="I80" s="8">
        <v>4</v>
      </c>
      <c r="J80" s="8" t="s">
        <v>61</v>
      </c>
      <c r="K80" s="8" t="s">
        <v>77</v>
      </c>
      <c r="L80" s="8" t="s">
        <v>61</v>
      </c>
      <c r="M80" s="8" t="s">
        <v>61</v>
      </c>
      <c r="N80" s="8" t="s">
        <v>61</v>
      </c>
      <c r="O80" s="8" t="s">
        <v>61</v>
      </c>
      <c r="P80" s="8"/>
      <c r="Q80" s="8">
        <v>1E-4</v>
      </c>
      <c r="R80" s="8">
        <v>222</v>
      </c>
      <c r="S80" s="8">
        <v>0.73699999999999999</v>
      </c>
      <c r="T80" s="8">
        <f>I80</f>
        <v>4</v>
      </c>
      <c r="U80" s="8">
        <f>H80</f>
        <v>250</v>
      </c>
      <c r="V80" s="8">
        <v>21.7</v>
      </c>
      <c r="W80" s="8"/>
      <c r="X80" s="8"/>
      <c r="Y80" s="8">
        <v>-28.562830000000002</v>
      </c>
      <c r="Z80" s="27">
        <v>29.082750000000001</v>
      </c>
      <c r="AA80" s="11"/>
      <c r="AB80" s="18"/>
      <c r="AC80" s="18"/>
      <c r="AD80" s="11"/>
      <c r="AE80" s="11"/>
      <c r="AF80" s="11"/>
      <c r="AG80" s="12"/>
      <c r="AH80" s="12"/>
    </row>
    <row r="81" spans="1:34" x14ac:dyDescent="0.35">
      <c r="A81" s="19" t="str">
        <f t="shared" si="17"/>
        <v>2Gt</v>
      </c>
      <c r="B81" s="20" t="s">
        <v>99</v>
      </c>
      <c r="C81" s="20" t="s">
        <v>564</v>
      </c>
      <c r="D81" s="21" t="s">
        <v>97</v>
      </c>
      <c r="E81" s="21" t="s">
        <v>98</v>
      </c>
      <c r="F81" s="21" t="s">
        <v>60</v>
      </c>
      <c r="G81" s="21">
        <f>H81*I81</f>
        <v>1332</v>
      </c>
      <c r="H81" s="21">
        <v>333</v>
      </c>
      <c r="I81" s="21">
        <v>4</v>
      </c>
      <c r="J81" s="21" t="s">
        <v>61</v>
      </c>
      <c r="K81" s="21" t="s">
        <v>77</v>
      </c>
      <c r="L81" s="21" t="s">
        <v>61</v>
      </c>
      <c r="M81" s="21" t="s">
        <v>61</v>
      </c>
      <c r="N81" s="21" t="s">
        <v>61</v>
      </c>
      <c r="O81" s="21" t="s">
        <v>61</v>
      </c>
      <c r="P81" s="21"/>
      <c r="Q81" s="21">
        <v>2.0000000000000001E-4</v>
      </c>
      <c r="R81" s="21">
        <v>2796</v>
      </c>
      <c r="S81" s="21">
        <v>0.78</v>
      </c>
      <c r="T81" s="21">
        <f>I81</f>
        <v>4</v>
      </c>
      <c r="U81" s="21">
        <f>H81</f>
        <v>333</v>
      </c>
      <c r="V81" s="21">
        <v>27.4</v>
      </c>
      <c r="W81" s="21"/>
      <c r="X81" s="21"/>
      <c r="Y81" s="21">
        <v>-28.164999999999999</v>
      </c>
      <c r="Z81" s="22">
        <v>29.351199999999999</v>
      </c>
      <c r="AA81" s="11"/>
      <c r="AB81" s="18"/>
      <c r="AC81" s="18"/>
      <c r="AD81" s="11"/>
      <c r="AE81" s="11"/>
      <c r="AF81" s="11"/>
      <c r="AG81" s="12"/>
      <c r="AH81" s="12"/>
    </row>
    <row r="82" spans="1:34" x14ac:dyDescent="0.35">
      <c r="A82" s="19" t="str">
        <f t="shared" si="17"/>
        <v>2Gt</v>
      </c>
      <c r="B82" s="20" t="s">
        <v>100</v>
      </c>
      <c r="C82" s="20" t="s">
        <v>564</v>
      </c>
      <c r="D82" s="8" t="s">
        <v>97</v>
      </c>
      <c r="E82" s="8" t="s">
        <v>98</v>
      </c>
      <c r="F82" s="8" t="s">
        <v>60</v>
      </c>
      <c r="G82" s="8">
        <v>400</v>
      </c>
      <c r="H82" s="8">
        <v>200</v>
      </c>
      <c r="I82" s="8">
        <v>2</v>
      </c>
      <c r="J82" s="8" t="s">
        <v>61</v>
      </c>
      <c r="K82" s="8" t="s">
        <v>77</v>
      </c>
      <c r="L82" s="8" t="s">
        <v>61</v>
      </c>
      <c r="M82" s="8" t="s">
        <v>61</v>
      </c>
      <c r="N82" s="8" t="s">
        <v>61</v>
      </c>
      <c r="O82" s="8" t="s">
        <v>61</v>
      </c>
      <c r="P82" s="8"/>
      <c r="Q82" s="8">
        <v>2.9999999999999997E-4</v>
      </c>
      <c r="R82" s="8">
        <v>222</v>
      </c>
      <c r="S82" s="8">
        <v>0.77900000000000003</v>
      </c>
      <c r="T82" s="8">
        <f>I82</f>
        <v>2</v>
      </c>
      <c r="U82" s="8">
        <f>H82</f>
        <v>200</v>
      </c>
      <c r="V82" s="8">
        <v>10</v>
      </c>
      <c r="W82" s="8"/>
      <c r="X82" s="8"/>
      <c r="Y82" s="8">
        <v>-34.197220000000002</v>
      </c>
      <c r="Z82" s="27">
        <v>18.973610000000001</v>
      </c>
      <c r="AA82" s="11"/>
      <c r="AB82" s="18"/>
      <c r="AC82" s="18"/>
      <c r="AD82" s="11"/>
      <c r="AE82" s="11"/>
      <c r="AF82" s="11"/>
      <c r="AG82" s="12"/>
      <c r="AH82" s="12"/>
    </row>
    <row r="83" spans="1:34" x14ac:dyDescent="0.35">
      <c r="A83" s="19" t="str">
        <f t="shared" si="17"/>
        <v>2Gt</v>
      </c>
      <c r="B83" s="20" t="s">
        <v>101</v>
      </c>
      <c r="C83" s="20" t="s">
        <v>564</v>
      </c>
      <c r="D83" s="21" t="s">
        <v>102</v>
      </c>
      <c r="E83" s="21" t="s">
        <v>59</v>
      </c>
      <c r="F83" s="21" t="s">
        <v>60</v>
      </c>
      <c r="G83" s="21">
        <f t="shared" ref="G83:G125" si="30">H83*I83</f>
        <v>360</v>
      </c>
      <c r="H83" s="21">
        <v>90</v>
      </c>
      <c r="I83" s="21">
        <v>4</v>
      </c>
      <c r="J83" s="21" t="s">
        <v>61</v>
      </c>
      <c r="K83" s="21" t="s">
        <v>77</v>
      </c>
      <c r="L83" s="21" t="s">
        <v>61</v>
      </c>
      <c r="M83" s="21" t="s">
        <v>61</v>
      </c>
      <c r="N83" s="21" t="s">
        <v>61</v>
      </c>
      <c r="O83" s="21" t="s">
        <v>61</v>
      </c>
      <c r="P83" s="21"/>
      <c r="Q83" s="21">
        <v>350</v>
      </c>
      <c r="R83" s="21">
        <v>0</v>
      </c>
      <c r="S83" s="21" t="s">
        <v>61</v>
      </c>
      <c r="T83" s="21" t="s">
        <v>61</v>
      </c>
      <c r="U83" s="21" t="s">
        <v>61</v>
      </c>
      <c r="V83" s="21" t="s">
        <v>61</v>
      </c>
      <c r="W83" s="21"/>
      <c r="X83" s="21"/>
      <c r="Y83" s="21">
        <v>-30.62396</v>
      </c>
      <c r="Z83" s="22">
        <v>25.50403</v>
      </c>
      <c r="AA83" s="11"/>
      <c r="AB83" s="18"/>
      <c r="AC83" s="18"/>
      <c r="AD83" s="11"/>
      <c r="AE83" s="11"/>
      <c r="AF83" s="11"/>
      <c r="AG83" s="12"/>
      <c r="AH83" s="12"/>
    </row>
    <row r="84" spans="1:34" x14ac:dyDescent="0.35">
      <c r="A84" s="19" t="str">
        <f t="shared" si="17"/>
        <v>2Gt</v>
      </c>
      <c r="B84" s="20" t="s">
        <v>103</v>
      </c>
      <c r="C84" s="20" t="s">
        <v>564</v>
      </c>
      <c r="D84" s="8" t="s">
        <v>102</v>
      </c>
      <c r="E84" s="8" t="s">
        <v>59</v>
      </c>
      <c r="F84" s="8" t="s">
        <v>60</v>
      </c>
      <c r="G84" s="8">
        <f t="shared" si="30"/>
        <v>240</v>
      </c>
      <c r="H84" s="8">
        <v>120</v>
      </c>
      <c r="I84" s="8">
        <v>2</v>
      </c>
      <c r="J84" s="8" t="s">
        <v>61</v>
      </c>
      <c r="K84" s="8" t="s">
        <v>77</v>
      </c>
      <c r="L84" s="8" t="s">
        <v>61</v>
      </c>
      <c r="M84" s="8" t="s">
        <v>61</v>
      </c>
      <c r="N84" s="8" t="s">
        <v>61</v>
      </c>
      <c r="O84" s="8" t="s">
        <v>61</v>
      </c>
      <c r="P84" s="8"/>
      <c r="Q84" s="8">
        <v>350</v>
      </c>
      <c r="R84" s="8">
        <v>0</v>
      </c>
      <c r="S84" s="8" t="s">
        <v>61</v>
      </c>
      <c r="T84" s="8" t="s">
        <v>61</v>
      </c>
      <c r="U84" s="8" t="s">
        <v>61</v>
      </c>
      <c r="V84" s="8" t="s">
        <v>61</v>
      </c>
      <c r="W84" s="8"/>
      <c r="X84" s="8"/>
      <c r="Y84" s="8">
        <v>-29.993369999999999</v>
      </c>
      <c r="Z84" s="27">
        <v>24.733840000000001</v>
      </c>
      <c r="AA84" s="11"/>
      <c r="AB84" s="18"/>
      <c r="AC84" s="18"/>
      <c r="AD84" s="11"/>
      <c r="AE84" s="11"/>
      <c r="AF84" s="11"/>
      <c r="AG84" s="12"/>
      <c r="AH84" s="12"/>
    </row>
    <row r="85" spans="1:34" x14ac:dyDescent="0.35">
      <c r="A85" s="19" t="str">
        <f t="shared" si="17"/>
        <v>2Gt</v>
      </c>
      <c r="B85" s="20" t="s">
        <v>104</v>
      </c>
      <c r="C85" s="20" t="s">
        <v>564</v>
      </c>
      <c r="D85" s="21" t="s">
        <v>335</v>
      </c>
      <c r="E85" s="21" t="s">
        <v>59</v>
      </c>
      <c r="F85" s="21" t="s">
        <v>60</v>
      </c>
      <c r="G85" s="21">
        <f t="shared" si="30"/>
        <v>171</v>
      </c>
      <c r="H85" s="21">
        <v>57</v>
      </c>
      <c r="I85" s="21">
        <v>3</v>
      </c>
      <c r="J85" s="21" t="s">
        <v>61</v>
      </c>
      <c r="K85" s="21">
        <v>2026</v>
      </c>
      <c r="L85" s="21">
        <v>11.519</v>
      </c>
      <c r="M85" s="21">
        <v>284.39999999999998</v>
      </c>
      <c r="N85" s="21">
        <v>3.4</v>
      </c>
      <c r="O85" s="21">
        <v>3.4</v>
      </c>
      <c r="P85" s="21"/>
      <c r="Q85" s="21">
        <v>3</v>
      </c>
      <c r="R85" s="21">
        <v>196</v>
      </c>
      <c r="S85" s="21" t="s">
        <v>61</v>
      </c>
      <c r="T85" s="21" t="s">
        <v>61</v>
      </c>
      <c r="U85" s="21" t="s">
        <v>61</v>
      </c>
      <c r="V85" s="21" t="s">
        <v>61</v>
      </c>
      <c r="W85" s="21"/>
      <c r="X85" s="21"/>
      <c r="Y85" s="21">
        <v>-33.884079999999997</v>
      </c>
      <c r="Z85" s="22">
        <v>18.533609999999999</v>
      </c>
      <c r="AA85" s="11"/>
      <c r="AB85" s="18"/>
      <c r="AC85" s="18"/>
      <c r="AD85" s="11"/>
      <c r="AE85" s="11"/>
      <c r="AF85" s="11"/>
      <c r="AG85" s="12"/>
      <c r="AH85" s="12"/>
    </row>
    <row r="86" spans="1:34" x14ac:dyDescent="0.35">
      <c r="A86" s="19" t="str">
        <f t="shared" si="17"/>
        <v>2Gt</v>
      </c>
      <c r="B86" s="20" t="s">
        <v>106</v>
      </c>
      <c r="C86" s="20" t="s">
        <v>564</v>
      </c>
      <c r="D86" s="8" t="s">
        <v>336</v>
      </c>
      <c r="E86" s="8" t="s">
        <v>59</v>
      </c>
      <c r="F86" s="8" t="s">
        <v>60</v>
      </c>
      <c r="G86" s="8">
        <f t="shared" si="30"/>
        <v>1332</v>
      </c>
      <c r="H86" s="8">
        <v>148</v>
      </c>
      <c r="I86" s="8">
        <v>9</v>
      </c>
      <c r="J86" s="8" t="s">
        <v>61</v>
      </c>
      <c r="K86" s="8">
        <v>2039</v>
      </c>
      <c r="L86" s="8">
        <v>11.519</v>
      </c>
      <c r="M86" s="8">
        <v>263.39999999999998</v>
      </c>
      <c r="N86" s="8">
        <v>9</v>
      </c>
      <c r="O86" s="8">
        <v>9</v>
      </c>
      <c r="P86" s="8"/>
      <c r="Q86" s="8">
        <v>3</v>
      </c>
      <c r="R86" s="8">
        <v>196</v>
      </c>
      <c r="S86" s="8" t="s">
        <v>61</v>
      </c>
      <c r="T86" s="8" t="s">
        <v>61</v>
      </c>
      <c r="U86" s="8" t="s">
        <v>61</v>
      </c>
      <c r="V86" s="8" t="s">
        <v>61</v>
      </c>
      <c r="W86" s="8"/>
      <c r="X86" s="8"/>
      <c r="Y86" s="8">
        <v>-33.591999999999999</v>
      </c>
      <c r="Z86" s="27">
        <v>18.460699999999999</v>
      </c>
      <c r="AA86" s="11"/>
      <c r="AB86" s="18"/>
      <c r="AC86" s="18"/>
      <c r="AD86" s="11"/>
      <c r="AE86" s="11"/>
      <c r="AF86" s="11"/>
      <c r="AG86" s="12"/>
      <c r="AH86" s="12"/>
    </row>
    <row r="87" spans="1:34" x14ac:dyDescent="0.35">
      <c r="A87" s="19" t="str">
        <f t="shared" si="17"/>
        <v>2Gt</v>
      </c>
      <c r="B87" s="20" t="s">
        <v>108</v>
      </c>
      <c r="C87" s="20" t="s">
        <v>564</v>
      </c>
      <c r="D87" s="21" t="s">
        <v>336</v>
      </c>
      <c r="E87" s="21" t="s">
        <v>59</v>
      </c>
      <c r="F87" s="21" t="s">
        <v>60</v>
      </c>
      <c r="G87" s="21">
        <f t="shared" si="30"/>
        <v>740</v>
      </c>
      <c r="H87" s="21">
        <v>148</v>
      </c>
      <c r="I87" s="21">
        <v>5</v>
      </c>
      <c r="J87" s="21" t="s">
        <v>61</v>
      </c>
      <c r="K87" s="21">
        <v>2038</v>
      </c>
      <c r="L87" s="21">
        <v>11.519</v>
      </c>
      <c r="M87" s="21">
        <v>263.39999999999998</v>
      </c>
      <c r="N87" s="21">
        <v>9</v>
      </c>
      <c r="O87" s="21">
        <v>9</v>
      </c>
      <c r="P87" s="21"/>
      <c r="Q87" s="21">
        <v>3</v>
      </c>
      <c r="R87" s="21">
        <v>196</v>
      </c>
      <c r="S87" s="21" t="s">
        <v>61</v>
      </c>
      <c r="T87" s="21" t="s">
        <v>61</v>
      </c>
      <c r="U87" s="21" t="s">
        <v>61</v>
      </c>
      <c r="V87" s="21" t="s">
        <v>61</v>
      </c>
      <c r="W87" s="21"/>
      <c r="X87" s="21"/>
      <c r="Y87" s="21">
        <v>-34.165260000000004</v>
      </c>
      <c r="Z87" s="22">
        <v>21.96077</v>
      </c>
      <c r="AA87" s="11"/>
      <c r="AB87" s="18"/>
      <c r="AC87" s="18"/>
      <c r="AD87" s="11"/>
      <c r="AE87" s="11"/>
      <c r="AF87" s="11"/>
      <c r="AG87" s="12"/>
      <c r="AH87" s="12"/>
    </row>
    <row r="88" spans="1:34" x14ac:dyDescent="0.35">
      <c r="A88" s="19" t="str">
        <f t="shared" si="17"/>
        <v>2Gt</v>
      </c>
      <c r="B88" s="29" t="s">
        <v>109</v>
      </c>
      <c r="C88" s="20" t="s">
        <v>564</v>
      </c>
      <c r="D88" s="8" t="s">
        <v>335</v>
      </c>
      <c r="E88" s="8" t="s">
        <v>59</v>
      </c>
      <c r="F88" s="8" t="s">
        <v>60</v>
      </c>
      <c r="G88" s="8">
        <f t="shared" si="30"/>
        <v>171</v>
      </c>
      <c r="H88" s="8">
        <v>57</v>
      </c>
      <c r="I88" s="8">
        <v>3</v>
      </c>
      <c r="J88" s="8" t="s">
        <v>61</v>
      </c>
      <c r="K88" s="8">
        <v>2026</v>
      </c>
      <c r="L88" s="8">
        <v>11.519</v>
      </c>
      <c r="M88" s="8">
        <v>284.39999999999998</v>
      </c>
      <c r="N88" s="8">
        <v>3.4</v>
      </c>
      <c r="O88" s="8">
        <v>3.4</v>
      </c>
      <c r="P88" s="8"/>
      <c r="Q88" s="8">
        <v>3</v>
      </c>
      <c r="R88" s="8">
        <v>196</v>
      </c>
      <c r="S88" s="8" t="s">
        <v>61</v>
      </c>
      <c r="T88" s="8" t="s">
        <v>61</v>
      </c>
      <c r="U88" s="8" t="s">
        <v>61</v>
      </c>
      <c r="V88" s="8" t="s">
        <v>61</v>
      </c>
      <c r="W88" s="8"/>
      <c r="X88" s="8"/>
      <c r="Y88" s="8">
        <v>-33.027389999999997</v>
      </c>
      <c r="Z88" s="27">
        <v>27.88382</v>
      </c>
      <c r="AA88" s="11"/>
      <c r="AB88" s="18"/>
      <c r="AC88" s="18"/>
      <c r="AD88" s="11"/>
      <c r="AE88" s="11"/>
      <c r="AF88" s="11"/>
      <c r="AG88" s="12"/>
      <c r="AH88" s="12"/>
    </row>
    <row r="89" spans="1:34" x14ac:dyDescent="0.35">
      <c r="A89" s="19" t="s">
        <v>9</v>
      </c>
      <c r="B89" s="20" t="s">
        <v>215</v>
      </c>
      <c r="C89" s="20" t="s">
        <v>156</v>
      </c>
      <c r="D89" s="21" t="s">
        <v>58</v>
      </c>
      <c r="E89" s="21" t="s">
        <v>59</v>
      </c>
      <c r="F89" s="21" t="s">
        <v>60</v>
      </c>
      <c r="G89" s="21">
        <v>160</v>
      </c>
      <c r="H89" s="21" t="s">
        <v>61</v>
      </c>
      <c r="I89" s="21" t="s">
        <v>61</v>
      </c>
      <c r="J89" s="21" t="s">
        <v>61</v>
      </c>
      <c r="K89" s="21">
        <v>2027</v>
      </c>
      <c r="L89" s="21">
        <v>12.372</v>
      </c>
      <c r="M89" s="21">
        <v>15.6</v>
      </c>
      <c r="N89" s="21">
        <v>0.5</v>
      </c>
      <c r="O89" s="21">
        <v>0.5</v>
      </c>
      <c r="P89" s="21">
        <v>0.3</v>
      </c>
      <c r="Q89" s="21">
        <v>80</v>
      </c>
      <c r="R89" s="21">
        <v>0</v>
      </c>
      <c r="S89" s="21" t="s">
        <v>61</v>
      </c>
      <c r="T89" s="21"/>
      <c r="U89" s="21"/>
      <c r="V89" s="21"/>
      <c r="W89" s="21"/>
      <c r="X89" s="21"/>
      <c r="Y89" s="21">
        <v>-26.658000000000001</v>
      </c>
      <c r="Z89" s="22">
        <v>28.113800000000001</v>
      </c>
      <c r="AA89" s="11"/>
      <c r="AB89" s="18"/>
      <c r="AC89" s="18"/>
      <c r="AD89" s="11"/>
      <c r="AE89" s="11"/>
      <c r="AF89" s="11"/>
      <c r="AG89" s="12"/>
      <c r="AH89" s="12"/>
    </row>
    <row r="90" spans="1:34" x14ac:dyDescent="0.35">
      <c r="A90" s="19" t="s">
        <v>9</v>
      </c>
      <c r="B90" s="20" t="s">
        <v>216</v>
      </c>
      <c r="C90" s="20" t="s">
        <v>416</v>
      </c>
      <c r="D90" s="8" t="s">
        <v>58</v>
      </c>
      <c r="E90" s="8" t="s">
        <v>59</v>
      </c>
      <c r="F90" s="8" t="s">
        <v>60</v>
      </c>
      <c r="G90" s="8">
        <v>600</v>
      </c>
      <c r="H90" s="8" t="s">
        <v>61</v>
      </c>
      <c r="I90" s="8" t="s">
        <v>61</v>
      </c>
      <c r="J90" s="8" t="s">
        <v>61</v>
      </c>
      <c r="K90" s="8" t="s">
        <v>77</v>
      </c>
      <c r="L90" s="8">
        <v>12.372</v>
      </c>
      <c r="M90" s="8">
        <v>15.6</v>
      </c>
      <c r="N90" s="8">
        <v>0.5</v>
      </c>
      <c r="O90" s="8">
        <v>0.5</v>
      </c>
      <c r="P90" s="8">
        <v>0</v>
      </c>
      <c r="Q90" s="8">
        <v>900</v>
      </c>
      <c r="R90" s="8">
        <v>0</v>
      </c>
      <c r="S90" s="8" t="s">
        <v>61</v>
      </c>
      <c r="T90" s="8"/>
      <c r="U90" s="8"/>
      <c r="V90" s="8"/>
      <c r="W90" s="8"/>
      <c r="X90" s="8"/>
      <c r="Y90" s="8">
        <v>-26.503599999999999</v>
      </c>
      <c r="Z90" s="27">
        <v>29.180299999999999</v>
      </c>
      <c r="AA90" s="11"/>
      <c r="AB90" s="18"/>
      <c r="AC90" s="18"/>
      <c r="AD90" s="11"/>
      <c r="AE90" s="11"/>
      <c r="AF90" s="11"/>
      <c r="AG90" s="12"/>
      <c r="AH90" s="12"/>
    </row>
    <row r="91" spans="1:34" x14ac:dyDescent="0.35">
      <c r="A91" s="19" t="s">
        <v>9</v>
      </c>
      <c r="B91" s="20" t="s">
        <v>217</v>
      </c>
      <c r="C91" s="20" t="s">
        <v>156</v>
      </c>
      <c r="D91" s="21" t="s">
        <v>336</v>
      </c>
      <c r="E91" s="21" t="s">
        <v>59</v>
      </c>
      <c r="F91" s="21" t="s">
        <v>60</v>
      </c>
      <c r="G91" s="21">
        <v>670</v>
      </c>
      <c r="H91" s="21">
        <v>167.5</v>
      </c>
      <c r="I91" s="21">
        <v>4</v>
      </c>
      <c r="J91" s="21" t="s">
        <v>61</v>
      </c>
      <c r="K91" s="21">
        <v>2046</v>
      </c>
      <c r="L91" s="21">
        <v>11.519</v>
      </c>
      <c r="M91" s="21">
        <v>263.39999999999998</v>
      </c>
      <c r="N91" s="21">
        <v>11</v>
      </c>
      <c r="O91" s="21">
        <v>11</v>
      </c>
      <c r="P91" s="21">
        <v>0</v>
      </c>
      <c r="Q91" s="21">
        <v>3</v>
      </c>
      <c r="R91" s="21">
        <v>169</v>
      </c>
      <c r="S91" s="21" t="s">
        <v>61</v>
      </c>
      <c r="T91" s="21"/>
      <c r="U91" s="21"/>
      <c r="V91" s="21"/>
      <c r="W91" s="21"/>
      <c r="X91" s="21"/>
      <c r="Y91" s="21">
        <v>-29.251000000000001</v>
      </c>
      <c r="Z91" s="22">
        <v>31.094100000000001</v>
      </c>
      <c r="AA91" s="11"/>
      <c r="AB91" s="18"/>
      <c r="AC91" s="18"/>
      <c r="AD91" s="11"/>
      <c r="AE91" s="11"/>
      <c r="AF91" s="11"/>
      <c r="AG91" s="12"/>
      <c r="AH91" s="12"/>
    </row>
    <row r="92" spans="1:34" x14ac:dyDescent="0.35">
      <c r="A92" s="19" t="s">
        <v>9</v>
      </c>
      <c r="B92" s="20" t="s">
        <v>218</v>
      </c>
      <c r="C92" s="20" t="s">
        <v>156</v>
      </c>
      <c r="D92" s="8" t="s">
        <v>336</v>
      </c>
      <c r="E92" s="8" t="s">
        <v>59</v>
      </c>
      <c r="F92" s="8" t="s">
        <v>60</v>
      </c>
      <c r="G92" s="8">
        <v>335</v>
      </c>
      <c r="H92" s="8">
        <v>167.5</v>
      </c>
      <c r="I92" s="8">
        <v>2</v>
      </c>
      <c r="J92" s="8" t="s">
        <v>61</v>
      </c>
      <c r="K92" s="8">
        <v>2046</v>
      </c>
      <c r="L92" s="8">
        <v>11.519</v>
      </c>
      <c r="M92" s="8">
        <v>263.39999999999998</v>
      </c>
      <c r="N92" s="8">
        <v>11</v>
      </c>
      <c r="O92" s="8">
        <v>11</v>
      </c>
      <c r="P92" s="8">
        <v>0</v>
      </c>
      <c r="Q92" s="8">
        <v>3</v>
      </c>
      <c r="R92" s="8">
        <v>169</v>
      </c>
      <c r="S92" s="8" t="s">
        <v>61</v>
      </c>
      <c r="T92" s="8"/>
      <c r="U92" s="8"/>
      <c r="V92" s="8"/>
      <c r="W92" s="8"/>
      <c r="X92" s="8"/>
      <c r="Y92" s="8">
        <v>-33.443300000000001</v>
      </c>
      <c r="Z92" s="27">
        <v>25.402200000000001</v>
      </c>
      <c r="AA92" s="11"/>
      <c r="AB92" s="18"/>
      <c r="AC92" s="18"/>
      <c r="AD92" s="11"/>
      <c r="AE92" s="11"/>
      <c r="AF92" s="11"/>
      <c r="AG92" s="12"/>
      <c r="AH92" s="12"/>
    </row>
    <row r="93" spans="1:34" x14ac:dyDescent="0.35">
      <c r="A93" s="19" t="s">
        <v>9</v>
      </c>
      <c r="B93" s="20" t="s">
        <v>219</v>
      </c>
      <c r="C93" s="20" t="s">
        <v>416</v>
      </c>
      <c r="D93" s="21" t="s">
        <v>335</v>
      </c>
      <c r="E93" s="21" t="s">
        <v>59</v>
      </c>
      <c r="F93" s="21" t="s">
        <v>60</v>
      </c>
      <c r="G93" s="21">
        <v>175</v>
      </c>
      <c r="H93" s="21">
        <v>9.6999999999999993</v>
      </c>
      <c r="I93" s="21">
        <v>18</v>
      </c>
      <c r="J93" s="21" t="s">
        <v>61</v>
      </c>
      <c r="K93" s="21" t="s">
        <v>77</v>
      </c>
      <c r="L93" s="21">
        <v>7.6</v>
      </c>
      <c r="M93" s="21">
        <v>75</v>
      </c>
      <c r="N93" s="21">
        <v>8</v>
      </c>
      <c r="O93" s="21">
        <v>8</v>
      </c>
      <c r="P93" s="21">
        <v>0.3</v>
      </c>
      <c r="Q93" s="21">
        <v>950</v>
      </c>
      <c r="R93" s="21">
        <v>0</v>
      </c>
      <c r="S93" s="21" t="s">
        <v>61</v>
      </c>
      <c r="T93" s="21"/>
      <c r="U93" s="21"/>
      <c r="V93" s="21"/>
      <c r="W93" s="21"/>
      <c r="X93" s="21"/>
      <c r="Y93" s="21">
        <v>-26.810199999999998</v>
      </c>
      <c r="Z93" s="22">
        <v>27.8277</v>
      </c>
      <c r="AA93" s="11"/>
      <c r="AB93" s="18"/>
      <c r="AC93" s="18"/>
      <c r="AD93" s="11"/>
      <c r="AE93" s="11"/>
      <c r="AF93" s="11"/>
      <c r="AG93" s="12"/>
      <c r="AH93" s="12"/>
    </row>
    <row r="94" spans="1:34" x14ac:dyDescent="0.35">
      <c r="A94" s="19" t="s">
        <v>9</v>
      </c>
      <c r="B94" s="20" t="s">
        <v>220</v>
      </c>
      <c r="C94" s="20" t="s">
        <v>416</v>
      </c>
      <c r="D94" s="8" t="s">
        <v>335</v>
      </c>
      <c r="E94" s="8" t="s">
        <v>59</v>
      </c>
      <c r="F94" s="8" t="s">
        <v>60</v>
      </c>
      <c r="G94" s="8">
        <v>250</v>
      </c>
      <c r="H94" s="8">
        <v>50</v>
      </c>
      <c r="I94" s="8">
        <v>5</v>
      </c>
      <c r="J94" s="8" t="s">
        <v>61</v>
      </c>
      <c r="K94" s="8" t="s">
        <v>77</v>
      </c>
      <c r="L94" s="8">
        <v>11.519</v>
      </c>
      <c r="M94" s="8">
        <v>75</v>
      </c>
      <c r="N94" s="8">
        <v>2</v>
      </c>
      <c r="O94" s="8">
        <v>2</v>
      </c>
      <c r="P94" s="8">
        <v>0</v>
      </c>
      <c r="Q94" s="8">
        <v>950</v>
      </c>
      <c r="R94" s="8">
        <v>0</v>
      </c>
      <c r="S94" s="8" t="s">
        <v>61</v>
      </c>
      <c r="T94" s="8"/>
      <c r="U94" s="8"/>
      <c r="V94" s="8"/>
      <c r="W94" s="8"/>
      <c r="X94" s="8"/>
      <c r="Y94" s="8">
        <v>-26.810199999999998</v>
      </c>
      <c r="Z94" s="27">
        <v>27.8277</v>
      </c>
      <c r="AA94" s="11"/>
      <c r="AB94" s="18"/>
      <c r="AC94" s="18"/>
      <c r="AD94" s="11"/>
      <c r="AE94" s="11"/>
      <c r="AF94" s="11"/>
      <c r="AG94" s="12"/>
      <c r="AH94" s="12"/>
    </row>
    <row r="95" spans="1:34" x14ac:dyDescent="0.35">
      <c r="A95" s="28" t="s">
        <v>9</v>
      </c>
      <c r="B95" s="29" t="s">
        <v>226</v>
      </c>
      <c r="C95" s="29" t="s">
        <v>565</v>
      </c>
      <c r="D95" s="100" t="s">
        <v>97</v>
      </c>
      <c r="E95" s="100" t="s">
        <v>98</v>
      </c>
      <c r="F95" s="100" t="s">
        <v>60</v>
      </c>
      <c r="G95" s="100">
        <v>180</v>
      </c>
      <c r="H95" s="100">
        <v>45</v>
      </c>
      <c r="I95" s="100">
        <v>4</v>
      </c>
      <c r="J95" s="100" t="s">
        <v>61</v>
      </c>
      <c r="K95" s="100" t="s">
        <v>77</v>
      </c>
      <c r="L95" s="100" t="s">
        <v>61</v>
      </c>
      <c r="M95" s="100" t="s">
        <v>61</v>
      </c>
      <c r="N95" s="100" t="s">
        <v>61</v>
      </c>
      <c r="O95" s="100" t="s">
        <v>61</v>
      </c>
      <c r="P95" s="100">
        <v>0</v>
      </c>
      <c r="Q95" s="100">
        <v>300</v>
      </c>
      <c r="R95" s="100">
        <v>222</v>
      </c>
      <c r="S95" s="100">
        <v>0.72</v>
      </c>
      <c r="T95" s="100" t="str">
        <f>F95</f>
        <v>Existing</v>
      </c>
      <c r="U95" s="100" t="str">
        <f>E95</f>
        <v>StorageUnit</v>
      </c>
      <c r="V95" s="100">
        <v>2.7</v>
      </c>
      <c r="W95" s="100"/>
      <c r="X95" s="100"/>
      <c r="Y95" s="100">
        <v>-34.152999999999999</v>
      </c>
      <c r="Z95" s="101">
        <v>18.899999999999999</v>
      </c>
      <c r="AA95" s="11"/>
      <c r="AB95" s="18"/>
      <c r="AC95" s="18"/>
      <c r="AD95" s="11"/>
      <c r="AE95" s="11"/>
      <c r="AF95" s="11"/>
      <c r="AG95" s="12"/>
      <c r="AH95" s="12"/>
    </row>
    <row r="96" spans="1:34" x14ac:dyDescent="0.35">
      <c r="A96" s="14" t="s">
        <v>8</v>
      </c>
      <c r="B96" s="15" t="s">
        <v>57</v>
      </c>
      <c r="C96" s="20" t="s">
        <v>564</v>
      </c>
      <c r="D96" s="16" t="s">
        <v>58</v>
      </c>
      <c r="E96" s="16" t="s">
        <v>59</v>
      </c>
      <c r="F96" s="16" t="s">
        <v>60</v>
      </c>
      <c r="G96" s="16">
        <f t="shared" si="30"/>
        <v>1116</v>
      </c>
      <c r="H96" s="16">
        <v>372</v>
      </c>
      <c r="I96" s="16">
        <v>3</v>
      </c>
      <c r="J96" s="16" t="s">
        <v>61</v>
      </c>
      <c r="K96" s="16">
        <v>2026</v>
      </c>
      <c r="L96" s="16">
        <v>12.744</v>
      </c>
      <c r="M96" s="16">
        <v>25.9</v>
      </c>
      <c r="N96" s="16">
        <v>2.1</v>
      </c>
      <c r="O96" s="16">
        <v>2.1</v>
      </c>
      <c r="P96" s="16"/>
      <c r="Q96" s="16">
        <v>98</v>
      </c>
      <c r="R96" s="16">
        <v>1133</v>
      </c>
      <c r="S96" s="16" t="s">
        <v>61</v>
      </c>
      <c r="T96" s="16" t="s">
        <v>61</v>
      </c>
      <c r="U96" s="16" t="s">
        <v>61</v>
      </c>
      <c r="V96" s="16" t="s">
        <v>61</v>
      </c>
      <c r="W96" s="16"/>
      <c r="X96" s="16"/>
      <c r="Y96" s="16">
        <v>-25.94444</v>
      </c>
      <c r="Z96" s="17">
        <v>29.79166</v>
      </c>
      <c r="AA96" s="11"/>
      <c r="AB96" s="18"/>
      <c r="AC96" s="18"/>
      <c r="AD96" s="11"/>
      <c r="AE96" s="11"/>
      <c r="AF96" s="11"/>
      <c r="AG96" s="12"/>
      <c r="AH96" s="12"/>
    </row>
    <row r="97" spans="1:34" x14ac:dyDescent="0.35">
      <c r="A97" s="19" t="str">
        <f t="shared" ref="A97:A142" si="31">A96</f>
        <v>LC-Retirement</v>
      </c>
      <c r="B97" s="20" t="s">
        <v>62</v>
      </c>
      <c r="C97" s="20" t="s">
        <v>564</v>
      </c>
      <c r="D97" s="21" t="str">
        <f>D96</f>
        <v>coal</v>
      </c>
      <c r="E97" s="21" t="s">
        <v>59</v>
      </c>
      <c r="F97" s="21" t="str">
        <f>F96</f>
        <v>Existing</v>
      </c>
      <c r="G97" s="21">
        <f t="shared" si="30"/>
        <v>1116</v>
      </c>
      <c r="H97" s="21">
        <v>372</v>
      </c>
      <c r="I97" s="21">
        <f>I96</f>
        <v>3</v>
      </c>
      <c r="J97" s="21" t="s">
        <v>61</v>
      </c>
      <c r="K97" s="21">
        <v>2030</v>
      </c>
      <c r="L97" s="21">
        <v>12.744</v>
      </c>
      <c r="M97" s="21">
        <f>M96</f>
        <v>25.9</v>
      </c>
      <c r="N97" s="21">
        <f>N96</f>
        <v>2.1</v>
      </c>
      <c r="O97" s="21">
        <f>O96</f>
        <v>2.1</v>
      </c>
      <c r="P97" s="21"/>
      <c r="Q97" s="21">
        <f>Q96</f>
        <v>98</v>
      </c>
      <c r="R97" s="21">
        <v>1133</v>
      </c>
      <c r="S97" s="21" t="str">
        <f t="shared" ref="S97:Z97" si="32">S96</f>
        <v>-</v>
      </c>
      <c r="T97" s="21" t="str">
        <f t="shared" si="32"/>
        <v>-</v>
      </c>
      <c r="U97" s="21" t="str">
        <f t="shared" si="32"/>
        <v>-</v>
      </c>
      <c r="V97" s="21" t="str">
        <f t="shared" si="32"/>
        <v>-</v>
      </c>
      <c r="W97" s="21">
        <f t="shared" si="32"/>
        <v>0</v>
      </c>
      <c r="X97" s="21">
        <f t="shared" si="32"/>
        <v>0</v>
      </c>
      <c r="Y97" s="21">
        <f t="shared" si="32"/>
        <v>-25.94444</v>
      </c>
      <c r="Z97" s="22">
        <f t="shared" si="32"/>
        <v>29.79166</v>
      </c>
      <c r="AA97" s="11"/>
      <c r="AB97" s="18"/>
      <c r="AC97" s="18"/>
      <c r="AD97" s="11"/>
      <c r="AE97" s="11"/>
      <c r="AF97" s="11"/>
      <c r="AG97" s="12"/>
      <c r="AH97" s="12"/>
    </row>
    <row r="98" spans="1:34" x14ac:dyDescent="0.35">
      <c r="A98" s="19" t="str">
        <f t="shared" si="31"/>
        <v>LC-Retirement</v>
      </c>
      <c r="B98" s="20" t="s">
        <v>63</v>
      </c>
      <c r="C98" s="20" t="s">
        <v>564</v>
      </c>
      <c r="D98" s="23" t="s">
        <v>58</v>
      </c>
      <c r="E98" s="23" t="s">
        <v>59</v>
      </c>
      <c r="F98" s="23" t="s">
        <v>60</v>
      </c>
      <c r="G98" s="23">
        <f t="shared" si="30"/>
        <v>740</v>
      </c>
      <c r="H98" s="23">
        <v>370</v>
      </c>
      <c r="I98" s="23">
        <v>2</v>
      </c>
      <c r="J98" s="23" t="s">
        <v>61</v>
      </c>
      <c r="K98" s="23">
        <v>2021</v>
      </c>
      <c r="L98" s="23">
        <v>13.584</v>
      </c>
      <c r="M98" s="23">
        <v>32.299999999999997</v>
      </c>
      <c r="N98" s="23">
        <v>1.1000000000000001</v>
      </c>
      <c r="O98" s="23">
        <v>1.1000000000000001</v>
      </c>
      <c r="P98" s="23"/>
      <c r="Q98" s="23">
        <v>98</v>
      </c>
      <c r="R98" s="23">
        <v>1133</v>
      </c>
      <c r="S98" s="23" t="s">
        <v>61</v>
      </c>
      <c r="T98" s="23" t="s">
        <v>61</v>
      </c>
      <c r="U98" s="23" t="s">
        <v>61</v>
      </c>
      <c r="V98" s="23" t="s">
        <v>61</v>
      </c>
      <c r="W98" s="23"/>
      <c r="X98" s="23"/>
      <c r="Y98" s="23">
        <v>-26.620069999999998</v>
      </c>
      <c r="Z98" s="24">
        <v>30.09113</v>
      </c>
      <c r="AA98" s="11"/>
      <c r="AB98" s="18"/>
      <c r="AC98" s="18"/>
      <c r="AD98" s="11"/>
      <c r="AE98" s="11"/>
      <c r="AF98" s="11"/>
      <c r="AG98" s="12"/>
      <c r="AH98" s="12"/>
    </row>
    <row r="99" spans="1:34" x14ac:dyDescent="0.35">
      <c r="A99" s="19" t="str">
        <f t="shared" si="31"/>
        <v>LC-Retirement</v>
      </c>
      <c r="B99" s="20" t="s">
        <v>64</v>
      </c>
      <c r="C99" s="20" t="s">
        <v>564</v>
      </c>
      <c r="D99" s="23" t="s">
        <v>58</v>
      </c>
      <c r="E99" s="23" t="s">
        <v>59</v>
      </c>
      <c r="F99" s="23" t="s">
        <v>60</v>
      </c>
      <c r="G99" s="23">
        <f t="shared" si="30"/>
        <v>370</v>
      </c>
      <c r="H99" s="23">
        <v>370</v>
      </c>
      <c r="I99" s="23">
        <v>1</v>
      </c>
      <c r="J99" s="23" t="s">
        <v>61</v>
      </c>
      <c r="K99" s="23">
        <v>2024</v>
      </c>
      <c r="L99" s="23">
        <v>14.28</v>
      </c>
      <c r="M99" s="23">
        <v>32.299999999999997</v>
      </c>
      <c r="N99" s="23">
        <v>1.1000000000000001</v>
      </c>
      <c r="O99" s="23">
        <v>1.1000000000000001</v>
      </c>
      <c r="P99" s="23"/>
      <c r="Q99" s="23">
        <v>98</v>
      </c>
      <c r="R99" s="23">
        <v>1133</v>
      </c>
      <c r="S99" s="23" t="s">
        <v>61</v>
      </c>
      <c r="T99" s="23" t="s">
        <v>61</v>
      </c>
      <c r="U99" s="23" t="s">
        <v>61</v>
      </c>
      <c r="V99" s="23" t="s">
        <v>61</v>
      </c>
      <c r="W99" s="23"/>
      <c r="X99" s="23"/>
      <c r="Y99" s="23">
        <v>-26.620069999999998</v>
      </c>
      <c r="Z99" s="24">
        <v>30.09113</v>
      </c>
      <c r="AA99" s="11"/>
      <c r="AB99" s="18"/>
      <c r="AC99" s="18"/>
      <c r="AD99" s="11"/>
      <c r="AE99" s="11"/>
      <c r="AF99" s="11"/>
      <c r="AG99" s="12"/>
      <c r="AH99" s="12"/>
    </row>
    <row r="100" spans="1:34" x14ac:dyDescent="0.35">
      <c r="A100" s="19" t="str">
        <f t="shared" si="31"/>
        <v>LC-Retirement</v>
      </c>
      <c r="B100" s="20" t="s">
        <v>65</v>
      </c>
      <c r="C100" s="20" t="s">
        <v>564</v>
      </c>
      <c r="D100" s="21" t="s">
        <v>58</v>
      </c>
      <c r="E100" s="21" t="s">
        <v>59</v>
      </c>
      <c r="F100" s="21" t="s">
        <v>60</v>
      </c>
      <c r="G100" s="21">
        <f t="shared" si="30"/>
        <v>1150</v>
      </c>
      <c r="H100" s="21">
        <v>575</v>
      </c>
      <c r="I100" s="21">
        <v>2</v>
      </c>
      <c r="J100" s="21" t="s">
        <v>61</v>
      </c>
      <c r="K100" s="21">
        <v>2031</v>
      </c>
      <c r="L100" s="21">
        <v>12.066000000000001</v>
      </c>
      <c r="M100" s="21">
        <v>18</v>
      </c>
      <c r="N100" s="21">
        <v>3.3</v>
      </c>
      <c r="O100" s="21">
        <v>3.3</v>
      </c>
      <c r="P100" s="21"/>
      <c r="Q100" s="21">
        <v>98</v>
      </c>
      <c r="R100" s="21">
        <v>1133</v>
      </c>
      <c r="S100" s="21" t="s">
        <v>61</v>
      </c>
      <c r="T100" s="21" t="s">
        <v>61</v>
      </c>
      <c r="U100" s="21" t="s">
        <v>61</v>
      </c>
      <c r="V100" s="21" t="s">
        <v>61</v>
      </c>
      <c r="W100" s="21"/>
      <c r="X100" s="21"/>
      <c r="Y100" s="21">
        <v>-25.959540000000001</v>
      </c>
      <c r="Z100" s="22">
        <v>29.34094</v>
      </c>
      <c r="AA100" s="11"/>
      <c r="AB100" s="18"/>
      <c r="AC100" s="18"/>
      <c r="AD100" s="11"/>
      <c r="AE100" s="11"/>
      <c r="AF100" s="11"/>
      <c r="AG100" s="12"/>
      <c r="AH100" s="12"/>
    </row>
    <row r="101" spans="1:34" x14ac:dyDescent="0.35">
      <c r="A101" s="19" t="str">
        <f t="shared" si="31"/>
        <v>LC-Retirement</v>
      </c>
      <c r="B101" s="20" t="s">
        <v>66</v>
      </c>
      <c r="C101" s="20" t="s">
        <v>564</v>
      </c>
      <c r="D101" s="21" t="s">
        <v>58</v>
      </c>
      <c r="E101" s="21" t="s">
        <v>59</v>
      </c>
      <c r="F101" s="21" t="s">
        <v>60</v>
      </c>
      <c r="G101" s="21">
        <f t="shared" si="30"/>
        <v>1725</v>
      </c>
      <c r="H101" s="21">
        <v>575</v>
      </c>
      <c r="I101" s="21">
        <v>3</v>
      </c>
      <c r="J101" s="21" t="s">
        <v>61</v>
      </c>
      <c r="K101" s="21">
        <v>2034</v>
      </c>
      <c r="L101" s="21">
        <v>12.066000000000001</v>
      </c>
      <c r="M101" s="21">
        <f>M100</f>
        <v>18</v>
      </c>
      <c r="N101" s="21">
        <f>N100</f>
        <v>3.3</v>
      </c>
      <c r="O101" s="21">
        <f>O100</f>
        <v>3.3</v>
      </c>
      <c r="P101" s="21"/>
      <c r="Q101" s="21">
        <f t="shared" ref="Q101:Z101" si="33">Q100</f>
        <v>98</v>
      </c>
      <c r="R101" s="21">
        <f t="shared" si="33"/>
        <v>1133</v>
      </c>
      <c r="S101" s="21" t="str">
        <f t="shared" si="33"/>
        <v>-</v>
      </c>
      <c r="T101" s="21" t="str">
        <f t="shared" si="33"/>
        <v>-</v>
      </c>
      <c r="U101" s="21" t="str">
        <f t="shared" si="33"/>
        <v>-</v>
      </c>
      <c r="V101" s="21" t="str">
        <f t="shared" si="33"/>
        <v>-</v>
      </c>
      <c r="W101" s="21">
        <f t="shared" si="33"/>
        <v>0</v>
      </c>
      <c r="X101" s="21">
        <f t="shared" si="33"/>
        <v>0</v>
      </c>
      <c r="Y101" s="21">
        <f t="shared" si="33"/>
        <v>-25.959540000000001</v>
      </c>
      <c r="Z101" s="22">
        <f t="shared" si="33"/>
        <v>29.34094</v>
      </c>
      <c r="AA101" s="11"/>
      <c r="AB101" s="18"/>
      <c r="AC101" s="18"/>
      <c r="AD101" s="11"/>
      <c r="AE101" s="11"/>
      <c r="AF101" s="11"/>
      <c r="AG101" s="12"/>
      <c r="AH101" s="12"/>
    </row>
    <row r="102" spans="1:34" x14ac:dyDescent="0.35">
      <c r="A102" s="19" t="str">
        <f t="shared" si="31"/>
        <v>LC-Retirement</v>
      </c>
      <c r="B102" s="20" t="s">
        <v>67</v>
      </c>
      <c r="C102" s="20" t="s">
        <v>564</v>
      </c>
      <c r="D102" s="23" t="s">
        <v>58</v>
      </c>
      <c r="E102" s="23" t="s">
        <v>59</v>
      </c>
      <c r="F102" s="23" t="s">
        <v>60</v>
      </c>
      <c r="G102" s="23">
        <f t="shared" si="30"/>
        <v>286</v>
      </c>
      <c r="H102" s="23">
        <v>143</v>
      </c>
      <c r="I102" s="23">
        <v>2</v>
      </c>
      <c r="J102" s="23" t="s">
        <v>61</v>
      </c>
      <c r="K102" s="23">
        <v>2019</v>
      </c>
      <c r="L102" s="23">
        <v>13.79</v>
      </c>
      <c r="M102" s="23">
        <v>29.8</v>
      </c>
      <c r="N102" s="23">
        <v>0.9</v>
      </c>
      <c r="O102" s="23">
        <v>0.9</v>
      </c>
      <c r="P102" s="23"/>
      <c r="Q102" s="23">
        <v>98</v>
      </c>
      <c r="R102" s="23">
        <v>1133</v>
      </c>
      <c r="S102" s="23" t="s">
        <v>61</v>
      </c>
      <c r="T102" s="23" t="s">
        <v>61</v>
      </c>
      <c r="U102" s="23" t="s">
        <v>61</v>
      </c>
      <c r="V102" s="23" t="s">
        <v>61</v>
      </c>
      <c r="W102" s="23"/>
      <c r="X102" s="23"/>
      <c r="Y102" s="23">
        <v>-26.769549999999999</v>
      </c>
      <c r="Z102" s="24">
        <v>28.499510000000001</v>
      </c>
      <c r="AA102" s="11"/>
      <c r="AB102" s="18"/>
      <c r="AC102" s="18"/>
      <c r="AD102" s="11"/>
      <c r="AE102" s="11"/>
      <c r="AF102" s="11"/>
      <c r="AG102" s="12"/>
      <c r="AH102" s="12"/>
    </row>
    <row r="103" spans="1:34" x14ac:dyDescent="0.35">
      <c r="A103" s="19" t="str">
        <f t="shared" si="31"/>
        <v>LC-Retirement</v>
      </c>
      <c r="B103" s="20" t="s">
        <v>68</v>
      </c>
      <c r="C103" s="20" t="s">
        <v>564</v>
      </c>
      <c r="D103" s="23" t="s">
        <v>58</v>
      </c>
      <c r="E103" s="23" t="s">
        <v>59</v>
      </c>
      <c r="F103" s="23" t="s">
        <v>60</v>
      </c>
      <c r="G103" s="23">
        <f t="shared" si="30"/>
        <v>286</v>
      </c>
      <c r="H103" s="23">
        <v>143</v>
      </c>
      <c r="I103" s="23">
        <v>2</v>
      </c>
      <c r="J103" s="23" t="s">
        <v>61</v>
      </c>
      <c r="K103" s="23">
        <v>2020</v>
      </c>
      <c r="L103" s="23">
        <v>13.79</v>
      </c>
      <c r="M103" s="23">
        <f>M102</f>
        <v>29.8</v>
      </c>
      <c r="N103" s="23">
        <f>N102</f>
        <v>0.9</v>
      </c>
      <c r="O103" s="23">
        <f>O102</f>
        <v>0.9</v>
      </c>
      <c r="P103" s="23"/>
      <c r="Q103" s="23">
        <f>Q102</f>
        <v>98</v>
      </c>
      <c r="R103" s="23">
        <v>1133</v>
      </c>
      <c r="S103" s="23" t="str">
        <f t="shared" ref="S103:Z103" si="34">S102</f>
        <v>-</v>
      </c>
      <c r="T103" s="23" t="str">
        <f t="shared" si="34"/>
        <v>-</v>
      </c>
      <c r="U103" s="23" t="str">
        <f t="shared" si="34"/>
        <v>-</v>
      </c>
      <c r="V103" s="23" t="str">
        <f t="shared" si="34"/>
        <v>-</v>
      </c>
      <c r="W103" s="23">
        <f t="shared" si="34"/>
        <v>0</v>
      </c>
      <c r="X103" s="23">
        <f t="shared" si="34"/>
        <v>0</v>
      </c>
      <c r="Y103" s="23">
        <f t="shared" si="34"/>
        <v>-26.769549999999999</v>
      </c>
      <c r="Z103" s="24">
        <f t="shared" si="34"/>
        <v>28.499510000000001</v>
      </c>
      <c r="AA103" s="11"/>
      <c r="AB103" s="18"/>
      <c r="AC103" s="18"/>
      <c r="AD103" s="11"/>
      <c r="AE103" s="11"/>
      <c r="AF103" s="11"/>
      <c r="AG103" s="12"/>
      <c r="AH103" s="12"/>
    </row>
    <row r="104" spans="1:34" x14ac:dyDescent="0.35">
      <c r="A104" s="19" t="str">
        <f t="shared" si="31"/>
        <v>LC-Retirement</v>
      </c>
      <c r="B104" s="20" t="s">
        <v>69</v>
      </c>
      <c r="C104" s="20" t="s">
        <v>564</v>
      </c>
      <c r="D104" s="25" t="s">
        <v>58</v>
      </c>
      <c r="E104" s="25" t="s">
        <v>59</v>
      </c>
      <c r="F104" s="25" t="s">
        <v>60</v>
      </c>
      <c r="G104" s="25">
        <f t="shared" si="30"/>
        <v>440</v>
      </c>
      <c r="H104" s="25">
        <v>110</v>
      </c>
      <c r="I104" s="25">
        <v>4</v>
      </c>
      <c r="J104" s="25" t="s">
        <v>61</v>
      </c>
      <c r="K104" s="25">
        <v>2021</v>
      </c>
      <c r="L104" s="25">
        <v>13.266</v>
      </c>
      <c r="M104" s="25">
        <v>28.7</v>
      </c>
      <c r="N104" s="25">
        <v>1.1000000000000001</v>
      </c>
      <c r="O104" s="25">
        <v>1.1000000000000001</v>
      </c>
      <c r="P104" s="25"/>
      <c r="Q104" s="25">
        <v>98</v>
      </c>
      <c r="R104" s="25">
        <v>1133</v>
      </c>
      <c r="S104" s="25" t="s">
        <v>61</v>
      </c>
      <c r="T104" s="25" t="s">
        <v>61</v>
      </c>
      <c r="U104" s="25" t="s">
        <v>61</v>
      </c>
      <c r="V104" s="25" t="s">
        <v>61</v>
      </c>
      <c r="W104" s="25"/>
      <c r="X104" s="25"/>
      <c r="Y104" s="25">
        <v>-26.031379999999999</v>
      </c>
      <c r="Z104" s="26">
        <v>29.601379999999999</v>
      </c>
      <c r="AA104" s="11"/>
      <c r="AB104" s="18"/>
      <c r="AC104" s="18"/>
      <c r="AD104" s="11"/>
      <c r="AE104" s="11"/>
      <c r="AF104" s="11"/>
      <c r="AG104" s="12"/>
      <c r="AH104" s="12"/>
    </row>
    <row r="105" spans="1:34" x14ac:dyDescent="0.35">
      <c r="A105" s="19" t="str">
        <f t="shared" si="31"/>
        <v>LC-Retirement</v>
      </c>
      <c r="B105" s="20" t="s">
        <v>70</v>
      </c>
      <c r="C105" s="20" t="s">
        <v>564</v>
      </c>
      <c r="D105" s="25" t="s">
        <v>58</v>
      </c>
      <c r="E105" s="25" t="s">
        <v>59</v>
      </c>
      <c r="F105" s="25" t="s">
        <v>60</v>
      </c>
      <c r="G105" s="25">
        <f t="shared" si="30"/>
        <v>440</v>
      </c>
      <c r="H105" s="25">
        <v>110</v>
      </c>
      <c r="I105" s="25">
        <v>4</v>
      </c>
      <c r="J105" s="25" t="s">
        <v>61</v>
      </c>
      <c r="K105" s="25">
        <v>2022</v>
      </c>
      <c r="L105" s="25">
        <v>13.266</v>
      </c>
      <c r="M105" s="25">
        <f>M104</f>
        <v>28.7</v>
      </c>
      <c r="N105" s="25">
        <f>N104</f>
        <v>1.1000000000000001</v>
      </c>
      <c r="O105" s="25">
        <f>O104</f>
        <v>1.1000000000000001</v>
      </c>
      <c r="P105" s="25"/>
      <c r="Q105" s="25">
        <f>Q104</f>
        <v>98</v>
      </c>
      <c r="R105" s="25">
        <v>1133</v>
      </c>
      <c r="S105" s="25" t="str">
        <f t="shared" ref="S105:Z105" si="35">S104</f>
        <v>-</v>
      </c>
      <c r="T105" s="25" t="str">
        <f t="shared" si="35"/>
        <v>-</v>
      </c>
      <c r="U105" s="25" t="str">
        <f t="shared" si="35"/>
        <v>-</v>
      </c>
      <c r="V105" s="25" t="str">
        <f t="shared" si="35"/>
        <v>-</v>
      </c>
      <c r="W105" s="25">
        <f t="shared" si="35"/>
        <v>0</v>
      </c>
      <c r="X105" s="25">
        <f t="shared" si="35"/>
        <v>0</v>
      </c>
      <c r="Y105" s="25">
        <f t="shared" si="35"/>
        <v>-26.031379999999999</v>
      </c>
      <c r="Z105" s="26">
        <f t="shared" si="35"/>
        <v>29.601379999999999</v>
      </c>
      <c r="AA105" s="11"/>
      <c r="AB105" s="18"/>
      <c r="AC105" s="18"/>
      <c r="AD105" s="11"/>
      <c r="AE105" s="11"/>
      <c r="AF105" s="11"/>
      <c r="AG105" s="12"/>
      <c r="AH105" s="12"/>
    </row>
    <row r="106" spans="1:34" x14ac:dyDescent="0.35">
      <c r="A106" s="19" t="str">
        <f t="shared" si="31"/>
        <v>LC-Retirement</v>
      </c>
      <c r="B106" s="20" t="s">
        <v>71</v>
      </c>
      <c r="C106" s="20" t="s">
        <v>564</v>
      </c>
      <c r="D106" s="23" t="s">
        <v>58</v>
      </c>
      <c r="E106" s="23" t="s">
        <v>59</v>
      </c>
      <c r="F106" s="23" t="s">
        <v>60</v>
      </c>
      <c r="G106" s="23">
        <f t="shared" si="30"/>
        <v>1920</v>
      </c>
      <c r="H106" s="23">
        <v>640</v>
      </c>
      <c r="I106" s="23">
        <v>3</v>
      </c>
      <c r="J106" s="23" t="s">
        <v>61</v>
      </c>
      <c r="K106" s="23">
        <v>2041</v>
      </c>
      <c r="L106" s="23">
        <v>11.782</v>
      </c>
      <c r="M106" s="23">
        <v>24.3</v>
      </c>
      <c r="N106" s="23">
        <v>1.8</v>
      </c>
      <c r="O106" s="23">
        <v>1.8</v>
      </c>
      <c r="P106" s="23"/>
      <c r="Q106" s="23">
        <v>98</v>
      </c>
      <c r="R106" s="23">
        <v>1133</v>
      </c>
      <c r="S106" s="23" t="s">
        <v>61</v>
      </c>
      <c r="T106" s="23" t="s">
        <v>61</v>
      </c>
      <c r="U106" s="23" t="s">
        <v>61</v>
      </c>
      <c r="V106" s="23" t="s">
        <v>61</v>
      </c>
      <c r="W106" s="23"/>
      <c r="X106" s="23"/>
      <c r="Y106" s="23">
        <v>-26.088049999999999</v>
      </c>
      <c r="Z106" s="24">
        <v>28.968879999999999</v>
      </c>
      <c r="AA106" s="11"/>
      <c r="AB106" s="18"/>
      <c r="AC106" s="18"/>
      <c r="AD106" s="11"/>
      <c r="AE106" s="11"/>
      <c r="AF106" s="11"/>
      <c r="AG106" s="12"/>
      <c r="AH106" s="12"/>
    </row>
    <row r="107" spans="1:34" x14ac:dyDescent="0.35">
      <c r="A107" s="19" t="str">
        <f t="shared" si="31"/>
        <v>LC-Retirement</v>
      </c>
      <c r="B107" s="20" t="s">
        <v>72</v>
      </c>
      <c r="C107" s="20" t="s">
        <v>564</v>
      </c>
      <c r="D107" s="23" t="s">
        <v>58</v>
      </c>
      <c r="E107" s="23" t="s">
        <v>59</v>
      </c>
      <c r="F107" s="23" t="s">
        <v>60</v>
      </c>
      <c r="G107" s="23">
        <f t="shared" si="30"/>
        <v>1920</v>
      </c>
      <c r="H107" s="23">
        <v>640</v>
      </c>
      <c r="I107" s="23">
        <v>3</v>
      </c>
      <c r="J107" s="23" t="s">
        <v>61</v>
      </c>
      <c r="K107" s="23">
        <v>2044</v>
      </c>
      <c r="L107" s="23">
        <v>11.782</v>
      </c>
      <c r="M107" s="23">
        <f>M106</f>
        <v>24.3</v>
      </c>
      <c r="N107" s="23">
        <f>N106</f>
        <v>1.8</v>
      </c>
      <c r="O107" s="23">
        <f>O106</f>
        <v>1.8</v>
      </c>
      <c r="P107" s="23"/>
      <c r="Q107" s="23">
        <f t="shared" ref="Q107:Z107" si="36">Q106</f>
        <v>98</v>
      </c>
      <c r="R107" s="23">
        <f t="shared" si="36"/>
        <v>1133</v>
      </c>
      <c r="S107" s="23" t="str">
        <f t="shared" si="36"/>
        <v>-</v>
      </c>
      <c r="T107" s="23" t="str">
        <f t="shared" si="36"/>
        <v>-</v>
      </c>
      <c r="U107" s="23" t="str">
        <f t="shared" si="36"/>
        <v>-</v>
      </c>
      <c r="V107" s="23" t="str">
        <f t="shared" si="36"/>
        <v>-</v>
      </c>
      <c r="W107" s="23">
        <f t="shared" si="36"/>
        <v>0</v>
      </c>
      <c r="X107" s="23">
        <f t="shared" si="36"/>
        <v>0</v>
      </c>
      <c r="Y107" s="23">
        <f t="shared" si="36"/>
        <v>-26.088049999999999</v>
      </c>
      <c r="Z107" s="24">
        <f t="shared" si="36"/>
        <v>28.968879999999999</v>
      </c>
      <c r="AA107" s="11"/>
      <c r="AB107" s="18"/>
      <c r="AC107" s="18"/>
      <c r="AD107" s="11"/>
      <c r="AE107" s="11"/>
      <c r="AF107" s="11"/>
      <c r="AG107" s="12"/>
      <c r="AH107" s="12"/>
    </row>
    <row r="108" spans="1:34" x14ac:dyDescent="0.35">
      <c r="A108" s="19" t="str">
        <f t="shared" si="31"/>
        <v>LC-Retirement</v>
      </c>
      <c r="B108" s="20" t="s">
        <v>73</v>
      </c>
      <c r="C108" s="20" t="s">
        <v>564</v>
      </c>
      <c r="D108" s="21" t="s">
        <v>58</v>
      </c>
      <c r="E108" s="21" t="s">
        <v>59</v>
      </c>
      <c r="F108" s="21" t="s">
        <v>60</v>
      </c>
      <c r="G108" s="21">
        <f t="shared" si="30"/>
        <v>114</v>
      </c>
      <c r="H108" s="21">
        <v>114</v>
      </c>
      <c r="I108" s="21">
        <v>1</v>
      </c>
      <c r="J108" s="21" t="s">
        <v>61</v>
      </c>
      <c r="K108" s="21">
        <v>2022</v>
      </c>
      <c r="L108" s="21">
        <v>15.122999999999999</v>
      </c>
      <c r="M108" s="21">
        <v>34.700000000000003</v>
      </c>
      <c r="N108" s="21">
        <v>0.5</v>
      </c>
      <c r="O108" s="21">
        <v>0.5</v>
      </c>
      <c r="P108" s="21"/>
      <c r="Q108" s="21">
        <v>98</v>
      </c>
      <c r="R108" s="21">
        <v>1133</v>
      </c>
      <c r="S108" s="21" t="s">
        <v>61</v>
      </c>
      <c r="T108" s="21" t="s">
        <v>61</v>
      </c>
      <c r="U108" s="21" t="s">
        <v>61</v>
      </c>
      <c r="V108" s="21" t="s">
        <v>61</v>
      </c>
      <c r="W108" s="21"/>
      <c r="X108" s="21"/>
      <c r="Y108" s="21">
        <v>-26.090779999999999</v>
      </c>
      <c r="Z108" s="22">
        <v>29.474460000000001</v>
      </c>
      <c r="AA108" s="11"/>
      <c r="AB108" s="18"/>
      <c r="AC108" s="18"/>
      <c r="AD108" s="11"/>
      <c r="AE108" s="11"/>
      <c r="AF108" s="11"/>
      <c r="AG108" s="12"/>
      <c r="AH108" s="12"/>
    </row>
    <row r="109" spans="1:34" x14ac:dyDescent="0.35">
      <c r="A109" s="19" t="str">
        <f t="shared" si="31"/>
        <v>LC-Retirement</v>
      </c>
      <c r="B109" s="20" t="s">
        <v>74</v>
      </c>
      <c r="C109" s="20" t="s">
        <v>564</v>
      </c>
      <c r="D109" s="23" t="s">
        <v>58</v>
      </c>
      <c r="E109" s="23" t="s">
        <v>59</v>
      </c>
      <c r="F109" s="23" t="s">
        <v>60</v>
      </c>
      <c r="G109" s="23">
        <f t="shared" si="30"/>
        <v>1425</v>
      </c>
      <c r="H109" s="23">
        <v>475</v>
      </c>
      <c r="I109" s="23">
        <v>3</v>
      </c>
      <c r="J109" s="23" t="s">
        <v>61</v>
      </c>
      <c r="K109" s="23">
        <v>2027</v>
      </c>
      <c r="L109" s="23">
        <v>12.994999999999999</v>
      </c>
      <c r="M109" s="23">
        <v>28.6</v>
      </c>
      <c r="N109" s="23">
        <v>3.6</v>
      </c>
      <c r="O109" s="23">
        <v>3.6</v>
      </c>
      <c r="P109" s="23"/>
      <c r="Q109" s="23">
        <v>98</v>
      </c>
      <c r="R109" s="23">
        <v>1133</v>
      </c>
      <c r="S109" s="23" t="s">
        <v>61</v>
      </c>
      <c r="T109" s="23" t="s">
        <v>61</v>
      </c>
      <c r="U109" s="23" t="s">
        <v>61</v>
      </c>
      <c r="V109" s="23" t="s">
        <v>61</v>
      </c>
      <c r="W109" s="23"/>
      <c r="X109" s="23"/>
      <c r="Y109" s="23">
        <v>-26.25404</v>
      </c>
      <c r="Z109" s="24">
        <v>29.18008</v>
      </c>
      <c r="AA109" s="11"/>
      <c r="AB109" s="18"/>
      <c r="AC109" s="18"/>
      <c r="AD109" s="11"/>
      <c r="AE109" s="11"/>
      <c r="AF109" s="11"/>
      <c r="AG109" s="12"/>
      <c r="AH109" s="12"/>
    </row>
    <row r="110" spans="1:34" x14ac:dyDescent="0.35">
      <c r="A110" s="19" t="str">
        <f t="shared" si="31"/>
        <v>LC-Retirement</v>
      </c>
      <c r="B110" s="20" t="s">
        <v>75</v>
      </c>
      <c r="C110" s="20" t="s">
        <v>564</v>
      </c>
      <c r="D110" s="23" t="s">
        <v>58</v>
      </c>
      <c r="E110" s="23" t="s">
        <v>59</v>
      </c>
      <c r="F110" s="23" t="s">
        <v>60</v>
      </c>
      <c r="G110" s="23">
        <f t="shared" si="30"/>
        <v>1425</v>
      </c>
      <c r="H110" s="23">
        <v>475</v>
      </c>
      <c r="I110" s="23">
        <v>3</v>
      </c>
      <c r="J110" s="23" t="s">
        <v>61</v>
      </c>
      <c r="K110" s="23">
        <v>2030</v>
      </c>
      <c r="L110" s="23">
        <v>12.994999999999999</v>
      </c>
      <c r="M110" s="23">
        <f>M109</f>
        <v>28.6</v>
      </c>
      <c r="N110" s="23">
        <f>N109</f>
        <v>3.6</v>
      </c>
      <c r="O110" s="23">
        <f>O109</f>
        <v>3.6</v>
      </c>
      <c r="P110" s="23"/>
      <c r="Q110" s="23">
        <v>98</v>
      </c>
      <c r="R110" s="23">
        <f t="shared" ref="R110:Z110" si="37">R109</f>
        <v>1133</v>
      </c>
      <c r="S110" s="23" t="str">
        <f t="shared" si="37"/>
        <v>-</v>
      </c>
      <c r="T110" s="23" t="str">
        <f t="shared" si="37"/>
        <v>-</v>
      </c>
      <c r="U110" s="23" t="str">
        <f t="shared" si="37"/>
        <v>-</v>
      </c>
      <c r="V110" s="23" t="str">
        <f t="shared" si="37"/>
        <v>-</v>
      </c>
      <c r="W110" s="23">
        <f t="shared" si="37"/>
        <v>0</v>
      </c>
      <c r="X110" s="23">
        <f t="shared" si="37"/>
        <v>0</v>
      </c>
      <c r="Y110" s="23">
        <f t="shared" si="37"/>
        <v>-26.25404</v>
      </c>
      <c r="Z110" s="24">
        <f t="shared" si="37"/>
        <v>29.18008</v>
      </c>
      <c r="AA110" s="11"/>
      <c r="AB110" s="18"/>
      <c r="AC110" s="18"/>
      <c r="AD110" s="11"/>
      <c r="AE110" s="11"/>
      <c r="AF110" s="11"/>
      <c r="AG110" s="12"/>
      <c r="AH110" s="12"/>
    </row>
    <row r="111" spans="1:34" x14ac:dyDescent="0.35">
      <c r="A111" s="19" t="str">
        <f t="shared" si="31"/>
        <v>LC-Retirement</v>
      </c>
      <c r="B111" s="20" t="s">
        <v>76</v>
      </c>
      <c r="C111" s="20" t="s">
        <v>564</v>
      </c>
      <c r="D111" s="21" t="s">
        <v>58</v>
      </c>
      <c r="E111" s="21" t="s">
        <v>59</v>
      </c>
      <c r="F111" s="21" t="s">
        <v>60</v>
      </c>
      <c r="G111" s="21">
        <f t="shared" si="30"/>
        <v>2880</v>
      </c>
      <c r="H111" s="21">
        <v>720</v>
      </c>
      <c r="I111" s="21">
        <v>4</v>
      </c>
      <c r="J111" s="21" t="s">
        <v>61</v>
      </c>
      <c r="K111" s="21" t="s">
        <v>77</v>
      </c>
      <c r="L111" s="21">
        <v>10.305</v>
      </c>
      <c r="M111" s="21">
        <v>31.6</v>
      </c>
      <c r="N111" s="21">
        <v>7.2</v>
      </c>
      <c r="O111" s="21">
        <v>7.2</v>
      </c>
      <c r="P111" s="21"/>
      <c r="Q111" s="21">
        <v>98</v>
      </c>
      <c r="R111" s="21">
        <v>1133</v>
      </c>
      <c r="S111" s="21" t="s">
        <v>61</v>
      </c>
      <c r="T111" s="21" t="s">
        <v>61</v>
      </c>
      <c r="U111" s="21" t="s">
        <v>61</v>
      </c>
      <c r="V111" s="21" t="s">
        <v>61</v>
      </c>
      <c r="W111" s="21"/>
      <c r="X111" s="21"/>
      <c r="Y111" s="21">
        <v>-25.5459</v>
      </c>
      <c r="Z111" s="22">
        <v>28.5502</v>
      </c>
      <c r="AA111" s="11"/>
      <c r="AB111" s="18"/>
      <c r="AC111" s="18"/>
      <c r="AD111" s="11"/>
      <c r="AE111" s="11"/>
      <c r="AF111" s="11"/>
      <c r="AG111" s="12"/>
      <c r="AH111" s="12"/>
    </row>
    <row r="112" spans="1:34" x14ac:dyDescent="0.35">
      <c r="A112" s="19" t="str">
        <f t="shared" si="31"/>
        <v>LC-Retirement</v>
      </c>
      <c r="B112" s="20" t="s">
        <v>78</v>
      </c>
      <c r="C112" s="20" t="s">
        <v>564</v>
      </c>
      <c r="D112" s="25" t="s">
        <v>58</v>
      </c>
      <c r="E112" s="25" t="s">
        <v>59</v>
      </c>
      <c r="F112" s="25" t="s">
        <v>60</v>
      </c>
      <c r="G112" s="25">
        <f t="shared" si="30"/>
        <v>720</v>
      </c>
      <c r="H112" s="25">
        <v>720</v>
      </c>
      <c r="I112" s="25">
        <v>1</v>
      </c>
      <c r="J112" s="25">
        <v>2023</v>
      </c>
      <c r="K112" s="25" t="s">
        <v>77</v>
      </c>
      <c r="L112" s="25">
        <v>10.305</v>
      </c>
      <c r="M112" s="25">
        <f t="shared" ref="M112:O113" si="38">M111</f>
        <v>31.6</v>
      </c>
      <c r="N112" s="25">
        <f t="shared" si="38"/>
        <v>7.2</v>
      </c>
      <c r="O112" s="25">
        <f t="shared" si="38"/>
        <v>7.2</v>
      </c>
      <c r="P112" s="25"/>
      <c r="Q112" s="25">
        <f t="shared" ref="Q112:Z113" si="39">Q111</f>
        <v>98</v>
      </c>
      <c r="R112" s="25">
        <f t="shared" si="39"/>
        <v>1133</v>
      </c>
      <c r="S112" s="25" t="str">
        <f t="shared" si="39"/>
        <v>-</v>
      </c>
      <c r="T112" s="25" t="str">
        <f t="shared" si="39"/>
        <v>-</v>
      </c>
      <c r="U112" s="25" t="str">
        <f t="shared" si="39"/>
        <v>-</v>
      </c>
      <c r="V112" s="25" t="str">
        <f t="shared" si="39"/>
        <v>-</v>
      </c>
      <c r="W112" s="25">
        <f t="shared" si="39"/>
        <v>0</v>
      </c>
      <c r="X112" s="25">
        <f t="shared" si="39"/>
        <v>0</v>
      </c>
      <c r="Y112" s="25">
        <f t="shared" si="39"/>
        <v>-25.5459</v>
      </c>
      <c r="Z112" s="26">
        <f t="shared" si="39"/>
        <v>28.5502</v>
      </c>
      <c r="AA112" s="11"/>
      <c r="AB112" s="18"/>
      <c r="AC112" s="18"/>
      <c r="AD112" s="11"/>
      <c r="AE112" s="11"/>
      <c r="AF112" s="11"/>
      <c r="AG112" s="12"/>
      <c r="AH112" s="12"/>
    </row>
    <row r="113" spans="1:34" x14ac:dyDescent="0.35">
      <c r="A113" s="19" t="str">
        <f t="shared" si="31"/>
        <v>LC-Retirement</v>
      </c>
      <c r="B113" s="20" t="s">
        <v>79</v>
      </c>
      <c r="C113" s="20" t="s">
        <v>564</v>
      </c>
      <c r="D113" s="25" t="s">
        <v>58</v>
      </c>
      <c r="E113" s="25" t="s">
        <v>59</v>
      </c>
      <c r="F113" s="25" t="s">
        <v>60</v>
      </c>
      <c r="G113" s="25">
        <f t="shared" si="30"/>
        <v>720</v>
      </c>
      <c r="H113" s="25">
        <v>720</v>
      </c>
      <c r="I113" s="25">
        <v>1</v>
      </c>
      <c r="J113" s="25">
        <v>2024</v>
      </c>
      <c r="K113" s="25" t="s">
        <v>77</v>
      </c>
      <c r="L113" s="25">
        <v>10.305</v>
      </c>
      <c r="M113" s="25">
        <f t="shared" si="38"/>
        <v>31.6</v>
      </c>
      <c r="N113" s="25">
        <f t="shared" si="38"/>
        <v>7.2</v>
      </c>
      <c r="O113" s="25">
        <f t="shared" si="38"/>
        <v>7.2</v>
      </c>
      <c r="P113" s="25"/>
      <c r="Q113" s="25">
        <f t="shared" si="39"/>
        <v>98</v>
      </c>
      <c r="R113" s="25">
        <f t="shared" si="39"/>
        <v>1133</v>
      </c>
      <c r="S113" s="25" t="str">
        <f t="shared" si="39"/>
        <v>-</v>
      </c>
      <c r="T113" s="25" t="str">
        <f t="shared" si="39"/>
        <v>-</v>
      </c>
      <c r="U113" s="25" t="str">
        <f t="shared" si="39"/>
        <v>-</v>
      </c>
      <c r="V113" s="25" t="str">
        <f t="shared" si="39"/>
        <v>-</v>
      </c>
      <c r="W113" s="25">
        <f t="shared" si="39"/>
        <v>0</v>
      </c>
      <c r="X113" s="25">
        <f t="shared" si="39"/>
        <v>0</v>
      </c>
      <c r="Y113" s="25">
        <f t="shared" si="39"/>
        <v>-25.5459</v>
      </c>
      <c r="Z113" s="26">
        <f t="shared" si="39"/>
        <v>28.5502</v>
      </c>
      <c r="AA113" s="11"/>
      <c r="AB113" s="18"/>
      <c r="AC113" s="18"/>
      <c r="AD113" s="11"/>
      <c r="AE113" s="11"/>
      <c r="AF113" s="11"/>
      <c r="AG113" s="12"/>
      <c r="AH113" s="12"/>
    </row>
    <row r="114" spans="1:34" x14ac:dyDescent="0.35">
      <c r="A114" s="19" t="str">
        <f t="shared" si="31"/>
        <v>LC-Retirement</v>
      </c>
      <c r="B114" s="20" t="s">
        <v>80</v>
      </c>
      <c r="C114" s="20" t="s">
        <v>564</v>
      </c>
      <c r="D114" s="23" t="s">
        <v>58</v>
      </c>
      <c r="E114" s="23" t="s">
        <v>59</v>
      </c>
      <c r="F114" s="23" t="s">
        <v>60</v>
      </c>
      <c r="G114" s="23">
        <f t="shared" si="30"/>
        <v>2372</v>
      </c>
      <c r="H114" s="23">
        <v>593</v>
      </c>
      <c r="I114" s="23">
        <v>4</v>
      </c>
      <c r="J114" s="23" t="s">
        <v>61</v>
      </c>
      <c r="K114" s="23">
        <v>2037</v>
      </c>
      <c r="L114" s="23">
        <v>11.003</v>
      </c>
      <c r="M114" s="23">
        <v>14.4</v>
      </c>
      <c r="N114" s="23">
        <v>5.9</v>
      </c>
      <c r="O114" s="23">
        <v>5.9</v>
      </c>
      <c r="P114" s="23"/>
      <c r="Q114" s="23">
        <v>98</v>
      </c>
      <c r="R114" s="23">
        <v>1133</v>
      </c>
      <c r="S114" s="23" t="s">
        <v>61</v>
      </c>
      <c r="T114" s="23" t="s">
        <v>61</v>
      </c>
      <c r="U114" s="23" t="s">
        <v>61</v>
      </c>
      <c r="V114" s="23" t="s">
        <v>61</v>
      </c>
      <c r="W114" s="23"/>
      <c r="X114" s="23"/>
      <c r="Y114" s="23">
        <v>-26.740269999999999</v>
      </c>
      <c r="Z114" s="24">
        <v>27.975000000000001</v>
      </c>
      <c r="AA114" s="11"/>
      <c r="AB114" s="18"/>
      <c r="AC114" s="18"/>
      <c r="AD114" s="11"/>
      <c r="AE114" s="11"/>
      <c r="AF114" s="11"/>
      <c r="AG114" s="12"/>
      <c r="AH114" s="12"/>
    </row>
    <row r="115" spans="1:34" x14ac:dyDescent="0.35">
      <c r="A115" s="19" t="str">
        <f t="shared" si="31"/>
        <v>LC-Retirement</v>
      </c>
      <c r="B115" s="20" t="s">
        <v>81</v>
      </c>
      <c r="C115" s="20" t="s">
        <v>564</v>
      </c>
      <c r="D115" s="23" t="s">
        <v>58</v>
      </c>
      <c r="E115" s="23" t="s">
        <v>59</v>
      </c>
      <c r="F115" s="23" t="s">
        <v>60</v>
      </c>
      <c r="G115" s="23">
        <f t="shared" si="30"/>
        <v>1186</v>
      </c>
      <c r="H115" s="23">
        <v>593</v>
      </c>
      <c r="I115" s="23">
        <v>2</v>
      </c>
      <c r="J115" s="23" t="s">
        <v>61</v>
      </c>
      <c r="K115" s="23">
        <v>2041</v>
      </c>
      <c r="L115" s="23">
        <v>11.003</v>
      </c>
      <c r="M115" s="23">
        <f>M114</f>
        <v>14.4</v>
      </c>
      <c r="N115" s="23">
        <f>N114</f>
        <v>5.9</v>
      </c>
      <c r="O115" s="23">
        <f>O114</f>
        <v>5.9</v>
      </c>
      <c r="P115" s="23"/>
      <c r="Q115" s="23">
        <f t="shared" ref="Q115:Z115" si="40">Q114</f>
        <v>98</v>
      </c>
      <c r="R115" s="23">
        <f t="shared" si="40"/>
        <v>1133</v>
      </c>
      <c r="S115" s="23" t="str">
        <f t="shared" si="40"/>
        <v>-</v>
      </c>
      <c r="T115" s="23" t="str">
        <f t="shared" si="40"/>
        <v>-</v>
      </c>
      <c r="U115" s="23" t="str">
        <f t="shared" si="40"/>
        <v>-</v>
      </c>
      <c r="V115" s="23" t="str">
        <f t="shared" si="40"/>
        <v>-</v>
      </c>
      <c r="W115" s="23">
        <f t="shared" si="40"/>
        <v>0</v>
      </c>
      <c r="X115" s="23">
        <f t="shared" si="40"/>
        <v>0</v>
      </c>
      <c r="Y115" s="23">
        <f t="shared" si="40"/>
        <v>-26.740269999999999</v>
      </c>
      <c r="Z115" s="24">
        <f t="shared" si="40"/>
        <v>27.975000000000001</v>
      </c>
      <c r="AA115" s="11"/>
      <c r="AB115" s="18"/>
      <c r="AC115" s="18"/>
      <c r="AD115" s="11"/>
      <c r="AE115" s="11"/>
      <c r="AF115" s="11"/>
      <c r="AG115" s="12"/>
      <c r="AH115" s="12"/>
    </row>
    <row r="116" spans="1:34" x14ac:dyDescent="0.35">
      <c r="A116" s="19" t="str">
        <f t="shared" si="31"/>
        <v>LC-Retirement</v>
      </c>
      <c r="B116" s="20" t="s">
        <v>82</v>
      </c>
      <c r="C116" s="20" t="s">
        <v>564</v>
      </c>
      <c r="D116" s="25" t="s">
        <v>58</v>
      </c>
      <c r="E116" s="25" t="s">
        <v>59</v>
      </c>
      <c r="F116" s="25" t="s">
        <v>60</v>
      </c>
      <c r="G116" s="25">
        <f t="shared" si="30"/>
        <v>1833</v>
      </c>
      <c r="H116" s="25">
        <v>611</v>
      </c>
      <c r="I116" s="25">
        <v>3</v>
      </c>
      <c r="J116" s="25" t="s">
        <v>61</v>
      </c>
      <c r="K116" s="25">
        <v>2047</v>
      </c>
      <c r="L116" s="25">
        <v>11.782</v>
      </c>
      <c r="M116" s="25">
        <v>32.1</v>
      </c>
      <c r="N116" s="25">
        <v>1.7</v>
      </c>
      <c r="O116" s="25">
        <v>1.7</v>
      </c>
      <c r="P116" s="25"/>
      <c r="Q116" s="25">
        <v>98</v>
      </c>
      <c r="R116" s="25">
        <v>1133</v>
      </c>
      <c r="S116" s="25" t="s">
        <v>61</v>
      </c>
      <c r="T116" s="25" t="s">
        <v>61</v>
      </c>
      <c r="U116" s="25" t="s">
        <v>61</v>
      </c>
      <c r="V116" s="25" t="s">
        <v>61</v>
      </c>
      <c r="W116" s="25"/>
      <c r="X116" s="25"/>
      <c r="Y116" s="25">
        <v>-27.095549999999999</v>
      </c>
      <c r="Z116" s="26">
        <v>29.77055</v>
      </c>
      <c r="AA116" s="11"/>
      <c r="AB116" s="18"/>
      <c r="AC116" s="18"/>
      <c r="AD116" s="11"/>
      <c r="AE116" s="11"/>
      <c r="AF116" s="11"/>
      <c r="AG116" s="12"/>
      <c r="AH116" s="12"/>
    </row>
    <row r="117" spans="1:34" x14ac:dyDescent="0.35">
      <c r="A117" s="19" t="str">
        <f t="shared" si="31"/>
        <v>LC-Retirement</v>
      </c>
      <c r="B117" s="20" t="s">
        <v>83</v>
      </c>
      <c r="C117" s="20" t="s">
        <v>564</v>
      </c>
      <c r="D117" s="25" t="s">
        <v>58</v>
      </c>
      <c r="E117" s="25" t="s">
        <v>59</v>
      </c>
      <c r="F117" s="25" t="s">
        <v>60</v>
      </c>
      <c r="G117" s="25">
        <f t="shared" si="30"/>
        <v>2010</v>
      </c>
      <c r="H117" s="25">
        <v>670</v>
      </c>
      <c r="I117" s="25">
        <v>3</v>
      </c>
      <c r="J117" s="25" t="s">
        <v>61</v>
      </c>
      <c r="K117" s="25">
        <v>2051</v>
      </c>
      <c r="L117" s="25">
        <v>11.032</v>
      </c>
      <c r="M117" s="25">
        <v>32.1</v>
      </c>
      <c r="N117" s="25">
        <v>1.9</v>
      </c>
      <c r="O117" s="25">
        <v>1.9</v>
      </c>
      <c r="P117" s="25"/>
      <c r="Q117" s="25">
        <v>98</v>
      </c>
      <c r="R117" s="25">
        <v>1133</v>
      </c>
      <c r="S117" s="25" t="s">
        <v>61</v>
      </c>
      <c r="T117" s="25" t="s">
        <v>61</v>
      </c>
      <c r="U117" s="25" t="s">
        <v>61</v>
      </c>
      <c r="V117" s="25" t="s">
        <v>61</v>
      </c>
      <c r="W117" s="25"/>
      <c r="X117" s="25"/>
      <c r="Y117" s="25">
        <v>-27.095549999999999</v>
      </c>
      <c r="Z117" s="26">
        <v>29.77055</v>
      </c>
      <c r="AA117" s="11"/>
      <c r="AB117" s="18"/>
      <c r="AC117" s="18"/>
      <c r="AD117" s="11"/>
      <c r="AE117" s="11"/>
      <c r="AF117" s="11"/>
      <c r="AG117" s="12"/>
      <c r="AH117" s="12"/>
    </row>
    <row r="118" spans="1:34" x14ac:dyDescent="0.35">
      <c r="A118" s="19" t="str">
        <f t="shared" si="31"/>
        <v>LC-Retirement</v>
      </c>
      <c r="B118" s="20" t="s">
        <v>84</v>
      </c>
      <c r="C118" s="20" t="s">
        <v>564</v>
      </c>
      <c r="D118" s="23" t="s">
        <v>58</v>
      </c>
      <c r="E118" s="23" t="s">
        <v>59</v>
      </c>
      <c r="F118" s="23" t="s">
        <v>60</v>
      </c>
      <c r="G118" s="23">
        <f t="shared" si="30"/>
        <v>1230</v>
      </c>
      <c r="H118" s="23">
        <v>615</v>
      </c>
      <c r="I118" s="23">
        <v>2</v>
      </c>
      <c r="J118" s="23" t="s">
        <v>61</v>
      </c>
      <c r="K118" s="23">
        <v>2038</v>
      </c>
      <c r="L118" s="23">
        <v>11.682</v>
      </c>
      <c r="M118" s="23">
        <v>17.5</v>
      </c>
      <c r="N118" s="23">
        <v>3</v>
      </c>
      <c r="O118" s="23">
        <v>3</v>
      </c>
      <c r="P118" s="23"/>
      <c r="Q118" s="23">
        <v>98</v>
      </c>
      <c r="R118" s="23">
        <v>1133</v>
      </c>
      <c r="S118" s="23" t="s">
        <v>61</v>
      </c>
      <c r="T118" s="23" t="s">
        <v>61</v>
      </c>
      <c r="U118" s="23" t="s">
        <v>61</v>
      </c>
      <c r="V118" s="23" t="s">
        <v>61</v>
      </c>
      <c r="W118" s="23"/>
      <c r="X118" s="23"/>
      <c r="Y118" s="23">
        <v>-23.667770000000001</v>
      </c>
      <c r="Z118" s="24">
        <v>27.612770000000001</v>
      </c>
      <c r="AA118" s="11"/>
      <c r="AB118" s="18"/>
      <c r="AC118" s="18"/>
      <c r="AD118" s="11"/>
      <c r="AE118" s="11"/>
      <c r="AF118" s="11"/>
      <c r="AG118" s="12"/>
      <c r="AH118" s="12"/>
    </row>
    <row r="119" spans="1:34" x14ac:dyDescent="0.35">
      <c r="A119" s="19" t="str">
        <f t="shared" si="31"/>
        <v>LC-Retirement</v>
      </c>
      <c r="B119" s="20" t="s">
        <v>85</v>
      </c>
      <c r="C119" s="20" t="s">
        <v>564</v>
      </c>
      <c r="D119" s="23" t="s">
        <v>58</v>
      </c>
      <c r="E119" s="23" t="s">
        <v>59</v>
      </c>
      <c r="F119" s="23" t="s">
        <v>60</v>
      </c>
      <c r="G119" s="23">
        <f t="shared" si="30"/>
        <v>2460</v>
      </c>
      <c r="H119" s="23">
        <v>615</v>
      </c>
      <c r="I119" s="23">
        <v>4</v>
      </c>
      <c r="J119" s="23" t="s">
        <v>61</v>
      </c>
      <c r="K119" s="23">
        <v>2042</v>
      </c>
      <c r="L119" s="23">
        <v>11.682</v>
      </c>
      <c r="M119" s="23">
        <f>M118</f>
        <v>17.5</v>
      </c>
      <c r="N119" s="23">
        <f>N118</f>
        <v>3</v>
      </c>
      <c r="O119" s="23">
        <f>O118</f>
        <v>3</v>
      </c>
      <c r="P119" s="23"/>
      <c r="Q119" s="23">
        <v>98</v>
      </c>
      <c r="R119" s="23">
        <f t="shared" ref="R119:Z119" si="41">R118</f>
        <v>1133</v>
      </c>
      <c r="S119" s="23" t="str">
        <f t="shared" si="41"/>
        <v>-</v>
      </c>
      <c r="T119" s="23" t="str">
        <f t="shared" si="41"/>
        <v>-</v>
      </c>
      <c r="U119" s="23" t="str">
        <f t="shared" si="41"/>
        <v>-</v>
      </c>
      <c r="V119" s="23" t="str">
        <f t="shared" si="41"/>
        <v>-</v>
      </c>
      <c r="W119" s="23">
        <f t="shared" si="41"/>
        <v>0</v>
      </c>
      <c r="X119" s="23">
        <f t="shared" si="41"/>
        <v>0</v>
      </c>
      <c r="Y119" s="23">
        <f t="shared" si="41"/>
        <v>-23.667770000000001</v>
      </c>
      <c r="Z119" s="24">
        <f t="shared" si="41"/>
        <v>27.612770000000001</v>
      </c>
      <c r="AA119" s="11"/>
      <c r="AB119" s="18"/>
      <c r="AC119" s="18"/>
      <c r="AD119" s="11"/>
      <c r="AE119" s="11"/>
      <c r="AF119" s="11"/>
      <c r="AG119" s="12"/>
      <c r="AH119" s="12"/>
    </row>
    <row r="120" spans="1:34" x14ac:dyDescent="0.35">
      <c r="A120" s="19" t="str">
        <f t="shared" si="31"/>
        <v>LC-Retirement</v>
      </c>
      <c r="B120" s="20" t="s">
        <v>86</v>
      </c>
      <c r="C120" s="20" t="s">
        <v>564</v>
      </c>
      <c r="D120" s="25" t="s">
        <v>58</v>
      </c>
      <c r="E120" s="25" t="s">
        <v>59</v>
      </c>
      <c r="F120" s="25" t="s">
        <v>60</v>
      </c>
      <c r="G120" s="25">
        <f t="shared" si="30"/>
        <v>1725</v>
      </c>
      <c r="H120" s="25">
        <v>575</v>
      </c>
      <c r="I120" s="25">
        <v>3</v>
      </c>
      <c r="J120" s="25" t="s">
        <v>61</v>
      </c>
      <c r="K120" s="25">
        <v>2031</v>
      </c>
      <c r="L120" s="25">
        <v>12.066000000000001</v>
      </c>
      <c r="M120" s="25">
        <v>30.2</v>
      </c>
      <c r="N120" s="25">
        <v>2.4</v>
      </c>
      <c r="O120" s="25">
        <v>2.4</v>
      </c>
      <c r="P120" s="25"/>
      <c r="Q120" s="25">
        <v>98</v>
      </c>
      <c r="R120" s="25">
        <v>1133</v>
      </c>
      <c r="S120" s="25" t="s">
        <v>61</v>
      </c>
      <c r="T120" s="25" t="s">
        <v>61</v>
      </c>
      <c r="U120" s="25" t="s">
        <v>61</v>
      </c>
      <c r="V120" s="25" t="s">
        <v>61</v>
      </c>
      <c r="W120" s="25"/>
      <c r="X120" s="25"/>
      <c r="Y120" s="25">
        <v>-26.280360000000002</v>
      </c>
      <c r="Z120" s="26">
        <v>29.142289999999999</v>
      </c>
      <c r="AA120" s="11"/>
      <c r="AB120" s="18"/>
      <c r="AC120" s="18"/>
      <c r="AD120" s="11"/>
      <c r="AE120" s="11"/>
      <c r="AF120" s="11"/>
      <c r="AG120" s="12"/>
      <c r="AH120" s="12"/>
    </row>
    <row r="121" spans="1:34" x14ac:dyDescent="0.35">
      <c r="A121" s="19" t="str">
        <f t="shared" si="31"/>
        <v>LC-Retirement</v>
      </c>
      <c r="B121" s="20" t="s">
        <v>87</v>
      </c>
      <c r="C121" s="20" t="s">
        <v>564</v>
      </c>
      <c r="D121" s="25" t="s">
        <v>58</v>
      </c>
      <c r="E121" s="25" t="s">
        <v>59</v>
      </c>
      <c r="F121" s="25" t="s">
        <v>60</v>
      </c>
      <c r="G121" s="25">
        <f t="shared" si="30"/>
        <v>1725</v>
      </c>
      <c r="H121" s="25">
        <v>575</v>
      </c>
      <c r="I121" s="25">
        <v>3</v>
      </c>
      <c r="J121" s="25" t="s">
        <v>61</v>
      </c>
      <c r="K121" s="25">
        <v>2033</v>
      </c>
      <c r="L121" s="25">
        <v>12.066000000000001</v>
      </c>
      <c r="M121" s="25">
        <f>M120</f>
        <v>30.2</v>
      </c>
      <c r="N121" s="25">
        <f>N120</f>
        <v>2.4</v>
      </c>
      <c r="O121" s="25">
        <f>O120</f>
        <v>2.4</v>
      </c>
      <c r="P121" s="25"/>
      <c r="Q121" s="25">
        <v>98</v>
      </c>
      <c r="R121" s="25">
        <f t="shared" ref="R121:Z121" si="42">R120</f>
        <v>1133</v>
      </c>
      <c r="S121" s="25" t="str">
        <f t="shared" si="42"/>
        <v>-</v>
      </c>
      <c r="T121" s="25" t="str">
        <f t="shared" si="42"/>
        <v>-</v>
      </c>
      <c r="U121" s="25" t="str">
        <f t="shared" si="42"/>
        <v>-</v>
      </c>
      <c r="V121" s="25" t="str">
        <f t="shared" si="42"/>
        <v>-</v>
      </c>
      <c r="W121" s="25">
        <f t="shared" si="42"/>
        <v>0</v>
      </c>
      <c r="X121" s="25">
        <f t="shared" si="42"/>
        <v>0</v>
      </c>
      <c r="Y121" s="25">
        <f t="shared" si="42"/>
        <v>-26.280360000000002</v>
      </c>
      <c r="Z121" s="26">
        <f t="shared" si="42"/>
        <v>29.142289999999999</v>
      </c>
      <c r="AA121" s="11"/>
      <c r="AB121" s="18"/>
      <c r="AC121" s="18"/>
      <c r="AD121" s="11"/>
      <c r="AE121" s="11"/>
      <c r="AF121" s="11"/>
      <c r="AG121" s="12"/>
      <c r="AH121" s="12"/>
    </row>
    <row r="122" spans="1:34" x14ac:dyDescent="0.35">
      <c r="A122" s="19" t="str">
        <f t="shared" si="31"/>
        <v>LC-Retirement</v>
      </c>
      <c r="B122" s="20" t="s">
        <v>88</v>
      </c>
      <c r="C122" s="20" t="s">
        <v>564</v>
      </c>
      <c r="D122" s="23" t="s">
        <v>58</v>
      </c>
      <c r="E122" s="23" t="s">
        <v>59</v>
      </c>
      <c r="F122" s="23" t="s">
        <v>60</v>
      </c>
      <c r="G122" s="23">
        <f t="shared" si="30"/>
        <v>3615</v>
      </c>
      <c r="H122" s="23">
        <v>723</v>
      </c>
      <c r="I122" s="23">
        <v>5</v>
      </c>
      <c r="J122" s="23" t="s">
        <v>61</v>
      </c>
      <c r="K122" s="23" t="s">
        <v>77</v>
      </c>
      <c r="L122" s="23">
        <v>10.305</v>
      </c>
      <c r="M122" s="23">
        <v>21.4</v>
      </c>
      <c r="N122" s="23">
        <v>7.2</v>
      </c>
      <c r="O122" s="23">
        <v>7.2</v>
      </c>
      <c r="P122" s="23"/>
      <c r="Q122" s="23">
        <v>98</v>
      </c>
      <c r="R122" s="23">
        <v>1133</v>
      </c>
      <c r="S122" s="23" t="s">
        <v>61</v>
      </c>
      <c r="T122" s="23" t="s">
        <v>61</v>
      </c>
      <c r="U122" s="23" t="s">
        <v>61</v>
      </c>
      <c r="V122" s="23" t="s">
        <v>61</v>
      </c>
      <c r="W122" s="23"/>
      <c r="X122" s="23"/>
      <c r="Y122" s="23">
        <v>-23.42</v>
      </c>
      <c r="Z122" s="24">
        <v>27.33</v>
      </c>
      <c r="AA122" s="11"/>
      <c r="AB122" s="18"/>
      <c r="AC122" s="18"/>
      <c r="AD122" s="11"/>
      <c r="AE122" s="11"/>
      <c r="AF122" s="11"/>
      <c r="AG122" s="12"/>
      <c r="AH122" s="12"/>
    </row>
    <row r="123" spans="1:34" x14ac:dyDescent="0.35">
      <c r="A123" s="19" t="str">
        <f t="shared" si="31"/>
        <v>LC-Retirement</v>
      </c>
      <c r="B123" s="20" t="s">
        <v>89</v>
      </c>
      <c r="C123" s="20" t="s">
        <v>564</v>
      </c>
      <c r="D123" s="23" t="s">
        <v>58</v>
      </c>
      <c r="E123" s="23" t="s">
        <v>59</v>
      </c>
      <c r="F123" s="23" t="s">
        <v>60</v>
      </c>
      <c r="G123" s="23">
        <f t="shared" si="30"/>
        <v>723</v>
      </c>
      <c r="H123" s="23">
        <v>723</v>
      </c>
      <c r="I123" s="23">
        <v>1</v>
      </c>
      <c r="J123" s="23" t="s">
        <v>61</v>
      </c>
      <c r="K123" s="23" t="s">
        <v>77</v>
      </c>
      <c r="L123" s="23">
        <v>10.305</v>
      </c>
      <c r="M123" s="23">
        <f>M122</f>
        <v>21.4</v>
      </c>
      <c r="N123" s="23">
        <f>N122</f>
        <v>7.2</v>
      </c>
      <c r="O123" s="23">
        <f>O122</f>
        <v>7.2</v>
      </c>
      <c r="P123" s="23"/>
      <c r="Q123" s="23">
        <f t="shared" ref="Q123:Z123" si="43">Q122</f>
        <v>98</v>
      </c>
      <c r="R123" s="23">
        <f t="shared" si="43"/>
        <v>1133</v>
      </c>
      <c r="S123" s="23" t="str">
        <f t="shared" si="43"/>
        <v>-</v>
      </c>
      <c r="T123" s="23" t="str">
        <f t="shared" si="43"/>
        <v>-</v>
      </c>
      <c r="U123" s="23" t="str">
        <f t="shared" si="43"/>
        <v>-</v>
      </c>
      <c r="V123" s="23" t="str">
        <f t="shared" si="43"/>
        <v>-</v>
      </c>
      <c r="W123" s="23">
        <f t="shared" si="43"/>
        <v>0</v>
      </c>
      <c r="X123" s="23">
        <f t="shared" si="43"/>
        <v>0</v>
      </c>
      <c r="Y123" s="23">
        <f t="shared" si="43"/>
        <v>-23.42</v>
      </c>
      <c r="Z123" s="24">
        <f t="shared" si="43"/>
        <v>27.33</v>
      </c>
      <c r="AA123" s="11"/>
      <c r="AB123" s="18"/>
      <c r="AC123" s="18"/>
      <c r="AD123" s="11"/>
      <c r="AE123" s="11"/>
      <c r="AF123" s="11"/>
      <c r="AG123" s="12"/>
      <c r="AH123" s="12"/>
    </row>
    <row r="124" spans="1:34" x14ac:dyDescent="0.35">
      <c r="A124" s="19" t="str">
        <f t="shared" si="31"/>
        <v>LC-Retirement</v>
      </c>
      <c r="B124" s="20" t="s">
        <v>90</v>
      </c>
      <c r="C124" s="20" t="s">
        <v>564</v>
      </c>
      <c r="D124" s="25" t="s">
        <v>58</v>
      </c>
      <c r="E124" s="25" t="s">
        <v>59</v>
      </c>
      <c r="F124" s="25" t="s">
        <v>60</v>
      </c>
      <c r="G124" s="25">
        <f t="shared" si="30"/>
        <v>1170</v>
      </c>
      <c r="H124" s="25">
        <v>585</v>
      </c>
      <c r="I124" s="25">
        <v>2</v>
      </c>
      <c r="J124" s="25" t="s">
        <v>61</v>
      </c>
      <c r="K124" s="25">
        <v>2032</v>
      </c>
      <c r="L124" s="25">
        <v>10.494999999999999</v>
      </c>
      <c r="M124" s="25">
        <v>32.299999999999997</v>
      </c>
      <c r="N124" s="25">
        <v>3.2</v>
      </c>
      <c r="O124" s="25">
        <v>3.2</v>
      </c>
      <c r="P124" s="25"/>
      <c r="Q124" s="25">
        <v>98</v>
      </c>
      <c r="R124" s="25">
        <v>1133</v>
      </c>
      <c r="S124" s="25" t="s">
        <v>61</v>
      </c>
      <c r="T124" s="25" t="s">
        <v>61</v>
      </c>
      <c r="U124" s="25" t="s">
        <v>61</v>
      </c>
      <c r="V124" s="25" t="s">
        <v>61</v>
      </c>
      <c r="W124" s="25"/>
      <c r="X124" s="25"/>
      <c r="Y124" s="25">
        <v>-26.775649999999999</v>
      </c>
      <c r="Z124" s="26">
        <v>29.352119999999999</v>
      </c>
      <c r="AA124" s="11"/>
      <c r="AB124" s="18"/>
      <c r="AC124" s="18"/>
      <c r="AD124" s="11"/>
      <c r="AE124" s="11"/>
      <c r="AF124" s="11"/>
      <c r="AG124" s="12"/>
      <c r="AH124" s="12"/>
    </row>
    <row r="125" spans="1:34" x14ac:dyDescent="0.35">
      <c r="A125" s="19" t="str">
        <f t="shared" si="31"/>
        <v>LC-Retirement</v>
      </c>
      <c r="B125" s="20" t="s">
        <v>91</v>
      </c>
      <c r="C125" s="20" t="s">
        <v>564</v>
      </c>
      <c r="D125" s="25" t="s">
        <v>58</v>
      </c>
      <c r="E125" s="25" t="s">
        <v>59</v>
      </c>
      <c r="F125" s="25" t="s">
        <v>60</v>
      </c>
      <c r="G125" s="25">
        <f t="shared" si="30"/>
        <v>2340</v>
      </c>
      <c r="H125" s="25">
        <v>585</v>
      </c>
      <c r="I125" s="25">
        <v>4</v>
      </c>
      <c r="J125" s="25" t="s">
        <v>61</v>
      </c>
      <c r="K125" s="25">
        <v>2040</v>
      </c>
      <c r="L125" s="25">
        <v>10.494999999999999</v>
      </c>
      <c r="M125" s="25">
        <f>M124</f>
        <v>32.299999999999997</v>
      </c>
      <c r="N125" s="25">
        <f>N124</f>
        <v>3.2</v>
      </c>
      <c r="O125" s="25">
        <f>O124</f>
        <v>3.2</v>
      </c>
      <c r="P125" s="25"/>
      <c r="Q125" s="25">
        <f t="shared" ref="Q125:Z125" si="44">Q124</f>
        <v>98</v>
      </c>
      <c r="R125" s="25">
        <f t="shared" si="44"/>
        <v>1133</v>
      </c>
      <c r="S125" s="25" t="str">
        <f t="shared" si="44"/>
        <v>-</v>
      </c>
      <c r="T125" s="25" t="str">
        <f t="shared" si="44"/>
        <v>-</v>
      </c>
      <c r="U125" s="25" t="str">
        <f t="shared" si="44"/>
        <v>-</v>
      </c>
      <c r="V125" s="25" t="str">
        <f t="shared" si="44"/>
        <v>-</v>
      </c>
      <c r="W125" s="25">
        <f t="shared" si="44"/>
        <v>0</v>
      </c>
      <c r="X125" s="25">
        <f t="shared" si="44"/>
        <v>0</v>
      </c>
      <c r="Y125" s="25">
        <f t="shared" si="44"/>
        <v>-26.775649999999999</v>
      </c>
      <c r="Z125" s="26">
        <f t="shared" si="44"/>
        <v>29.352119999999999</v>
      </c>
      <c r="AA125" s="11"/>
      <c r="AB125" s="18"/>
      <c r="AC125" s="18"/>
      <c r="AD125" s="11"/>
      <c r="AE125" s="11"/>
      <c r="AF125" s="11"/>
      <c r="AG125" s="12"/>
      <c r="AH125" s="12"/>
    </row>
    <row r="126" spans="1:34" x14ac:dyDescent="0.35">
      <c r="A126" s="19" t="str">
        <f t="shared" si="31"/>
        <v>LC-Retirement</v>
      </c>
      <c r="B126" s="20" t="s">
        <v>94</v>
      </c>
      <c r="C126" s="20" t="s">
        <v>564</v>
      </c>
      <c r="D126" s="21" t="s">
        <v>95</v>
      </c>
      <c r="E126" s="21" t="s">
        <v>59</v>
      </c>
      <c r="F126" s="21" t="s">
        <v>60</v>
      </c>
      <c r="G126" s="21">
        <v>1854</v>
      </c>
      <c r="H126" s="21">
        <v>930</v>
      </c>
      <c r="I126" s="21">
        <v>2</v>
      </c>
      <c r="J126" s="25" t="s">
        <v>61</v>
      </c>
      <c r="K126" s="21">
        <v>2047</v>
      </c>
      <c r="L126" s="21">
        <v>11.111000000000001</v>
      </c>
      <c r="M126" s="21">
        <v>8.5</v>
      </c>
      <c r="N126" s="21" t="s">
        <v>61</v>
      </c>
      <c r="O126" s="21" t="s">
        <v>61</v>
      </c>
      <c r="P126" s="21"/>
      <c r="Q126" s="21">
        <v>45</v>
      </c>
      <c r="R126" s="21">
        <v>1187</v>
      </c>
      <c r="S126" s="21" t="s">
        <v>61</v>
      </c>
      <c r="T126" s="21" t="s">
        <v>61</v>
      </c>
      <c r="U126" s="21" t="s">
        <v>61</v>
      </c>
      <c r="V126" s="21" t="s">
        <v>61</v>
      </c>
      <c r="W126" s="21"/>
      <c r="X126" s="21"/>
      <c r="Y126" s="21">
        <v>-33.673593539999999</v>
      </c>
      <c r="Z126" s="22">
        <v>18.428246999999999</v>
      </c>
      <c r="AA126" s="11"/>
      <c r="AB126" s="18"/>
      <c r="AC126" s="18"/>
      <c r="AD126" s="11"/>
      <c r="AE126" s="11"/>
      <c r="AF126" s="11"/>
      <c r="AG126" s="12"/>
      <c r="AH126" s="12"/>
    </row>
    <row r="127" spans="1:34" x14ac:dyDescent="0.35">
      <c r="A127" s="19" t="str">
        <f t="shared" si="31"/>
        <v>LC-Retirement</v>
      </c>
      <c r="B127" s="20" t="s">
        <v>96</v>
      </c>
      <c r="C127" s="20" t="s">
        <v>564</v>
      </c>
      <c r="D127" s="8" t="s">
        <v>97</v>
      </c>
      <c r="E127" s="8" t="s">
        <v>98</v>
      </c>
      <c r="F127" s="8" t="s">
        <v>60</v>
      </c>
      <c r="G127" s="8">
        <v>1000</v>
      </c>
      <c r="H127" s="8">
        <v>250</v>
      </c>
      <c r="I127" s="8">
        <v>4</v>
      </c>
      <c r="J127" s="8" t="s">
        <v>61</v>
      </c>
      <c r="K127" s="8" t="s">
        <v>77</v>
      </c>
      <c r="L127" s="8" t="s">
        <v>61</v>
      </c>
      <c r="M127" s="8" t="s">
        <v>61</v>
      </c>
      <c r="N127" s="8" t="s">
        <v>61</v>
      </c>
      <c r="O127" s="8" t="s">
        <v>61</v>
      </c>
      <c r="P127" s="8"/>
      <c r="Q127" s="8">
        <v>1E-4</v>
      </c>
      <c r="R127" s="8">
        <v>222</v>
      </c>
      <c r="S127" s="8">
        <v>0.73699999999999999</v>
      </c>
      <c r="T127" s="8">
        <f>I127</f>
        <v>4</v>
      </c>
      <c r="U127" s="8">
        <f>H127</f>
        <v>250</v>
      </c>
      <c r="V127" s="8">
        <v>21.7</v>
      </c>
      <c r="W127" s="8"/>
      <c r="X127" s="8"/>
      <c r="Y127" s="8">
        <v>-28.562830000000002</v>
      </c>
      <c r="Z127" s="27">
        <v>29.082750000000001</v>
      </c>
      <c r="AA127" s="11"/>
      <c r="AB127" s="18"/>
      <c r="AC127" s="18"/>
      <c r="AD127" s="11"/>
      <c r="AE127" s="11"/>
      <c r="AF127" s="11"/>
      <c r="AG127" s="12"/>
      <c r="AH127" s="12"/>
    </row>
    <row r="128" spans="1:34" x14ac:dyDescent="0.35">
      <c r="A128" s="19" t="str">
        <f t="shared" si="31"/>
        <v>LC-Retirement</v>
      </c>
      <c r="B128" s="20" t="s">
        <v>99</v>
      </c>
      <c r="C128" s="20" t="s">
        <v>564</v>
      </c>
      <c r="D128" s="21" t="s">
        <v>97</v>
      </c>
      <c r="E128" s="21" t="s">
        <v>98</v>
      </c>
      <c r="F128" s="21" t="s">
        <v>60</v>
      </c>
      <c r="G128" s="21">
        <f>H128*I128</f>
        <v>1332</v>
      </c>
      <c r="H128" s="21">
        <v>333</v>
      </c>
      <c r="I128" s="21">
        <v>4</v>
      </c>
      <c r="J128" s="21" t="s">
        <v>61</v>
      </c>
      <c r="K128" s="21" t="s">
        <v>77</v>
      </c>
      <c r="L128" s="21" t="s">
        <v>61</v>
      </c>
      <c r="M128" s="21" t="s">
        <v>61</v>
      </c>
      <c r="N128" s="21" t="s">
        <v>61</v>
      </c>
      <c r="O128" s="21" t="s">
        <v>61</v>
      </c>
      <c r="P128" s="21"/>
      <c r="Q128" s="21">
        <v>2.0000000000000001E-4</v>
      </c>
      <c r="R128" s="21">
        <v>2796</v>
      </c>
      <c r="S128" s="21">
        <v>0.78</v>
      </c>
      <c r="T128" s="21">
        <f>I128</f>
        <v>4</v>
      </c>
      <c r="U128" s="21">
        <f>H128</f>
        <v>333</v>
      </c>
      <c r="V128" s="21">
        <v>27.4</v>
      </c>
      <c r="W128" s="21"/>
      <c r="X128" s="21"/>
      <c r="Y128" s="21">
        <v>-28.164999999999999</v>
      </c>
      <c r="Z128" s="22">
        <v>29.351199999999999</v>
      </c>
      <c r="AA128" s="11"/>
      <c r="AB128" s="18"/>
      <c r="AC128" s="18"/>
      <c r="AD128" s="11"/>
      <c r="AE128" s="11"/>
      <c r="AF128" s="11"/>
      <c r="AG128" s="12"/>
      <c r="AH128" s="12"/>
    </row>
    <row r="129" spans="1:34" x14ac:dyDescent="0.35">
      <c r="A129" s="19" t="str">
        <f t="shared" si="31"/>
        <v>LC-Retirement</v>
      </c>
      <c r="B129" s="20" t="s">
        <v>100</v>
      </c>
      <c r="C129" s="20" t="s">
        <v>564</v>
      </c>
      <c r="D129" s="8" t="s">
        <v>97</v>
      </c>
      <c r="E129" s="8" t="s">
        <v>98</v>
      </c>
      <c r="F129" s="8" t="s">
        <v>60</v>
      </c>
      <c r="G129" s="8">
        <v>400</v>
      </c>
      <c r="H129" s="8">
        <v>200</v>
      </c>
      <c r="I129" s="8">
        <v>2</v>
      </c>
      <c r="J129" s="8" t="s">
        <v>61</v>
      </c>
      <c r="K129" s="8" t="s">
        <v>77</v>
      </c>
      <c r="L129" s="8" t="s">
        <v>61</v>
      </c>
      <c r="M129" s="8" t="s">
        <v>61</v>
      </c>
      <c r="N129" s="8" t="s">
        <v>61</v>
      </c>
      <c r="O129" s="8" t="s">
        <v>61</v>
      </c>
      <c r="P129" s="8"/>
      <c r="Q129" s="8">
        <v>2.9999999999999997E-4</v>
      </c>
      <c r="R129" s="8">
        <v>222</v>
      </c>
      <c r="S129" s="8">
        <v>0.77900000000000003</v>
      </c>
      <c r="T129" s="8">
        <f>I129</f>
        <v>2</v>
      </c>
      <c r="U129" s="8">
        <f>H129</f>
        <v>200</v>
      </c>
      <c r="V129" s="8">
        <v>10</v>
      </c>
      <c r="W129" s="8"/>
      <c r="X129" s="8"/>
      <c r="Y129" s="8">
        <v>-34.197220000000002</v>
      </c>
      <c r="Z129" s="27">
        <v>18.973610000000001</v>
      </c>
      <c r="AA129" s="11"/>
      <c r="AB129" s="18"/>
      <c r="AC129" s="18"/>
      <c r="AD129" s="11"/>
      <c r="AE129" s="11"/>
      <c r="AF129" s="11"/>
      <c r="AG129" s="12"/>
      <c r="AH129" s="12"/>
    </row>
    <row r="130" spans="1:34" x14ac:dyDescent="0.35">
      <c r="A130" s="19" t="str">
        <f t="shared" si="31"/>
        <v>LC-Retirement</v>
      </c>
      <c r="B130" s="20" t="s">
        <v>101</v>
      </c>
      <c r="C130" s="20" t="s">
        <v>564</v>
      </c>
      <c r="D130" s="21" t="s">
        <v>102</v>
      </c>
      <c r="E130" s="21" t="s">
        <v>59</v>
      </c>
      <c r="F130" s="21" t="s">
        <v>60</v>
      </c>
      <c r="G130" s="21">
        <f t="shared" ref="G130:G172" si="45">H130*I130</f>
        <v>360</v>
      </c>
      <c r="H130" s="21">
        <v>90</v>
      </c>
      <c r="I130" s="21">
        <v>4</v>
      </c>
      <c r="J130" s="21" t="s">
        <v>61</v>
      </c>
      <c r="K130" s="21" t="s">
        <v>77</v>
      </c>
      <c r="L130" s="21" t="s">
        <v>61</v>
      </c>
      <c r="M130" s="21" t="s">
        <v>61</v>
      </c>
      <c r="N130" s="21" t="s">
        <v>61</v>
      </c>
      <c r="O130" s="21" t="s">
        <v>61</v>
      </c>
      <c r="P130" s="21"/>
      <c r="Q130" s="21">
        <v>350</v>
      </c>
      <c r="R130" s="21">
        <v>0</v>
      </c>
      <c r="S130" s="21" t="s">
        <v>61</v>
      </c>
      <c r="T130" s="21" t="s">
        <v>61</v>
      </c>
      <c r="U130" s="21" t="s">
        <v>61</v>
      </c>
      <c r="V130" s="21" t="s">
        <v>61</v>
      </c>
      <c r="W130" s="21"/>
      <c r="X130" s="21"/>
      <c r="Y130" s="21">
        <v>-30.62396</v>
      </c>
      <c r="Z130" s="22">
        <v>25.50403</v>
      </c>
      <c r="AA130" s="11"/>
      <c r="AB130" s="18"/>
      <c r="AC130" s="18"/>
      <c r="AD130" s="11"/>
      <c r="AE130" s="11"/>
      <c r="AF130" s="11"/>
      <c r="AG130" s="12"/>
      <c r="AH130" s="12"/>
    </row>
    <row r="131" spans="1:34" x14ac:dyDescent="0.35">
      <c r="A131" s="19" t="str">
        <f t="shared" si="31"/>
        <v>LC-Retirement</v>
      </c>
      <c r="B131" s="20" t="s">
        <v>103</v>
      </c>
      <c r="C131" s="20" t="s">
        <v>564</v>
      </c>
      <c r="D131" s="8" t="s">
        <v>102</v>
      </c>
      <c r="E131" s="8" t="s">
        <v>59</v>
      </c>
      <c r="F131" s="8" t="s">
        <v>60</v>
      </c>
      <c r="G131" s="8">
        <f t="shared" si="45"/>
        <v>240</v>
      </c>
      <c r="H131" s="8">
        <v>120</v>
      </c>
      <c r="I131" s="8">
        <v>2</v>
      </c>
      <c r="J131" s="8" t="s">
        <v>61</v>
      </c>
      <c r="K131" s="8" t="s">
        <v>77</v>
      </c>
      <c r="L131" s="8" t="s">
        <v>61</v>
      </c>
      <c r="M131" s="8" t="s">
        <v>61</v>
      </c>
      <c r="N131" s="8" t="s">
        <v>61</v>
      </c>
      <c r="O131" s="8" t="s">
        <v>61</v>
      </c>
      <c r="P131" s="8"/>
      <c r="Q131" s="8">
        <v>350</v>
      </c>
      <c r="R131" s="8">
        <v>0</v>
      </c>
      <c r="S131" s="8" t="s">
        <v>61</v>
      </c>
      <c r="T131" s="8" t="s">
        <v>61</v>
      </c>
      <c r="U131" s="8" t="s">
        <v>61</v>
      </c>
      <c r="V131" s="8" t="s">
        <v>61</v>
      </c>
      <c r="W131" s="8"/>
      <c r="X131" s="8"/>
      <c r="Y131" s="8">
        <v>-29.993369999999999</v>
      </c>
      <c r="Z131" s="27">
        <v>24.733840000000001</v>
      </c>
      <c r="AA131" s="11"/>
      <c r="AB131" s="18"/>
      <c r="AC131" s="18"/>
      <c r="AD131" s="11"/>
      <c r="AE131" s="11"/>
      <c r="AF131" s="11"/>
      <c r="AG131" s="12"/>
      <c r="AH131" s="12"/>
    </row>
    <row r="132" spans="1:34" x14ac:dyDescent="0.35">
      <c r="A132" s="19" t="str">
        <f t="shared" si="31"/>
        <v>LC-Retirement</v>
      </c>
      <c r="B132" s="20" t="s">
        <v>104</v>
      </c>
      <c r="C132" s="20" t="s">
        <v>564</v>
      </c>
      <c r="D132" s="21" t="s">
        <v>335</v>
      </c>
      <c r="E132" s="21" t="s">
        <v>59</v>
      </c>
      <c r="F132" s="21" t="s">
        <v>60</v>
      </c>
      <c r="G132" s="21">
        <f t="shared" si="45"/>
        <v>171</v>
      </c>
      <c r="H132" s="21">
        <v>57</v>
      </c>
      <c r="I132" s="21">
        <v>3</v>
      </c>
      <c r="J132" s="21" t="s">
        <v>61</v>
      </c>
      <c r="K132" s="21">
        <v>2026</v>
      </c>
      <c r="L132" s="21">
        <v>11.519</v>
      </c>
      <c r="M132" s="21">
        <v>284.39999999999998</v>
      </c>
      <c r="N132" s="21">
        <v>3.4</v>
      </c>
      <c r="O132" s="21">
        <v>3.4</v>
      </c>
      <c r="P132" s="21"/>
      <c r="Q132" s="21">
        <v>3</v>
      </c>
      <c r="R132" s="21">
        <v>196</v>
      </c>
      <c r="S132" s="21" t="s">
        <v>61</v>
      </c>
      <c r="T132" s="21" t="s">
        <v>61</v>
      </c>
      <c r="U132" s="21" t="s">
        <v>61</v>
      </c>
      <c r="V132" s="21" t="s">
        <v>61</v>
      </c>
      <c r="W132" s="21"/>
      <c r="X132" s="21"/>
      <c r="Y132" s="21">
        <v>-33.884079999999997</v>
      </c>
      <c r="Z132" s="22">
        <v>18.533609999999999</v>
      </c>
      <c r="AA132" s="11"/>
      <c r="AB132" s="18"/>
      <c r="AC132" s="18"/>
      <c r="AD132" s="11"/>
      <c r="AE132" s="11"/>
      <c r="AF132" s="11"/>
      <c r="AG132" s="12"/>
      <c r="AH132" s="12"/>
    </row>
    <row r="133" spans="1:34" x14ac:dyDescent="0.35">
      <c r="A133" s="19" t="str">
        <f t="shared" si="31"/>
        <v>LC-Retirement</v>
      </c>
      <c r="B133" s="20" t="s">
        <v>106</v>
      </c>
      <c r="C133" s="20" t="s">
        <v>564</v>
      </c>
      <c r="D133" s="8" t="s">
        <v>336</v>
      </c>
      <c r="E133" s="8" t="s">
        <v>59</v>
      </c>
      <c r="F133" s="8" t="s">
        <v>60</v>
      </c>
      <c r="G133" s="8">
        <f t="shared" si="45"/>
        <v>1332</v>
      </c>
      <c r="H133" s="8">
        <v>148</v>
      </c>
      <c r="I133" s="8">
        <v>9</v>
      </c>
      <c r="J133" s="8" t="s">
        <v>61</v>
      </c>
      <c r="K133" s="8">
        <v>2039</v>
      </c>
      <c r="L133" s="8">
        <v>11.519</v>
      </c>
      <c r="M133" s="8">
        <v>263.39999999999998</v>
      </c>
      <c r="N133" s="8">
        <v>9</v>
      </c>
      <c r="O133" s="8">
        <v>9</v>
      </c>
      <c r="P133" s="8"/>
      <c r="Q133" s="8">
        <v>3</v>
      </c>
      <c r="R133" s="8">
        <v>196</v>
      </c>
      <c r="S133" s="8" t="s">
        <v>61</v>
      </c>
      <c r="T133" s="8" t="s">
        <v>61</v>
      </c>
      <c r="U133" s="8" t="s">
        <v>61</v>
      </c>
      <c r="V133" s="8" t="s">
        <v>61</v>
      </c>
      <c r="W133" s="8"/>
      <c r="X133" s="8"/>
      <c r="Y133" s="8">
        <v>-33.591999999999999</v>
      </c>
      <c r="Z133" s="27">
        <v>18.460699999999999</v>
      </c>
      <c r="AA133" s="11"/>
      <c r="AB133" s="18"/>
      <c r="AC133" s="18"/>
      <c r="AD133" s="11"/>
      <c r="AE133" s="11"/>
      <c r="AF133" s="11"/>
      <c r="AG133" s="12"/>
      <c r="AH133" s="12"/>
    </row>
    <row r="134" spans="1:34" x14ac:dyDescent="0.35">
      <c r="A134" s="19" t="str">
        <f t="shared" si="31"/>
        <v>LC-Retirement</v>
      </c>
      <c r="B134" s="20" t="s">
        <v>108</v>
      </c>
      <c r="C134" s="20" t="s">
        <v>564</v>
      </c>
      <c r="D134" s="21" t="s">
        <v>336</v>
      </c>
      <c r="E134" s="21" t="s">
        <v>59</v>
      </c>
      <c r="F134" s="21" t="s">
        <v>60</v>
      </c>
      <c r="G134" s="21">
        <f t="shared" si="45"/>
        <v>740</v>
      </c>
      <c r="H134" s="21">
        <v>148</v>
      </c>
      <c r="I134" s="21">
        <v>5</v>
      </c>
      <c r="J134" s="21" t="s">
        <v>61</v>
      </c>
      <c r="K134" s="21">
        <v>2038</v>
      </c>
      <c r="L134" s="21">
        <v>11.519</v>
      </c>
      <c r="M134" s="21">
        <v>263.39999999999998</v>
      </c>
      <c r="N134" s="21">
        <v>9</v>
      </c>
      <c r="O134" s="21">
        <v>9</v>
      </c>
      <c r="P134" s="21"/>
      <c r="Q134" s="21">
        <v>3</v>
      </c>
      <c r="R134" s="21">
        <v>196</v>
      </c>
      <c r="S134" s="21" t="s">
        <v>61</v>
      </c>
      <c r="T134" s="21" t="s">
        <v>61</v>
      </c>
      <c r="U134" s="21" t="s">
        <v>61</v>
      </c>
      <c r="V134" s="21" t="s">
        <v>61</v>
      </c>
      <c r="W134" s="21"/>
      <c r="X134" s="21"/>
      <c r="Y134" s="21">
        <v>-34.165260000000004</v>
      </c>
      <c r="Z134" s="22">
        <v>21.96077</v>
      </c>
      <c r="AA134" s="11"/>
      <c r="AB134" s="18"/>
      <c r="AC134" s="18"/>
      <c r="AD134" s="11"/>
      <c r="AE134" s="11"/>
      <c r="AF134" s="11"/>
      <c r="AG134" s="12"/>
      <c r="AH134" s="12"/>
    </row>
    <row r="135" spans="1:34" x14ac:dyDescent="0.35">
      <c r="A135" s="19" t="str">
        <f t="shared" si="31"/>
        <v>LC-Retirement</v>
      </c>
      <c r="B135" s="20" t="s">
        <v>109</v>
      </c>
      <c r="C135" s="20" t="s">
        <v>564</v>
      </c>
      <c r="D135" s="8" t="s">
        <v>335</v>
      </c>
      <c r="E135" s="8" t="s">
        <v>59</v>
      </c>
      <c r="F135" s="8" t="s">
        <v>60</v>
      </c>
      <c r="G135" s="8">
        <f t="shared" si="45"/>
        <v>171</v>
      </c>
      <c r="H135" s="8">
        <v>57</v>
      </c>
      <c r="I135" s="8">
        <v>3</v>
      </c>
      <c r="J135" s="8" t="s">
        <v>61</v>
      </c>
      <c r="K135" s="8">
        <v>2026</v>
      </c>
      <c r="L135" s="8">
        <v>11.519</v>
      </c>
      <c r="M135" s="8">
        <v>284.39999999999998</v>
      </c>
      <c r="N135" s="8">
        <v>3.4</v>
      </c>
      <c r="O135" s="8">
        <v>3.4</v>
      </c>
      <c r="P135" s="8"/>
      <c r="Q135" s="8">
        <v>3</v>
      </c>
      <c r="R135" s="8">
        <v>196</v>
      </c>
      <c r="S135" s="8" t="s">
        <v>61</v>
      </c>
      <c r="T135" s="8" t="s">
        <v>61</v>
      </c>
      <c r="U135" s="8" t="s">
        <v>61</v>
      </c>
      <c r="V135" s="8" t="s">
        <v>61</v>
      </c>
      <c r="W135" s="8"/>
      <c r="X135" s="8"/>
      <c r="Y135" s="8">
        <v>-33.027389999999997</v>
      </c>
      <c r="Z135" s="27">
        <v>27.88382</v>
      </c>
      <c r="AA135" s="11"/>
      <c r="AB135" s="18"/>
      <c r="AC135" s="18"/>
      <c r="AD135" s="11"/>
      <c r="AE135" s="11"/>
      <c r="AF135" s="11"/>
      <c r="AG135" s="12"/>
      <c r="AH135" s="12"/>
    </row>
    <row r="136" spans="1:34" x14ac:dyDescent="0.35">
      <c r="A136" s="19" t="str">
        <f t="shared" si="31"/>
        <v>LC-Retirement</v>
      </c>
      <c r="B136" s="20" t="s">
        <v>215</v>
      </c>
      <c r="C136" s="20" t="s">
        <v>156</v>
      </c>
      <c r="D136" s="21" t="s">
        <v>58</v>
      </c>
      <c r="E136" s="21" t="s">
        <v>59</v>
      </c>
      <c r="F136" s="21" t="s">
        <v>60</v>
      </c>
      <c r="G136" s="21">
        <v>160</v>
      </c>
      <c r="H136" s="21" t="s">
        <v>61</v>
      </c>
      <c r="I136" s="21" t="s">
        <v>61</v>
      </c>
      <c r="J136" s="21" t="s">
        <v>61</v>
      </c>
      <c r="K136" s="21">
        <v>2027</v>
      </c>
      <c r="L136" s="21">
        <v>12.372</v>
      </c>
      <c r="M136" s="21">
        <v>15.6</v>
      </c>
      <c r="N136" s="21">
        <v>0.5</v>
      </c>
      <c r="O136" s="21">
        <v>0.5</v>
      </c>
      <c r="P136" s="21">
        <v>0.3</v>
      </c>
      <c r="Q136" s="21">
        <v>80</v>
      </c>
      <c r="R136" s="21">
        <v>0</v>
      </c>
      <c r="S136" s="21" t="s">
        <v>61</v>
      </c>
      <c r="T136" s="21"/>
      <c r="U136" s="21"/>
      <c r="V136" s="21"/>
      <c r="W136" s="21"/>
      <c r="X136" s="21"/>
      <c r="Y136" s="21">
        <v>-26.658000000000001</v>
      </c>
      <c r="Z136" s="22">
        <v>28.113800000000001</v>
      </c>
      <c r="AA136" s="11"/>
      <c r="AB136" s="18"/>
      <c r="AC136" s="18"/>
      <c r="AD136" s="11"/>
      <c r="AE136" s="11"/>
      <c r="AF136" s="11"/>
      <c r="AG136" s="12"/>
      <c r="AH136" s="12"/>
    </row>
    <row r="137" spans="1:34" x14ac:dyDescent="0.35">
      <c r="A137" s="19" t="str">
        <f t="shared" si="31"/>
        <v>LC-Retirement</v>
      </c>
      <c r="B137" s="20" t="s">
        <v>216</v>
      </c>
      <c r="C137" s="20" t="s">
        <v>416</v>
      </c>
      <c r="D137" s="8" t="s">
        <v>58</v>
      </c>
      <c r="E137" s="8" t="s">
        <v>59</v>
      </c>
      <c r="F137" s="8" t="s">
        <v>60</v>
      </c>
      <c r="G137" s="8">
        <v>600</v>
      </c>
      <c r="H137" s="8" t="s">
        <v>61</v>
      </c>
      <c r="I137" s="8" t="s">
        <v>61</v>
      </c>
      <c r="J137" s="8" t="s">
        <v>61</v>
      </c>
      <c r="K137" s="8" t="s">
        <v>77</v>
      </c>
      <c r="L137" s="8">
        <v>12.372</v>
      </c>
      <c r="M137" s="8">
        <v>15.6</v>
      </c>
      <c r="N137" s="8">
        <v>0.5</v>
      </c>
      <c r="O137" s="8">
        <v>0.5</v>
      </c>
      <c r="P137" s="8">
        <v>0</v>
      </c>
      <c r="Q137" s="8">
        <v>900</v>
      </c>
      <c r="R137" s="8">
        <v>0</v>
      </c>
      <c r="S137" s="8" t="s">
        <v>61</v>
      </c>
      <c r="T137" s="8"/>
      <c r="U137" s="8"/>
      <c r="V137" s="8"/>
      <c r="W137" s="8"/>
      <c r="X137" s="8"/>
      <c r="Y137" s="8">
        <v>-26.503599999999999</v>
      </c>
      <c r="Z137" s="27">
        <v>29.180299999999999</v>
      </c>
      <c r="AA137" s="11"/>
      <c r="AB137" s="18"/>
      <c r="AC137" s="18"/>
      <c r="AD137" s="11"/>
      <c r="AE137" s="11"/>
      <c r="AF137" s="11"/>
      <c r="AG137" s="12"/>
      <c r="AH137" s="12"/>
    </row>
    <row r="138" spans="1:34" x14ac:dyDescent="0.35">
      <c r="A138" s="19" t="str">
        <f t="shared" si="31"/>
        <v>LC-Retirement</v>
      </c>
      <c r="B138" s="20" t="s">
        <v>217</v>
      </c>
      <c r="C138" s="20" t="s">
        <v>156</v>
      </c>
      <c r="D138" s="21" t="s">
        <v>336</v>
      </c>
      <c r="E138" s="21" t="s">
        <v>59</v>
      </c>
      <c r="F138" s="21" t="s">
        <v>60</v>
      </c>
      <c r="G138" s="21">
        <v>670</v>
      </c>
      <c r="H138" s="21">
        <v>167.5</v>
      </c>
      <c r="I138" s="21">
        <v>4</v>
      </c>
      <c r="J138" s="21" t="s">
        <v>61</v>
      </c>
      <c r="K138" s="21">
        <v>2046</v>
      </c>
      <c r="L138" s="21">
        <v>11.519</v>
      </c>
      <c r="M138" s="21">
        <v>263.39999999999998</v>
      </c>
      <c r="N138" s="21">
        <v>11</v>
      </c>
      <c r="O138" s="21">
        <v>11</v>
      </c>
      <c r="P138" s="21">
        <v>0</v>
      </c>
      <c r="Q138" s="21">
        <v>3</v>
      </c>
      <c r="R138" s="21">
        <v>169</v>
      </c>
      <c r="S138" s="21" t="s">
        <v>61</v>
      </c>
      <c r="T138" s="21"/>
      <c r="U138" s="21"/>
      <c r="V138" s="21"/>
      <c r="W138" s="21"/>
      <c r="X138" s="21"/>
      <c r="Y138" s="21">
        <v>-29.251000000000001</v>
      </c>
      <c r="Z138" s="22">
        <v>31.094100000000001</v>
      </c>
      <c r="AA138" s="11"/>
      <c r="AB138" s="18"/>
      <c r="AC138" s="18"/>
      <c r="AD138" s="11"/>
      <c r="AE138" s="11"/>
      <c r="AF138" s="11"/>
      <c r="AG138" s="12"/>
      <c r="AH138" s="12"/>
    </row>
    <row r="139" spans="1:34" x14ac:dyDescent="0.35">
      <c r="A139" s="19" t="str">
        <f t="shared" si="31"/>
        <v>LC-Retirement</v>
      </c>
      <c r="B139" s="20" t="s">
        <v>218</v>
      </c>
      <c r="C139" s="20" t="s">
        <v>156</v>
      </c>
      <c r="D139" s="8" t="s">
        <v>336</v>
      </c>
      <c r="E139" s="8" t="s">
        <v>59</v>
      </c>
      <c r="F139" s="8" t="s">
        <v>60</v>
      </c>
      <c r="G139" s="8">
        <v>335</v>
      </c>
      <c r="H139" s="8">
        <v>167.5</v>
      </c>
      <c r="I139" s="8">
        <v>2</v>
      </c>
      <c r="J139" s="8" t="s">
        <v>61</v>
      </c>
      <c r="K139" s="8">
        <v>2046</v>
      </c>
      <c r="L139" s="8">
        <v>11.519</v>
      </c>
      <c r="M139" s="8">
        <v>263.39999999999998</v>
      </c>
      <c r="N139" s="8">
        <v>11</v>
      </c>
      <c r="O139" s="8">
        <v>11</v>
      </c>
      <c r="P139" s="8">
        <v>0</v>
      </c>
      <c r="Q139" s="8">
        <v>3</v>
      </c>
      <c r="R139" s="8">
        <v>169</v>
      </c>
      <c r="S139" s="8" t="s">
        <v>61</v>
      </c>
      <c r="T139" s="8"/>
      <c r="U139" s="8"/>
      <c r="V139" s="8"/>
      <c r="W139" s="8"/>
      <c r="X139" s="8"/>
      <c r="Y139" s="8">
        <v>-33.443300000000001</v>
      </c>
      <c r="Z139" s="27">
        <v>25.402200000000001</v>
      </c>
      <c r="AA139" s="11"/>
      <c r="AB139" s="18"/>
      <c r="AC139" s="18"/>
      <c r="AD139" s="11"/>
      <c r="AE139" s="11"/>
      <c r="AF139" s="11"/>
      <c r="AG139" s="12"/>
      <c r="AH139" s="12"/>
    </row>
    <row r="140" spans="1:34" x14ac:dyDescent="0.35">
      <c r="A140" s="19" t="str">
        <f t="shared" si="31"/>
        <v>LC-Retirement</v>
      </c>
      <c r="B140" s="20" t="s">
        <v>219</v>
      </c>
      <c r="C140" s="20" t="s">
        <v>416</v>
      </c>
      <c r="D140" s="21" t="s">
        <v>335</v>
      </c>
      <c r="E140" s="21" t="s">
        <v>59</v>
      </c>
      <c r="F140" s="21" t="s">
        <v>60</v>
      </c>
      <c r="G140" s="21">
        <v>175</v>
      </c>
      <c r="H140" s="21">
        <v>9.6999999999999993</v>
      </c>
      <c r="I140" s="21">
        <v>18</v>
      </c>
      <c r="J140" s="21" t="s">
        <v>61</v>
      </c>
      <c r="K140" s="21" t="s">
        <v>77</v>
      </c>
      <c r="L140" s="21">
        <v>7.6</v>
      </c>
      <c r="M140" s="21">
        <v>75</v>
      </c>
      <c r="N140" s="21">
        <v>8</v>
      </c>
      <c r="O140" s="21">
        <v>8</v>
      </c>
      <c r="P140" s="21">
        <v>0.3</v>
      </c>
      <c r="Q140" s="21">
        <v>950</v>
      </c>
      <c r="R140" s="21">
        <v>0</v>
      </c>
      <c r="S140" s="21" t="s">
        <v>61</v>
      </c>
      <c r="T140" s="21"/>
      <c r="U140" s="21"/>
      <c r="V140" s="21"/>
      <c r="W140" s="21"/>
      <c r="X140" s="21"/>
      <c r="Y140" s="21">
        <v>-26.810199999999998</v>
      </c>
      <c r="Z140" s="22">
        <v>27.8277</v>
      </c>
      <c r="AA140" s="11"/>
      <c r="AB140" s="18"/>
      <c r="AC140" s="18"/>
      <c r="AD140" s="11"/>
      <c r="AE140" s="11"/>
      <c r="AF140" s="11"/>
      <c r="AG140" s="12"/>
      <c r="AH140" s="12"/>
    </row>
    <row r="141" spans="1:34" x14ac:dyDescent="0.35">
      <c r="A141" s="19" t="str">
        <f t="shared" si="31"/>
        <v>LC-Retirement</v>
      </c>
      <c r="B141" s="20" t="s">
        <v>220</v>
      </c>
      <c r="C141" s="20" t="s">
        <v>416</v>
      </c>
      <c r="D141" s="8" t="s">
        <v>335</v>
      </c>
      <c r="E141" s="8" t="s">
        <v>59</v>
      </c>
      <c r="F141" s="8" t="s">
        <v>60</v>
      </c>
      <c r="G141" s="8">
        <v>250</v>
      </c>
      <c r="H141" s="8">
        <v>50</v>
      </c>
      <c r="I141" s="8">
        <v>5</v>
      </c>
      <c r="J141" s="8" t="s">
        <v>61</v>
      </c>
      <c r="K141" s="8" t="s">
        <v>77</v>
      </c>
      <c r="L141" s="8">
        <v>11.519</v>
      </c>
      <c r="M141" s="8">
        <v>75</v>
      </c>
      <c r="N141" s="8">
        <v>2</v>
      </c>
      <c r="O141" s="8">
        <v>2</v>
      </c>
      <c r="P141" s="8">
        <v>0</v>
      </c>
      <c r="Q141" s="8">
        <v>950</v>
      </c>
      <c r="R141" s="8">
        <v>0</v>
      </c>
      <c r="S141" s="8" t="s">
        <v>61</v>
      </c>
      <c r="T141" s="8"/>
      <c r="U141" s="8"/>
      <c r="V141" s="8"/>
      <c r="W141" s="8"/>
      <c r="X141" s="8"/>
      <c r="Y141" s="8">
        <v>-26.810199999999998</v>
      </c>
      <c r="Z141" s="27">
        <v>27.8277</v>
      </c>
      <c r="AA141" s="11"/>
      <c r="AB141" s="18"/>
      <c r="AC141" s="18"/>
      <c r="AD141" s="11"/>
      <c r="AE141" s="11"/>
      <c r="AF141" s="11"/>
      <c r="AG141" s="12"/>
      <c r="AH141" s="12"/>
    </row>
    <row r="142" spans="1:34" x14ac:dyDescent="0.35">
      <c r="A142" s="19" t="str">
        <f t="shared" si="31"/>
        <v>LC-Retirement</v>
      </c>
      <c r="B142" s="29" t="s">
        <v>226</v>
      </c>
      <c r="C142" s="29" t="s">
        <v>565</v>
      </c>
      <c r="D142" s="100" t="s">
        <v>97</v>
      </c>
      <c r="E142" s="100" t="s">
        <v>98</v>
      </c>
      <c r="F142" s="100" t="s">
        <v>60</v>
      </c>
      <c r="G142" s="100">
        <v>180</v>
      </c>
      <c r="H142" s="100">
        <v>45</v>
      </c>
      <c r="I142" s="100">
        <v>4</v>
      </c>
      <c r="J142" s="100" t="s">
        <v>61</v>
      </c>
      <c r="K142" s="100" t="s">
        <v>77</v>
      </c>
      <c r="L142" s="100" t="s">
        <v>61</v>
      </c>
      <c r="M142" s="100" t="s">
        <v>61</v>
      </c>
      <c r="N142" s="100" t="s">
        <v>61</v>
      </c>
      <c r="O142" s="100" t="s">
        <v>61</v>
      </c>
      <c r="P142" s="100">
        <v>0</v>
      </c>
      <c r="Q142" s="100">
        <v>300</v>
      </c>
      <c r="R142" s="100">
        <v>222</v>
      </c>
      <c r="S142" s="100">
        <v>0.72</v>
      </c>
      <c r="T142" s="100" t="str">
        <f>F142</f>
        <v>Existing</v>
      </c>
      <c r="U142" s="100" t="str">
        <f>E142</f>
        <v>StorageUnit</v>
      </c>
      <c r="V142" s="100">
        <v>2.7</v>
      </c>
      <c r="W142" s="100"/>
      <c r="X142" s="100"/>
      <c r="Y142" s="100">
        <v>-34.152999999999999</v>
      </c>
      <c r="Z142" s="101">
        <v>18.899999999999999</v>
      </c>
      <c r="AA142" s="11"/>
      <c r="AB142" s="18"/>
      <c r="AC142" s="18"/>
      <c r="AD142" s="11"/>
      <c r="AE142" s="11"/>
      <c r="AF142" s="11"/>
      <c r="AG142" s="12"/>
      <c r="AH142" s="12"/>
    </row>
    <row r="143" spans="1:34" x14ac:dyDescent="0.35">
      <c r="A143" s="14" t="s">
        <v>16</v>
      </c>
      <c r="B143" s="15" t="s">
        <v>57</v>
      </c>
      <c r="C143" s="20" t="s">
        <v>564</v>
      </c>
      <c r="D143" s="16" t="s">
        <v>58</v>
      </c>
      <c r="E143" s="16" t="s">
        <v>59</v>
      </c>
      <c r="F143" s="16" t="s">
        <v>60</v>
      </c>
      <c r="G143" s="16">
        <f t="shared" si="45"/>
        <v>1116</v>
      </c>
      <c r="H143" s="16">
        <v>372</v>
      </c>
      <c r="I143" s="16">
        <v>3</v>
      </c>
      <c r="J143" s="16" t="s">
        <v>61</v>
      </c>
      <c r="K143" s="16">
        <v>2023</v>
      </c>
      <c r="L143" s="16">
        <v>12.744</v>
      </c>
      <c r="M143" s="16">
        <v>25.9</v>
      </c>
      <c r="N143" s="16">
        <v>2.1</v>
      </c>
      <c r="O143" s="16">
        <v>2.1</v>
      </c>
      <c r="P143" s="16"/>
      <c r="Q143" s="16">
        <v>98</v>
      </c>
      <c r="R143" s="16">
        <v>1133</v>
      </c>
      <c r="S143" s="16" t="s">
        <v>61</v>
      </c>
      <c r="T143" s="16" t="s">
        <v>61</v>
      </c>
      <c r="U143" s="16" t="s">
        <v>61</v>
      </c>
      <c r="V143" s="16" t="s">
        <v>61</v>
      </c>
      <c r="W143" s="16"/>
      <c r="X143" s="16"/>
      <c r="Y143" s="16">
        <v>-25.94444</v>
      </c>
      <c r="Z143" s="17">
        <v>29.79166</v>
      </c>
      <c r="AA143" s="11"/>
      <c r="AB143" s="18"/>
      <c r="AC143" s="18"/>
      <c r="AD143" s="11"/>
      <c r="AE143" s="11"/>
      <c r="AF143" s="11"/>
      <c r="AG143" s="12"/>
      <c r="AH143" s="12"/>
    </row>
    <row r="144" spans="1:34" x14ac:dyDescent="0.35">
      <c r="A144" s="19" t="str">
        <f t="shared" ref="A144:A189" si="46">A143</f>
        <v>2Gt-Retirement</v>
      </c>
      <c r="B144" s="20" t="s">
        <v>62</v>
      </c>
      <c r="C144" s="20" t="s">
        <v>564</v>
      </c>
      <c r="D144" s="21" t="s">
        <v>58</v>
      </c>
      <c r="E144" s="21" t="s">
        <v>59</v>
      </c>
      <c r="F144" s="21" t="str">
        <f>F143</f>
        <v>Existing</v>
      </c>
      <c r="G144" s="21">
        <f t="shared" si="45"/>
        <v>1116</v>
      </c>
      <c r="H144" s="21">
        <v>372</v>
      </c>
      <c r="I144" s="21">
        <f>I143</f>
        <v>3</v>
      </c>
      <c r="J144" s="21" t="s">
        <v>61</v>
      </c>
      <c r="K144" s="21">
        <v>2030</v>
      </c>
      <c r="L144" s="21">
        <v>12.744</v>
      </c>
      <c r="M144" s="21">
        <f>M143</f>
        <v>25.9</v>
      </c>
      <c r="N144" s="21">
        <f>N143</f>
        <v>2.1</v>
      </c>
      <c r="O144" s="21">
        <f>O143</f>
        <v>2.1</v>
      </c>
      <c r="P144" s="21"/>
      <c r="Q144" s="21">
        <f>Q143</f>
        <v>98</v>
      </c>
      <c r="R144" s="21">
        <v>1133</v>
      </c>
      <c r="S144" s="21" t="str">
        <f t="shared" ref="S144:Z144" si="47">S143</f>
        <v>-</v>
      </c>
      <c r="T144" s="21" t="str">
        <f t="shared" si="47"/>
        <v>-</v>
      </c>
      <c r="U144" s="21" t="str">
        <f t="shared" si="47"/>
        <v>-</v>
      </c>
      <c r="V144" s="21" t="str">
        <f t="shared" si="47"/>
        <v>-</v>
      </c>
      <c r="W144" s="21">
        <f t="shared" si="47"/>
        <v>0</v>
      </c>
      <c r="X144" s="21">
        <f t="shared" si="47"/>
        <v>0</v>
      </c>
      <c r="Y144" s="21">
        <f t="shared" si="47"/>
        <v>-25.94444</v>
      </c>
      <c r="Z144" s="22">
        <f t="shared" si="47"/>
        <v>29.79166</v>
      </c>
      <c r="AA144" s="11"/>
      <c r="AB144" s="18"/>
      <c r="AC144" s="18"/>
      <c r="AD144" s="11"/>
      <c r="AE144" s="11"/>
      <c r="AF144" s="11"/>
      <c r="AG144" s="12"/>
      <c r="AH144" s="12"/>
    </row>
    <row r="145" spans="1:34" x14ac:dyDescent="0.35">
      <c r="A145" s="19" t="str">
        <f t="shared" si="46"/>
        <v>2Gt-Retirement</v>
      </c>
      <c r="B145" s="20" t="s">
        <v>63</v>
      </c>
      <c r="C145" s="20" t="s">
        <v>564</v>
      </c>
      <c r="D145" s="23" t="s">
        <v>58</v>
      </c>
      <c r="E145" s="23" t="s">
        <v>59</v>
      </c>
      <c r="F145" s="23" t="s">
        <v>60</v>
      </c>
      <c r="G145" s="23">
        <f t="shared" si="45"/>
        <v>740</v>
      </c>
      <c r="H145" s="23">
        <v>370</v>
      </c>
      <c r="I145" s="23">
        <v>2</v>
      </c>
      <c r="J145" s="23" t="s">
        <v>61</v>
      </c>
      <c r="K145" s="23">
        <v>2021</v>
      </c>
      <c r="L145" s="23">
        <v>13.584</v>
      </c>
      <c r="M145" s="23">
        <v>32.299999999999997</v>
      </c>
      <c r="N145" s="23">
        <v>1.1000000000000001</v>
      </c>
      <c r="O145" s="23">
        <v>1.1000000000000001</v>
      </c>
      <c r="P145" s="23"/>
      <c r="Q145" s="23">
        <v>98</v>
      </c>
      <c r="R145" s="23">
        <v>1133</v>
      </c>
      <c r="S145" s="23" t="s">
        <v>61</v>
      </c>
      <c r="T145" s="23" t="s">
        <v>61</v>
      </c>
      <c r="U145" s="23" t="s">
        <v>61</v>
      </c>
      <c r="V145" s="23" t="s">
        <v>61</v>
      </c>
      <c r="W145" s="23"/>
      <c r="X145" s="23"/>
      <c r="Y145" s="23">
        <v>-26.620069999999998</v>
      </c>
      <c r="Z145" s="24">
        <v>30.09113</v>
      </c>
      <c r="AA145" s="11"/>
      <c r="AB145" s="18"/>
      <c r="AC145" s="18"/>
      <c r="AD145" s="11"/>
      <c r="AE145" s="11"/>
      <c r="AF145" s="11"/>
      <c r="AG145" s="12"/>
      <c r="AH145" s="12"/>
    </row>
    <row r="146" spans="1:34" x14ac:dyDescent="0.35">
      <c r="A146" s="19" t="str">
        <f t="shared" si="46"/>
        <v>2Gt-Retirement</v>
      </c>
      <c r="B146" s="20" t="s">
        <v>64</v>
      </c>
      <c r="C146" s="20" t="s">
        <v>564</v>
      </c>
      <c r="D146" s="23" t="s">
        <v>58</v>
      </c>
      <c r="E146" s="23" t="s">
        <v>59</v>
      </c>
      <c r="F146" s="23" t="s">
        <v>60</v>
      </c>
      <c r="G146" s="23">
        <f t="shared" si="45"/>
        <v>370</v>
      </c>
      <c r="H146" s="23">
        <v>370</v>
      </c>
      <c r="I146" s="23">
        <v>1</v>
      </c>
      <c r="J146" s="23" t="s">
        <v>61</v>
      </c>
      <c r="K146" s="23">
        <v>2024</v>
      </c>
      <c r="L146" s="23">
        <v>14.28</v>
      </c>
      <c r="M146" s="23">
        <v>32.299999999999997</v>
      </c>
      <c r="N146" s="23">
        <v>1.1000000000000001</v>
      </c>
      <c r="O146" s="23">
        <v>1.1000000000000001</v>
      </c>
      <c r="P146" s="23"/>
      <c r="Q146" s="23">
        <v>98</v>
      </c>
      <c r="R146" s="23">
        <v>1133</v>
      </c>
      <c r="S146" s="23" t="s">
        <v>61</v>
      </c>
      <c r="T146" s="23" t="s">
        <v>61</v>
      </c>
      <c r="U146" s="23" t="s">
        <v>61</v>
      </c>
      <c r="V146" s="23" t="s">
        <v>61</v>
      </c>
      <c r="W146" s="23"/>
      <c r="X146" s="23"/>
      <c r="Y146" s="23">
        <v>-26.620069999999998</v>
      </c>
      <c r="Z146" s="24">
        <v>30.09113</v>
      </c>
      <c r="AA146" s="11"/>
      <c r="AB146" s="18"/>
      <c r="AC146" s="18"/>
      <c r="AD146" s="11"/>
      <c r="AE146" s="11"/>
      <c r="AF146" s="11"/>
      <c r="AG146" s="12"/>
      <c r="AH146" s="12"/>
    </row>
    <row r="147" spans="1:34" x14ac:dyDescent="0.35">
      <c r="A147" s="19" t="str">
        <f t="shared" si="46"/>
        <v>2Gt-Retirement</v>
      </c>
      <c r="B147" s="20" t="s">
        <v>65</v>
      </c>
      <c r="C147" s="20" t="s">
        <v>564</v>
      </c>
      <c r="D147" s="21" t="s">
        <v>58</v>
      </c>
      <c r="E147" s="21" t="s">
        <v>59</v>
      </c>
      <c r="F147" s="21" t="s">
        <v>60</v>
      </c>
      <c r="G147" s="21">
        <f t="shared" si="45"/>
        <v>1150</v>
      </c>
      <c r="H147" s="21">
        <v>575</v>
      </c>
      <c r="I147" s="21">
        <v>2</v>
      </c>
      <c r="J147" s="21" t="s">
        <v>61</v>
      </c>
      <c r="K147" s="21">
        <v>2031</v>
      </c>
      <c r="L147" s="21">
        <v>12.066000000000001</v>
      </c>
      <c r="M147" s="21">
        <v>18</v>
      </c>
      <c r="N147" s="21">
        <v>3.3</v>
      </c>
      <c r="O147" s="21">
        <v>3.3</v>
      </c>
      <c r="P147" s="21"/>
      <c r="Q147" s="21">
        <v>98</v>
      </c>
      <c r="R147" s="21">
        <v>1133</v>
      </c>
      <c r="S147" s="21" t="s">
        <v>61</v>
      </c>
      <c r="T147" s="21" t="s">
        <v>61</v>
      </c>
      <c r="U147" s="21" t="s">
        <v>61</v>
      </c>
      <c r="V147" s="21" t="s">
        <v>61</v>
      </c>
      <c r="W147" s="21"/>
      <c r="X147" s="21"/>
      <c r="Y147" s="21">
        <v>-25.959540000000001</v>
      </c>
      <c r="Z147" s="22">
        <v>29.34094</v>
      </c>
      <c r="AA147" s="11"/>
      <c r="AB147" s="18"/>
      <c r="AC147" s="18"/>
      <c r="AD147" s="11"/>
      <c r="AE147" s="11"/>
      <c r="AF147" s="11"/>
      <c r="AG147" s="12"/>
      <c r="AH147" s="12"/>
    </row>
    <row r="148" spans="1:34" x14ac:dyDescent="0.35">
      <c r="A148" s="19" t="str">
        <f t="shared" si="46"/>
        <v>2Gt-Retirement</v>
      </c>
      <c r="B148" s="20" t="s">
        <v>66</v>
      </c>
      <c r="C148" s="20" t="s">
        <v>564</v>
      </c>
      <c r="D148" s="21" t="s">
        <v>58</v>
      </c>
      <c r="E148" s="21" t="s">
        <v>59</v>
      </c>
      <c r="F148" s="21" t="s">
        <v>60</v>
      </c>
      <c r="G148" s="21">
        <f t="shared" si="45"/>
        <v>1725</v>
      </c>
      <c r="H148" s="21">
        <v>575</v>
      </c>
      <c r="I148" s="21">
        <v>3</v>
      </c>
      <c r="J148" s="21" t="s">
        <v>61</v>
      </c>
      <c r="K148" s="21">
        <v>2034</v>
      </c>
      <c r="L148" s="21">
        <v>12.066000000000001</v>
      </c>
      <c r="M148" s="21">
        <f>M147</f>
        <v>18</v>
      </c>
      <c r="N148" s="21">
        <f>N147</f>
        <v>3.3</v>
      </c>
      <c r="O148" s="21">
        <f>O147</f>
        <v>3.3</v>
      </c>
      <c r="P148" s="21"/>
      <c r="Q148" s="21">
        <f t="shared" ref="Q148:Z148" si="48">Q147</f>
        <v>98</v>
      </c>
      <c r="R148" s="21">
        <f t="shared" si="48"/>
        <v>1133</v>
      </c>
      <c r="S148" s="21" t="str">
        <f t="shared" si="48"/>
        <v>-</v>
      </c>
      <c r="T148" s="21" t="str">
        <f t="shared" si="48"/>
        <v>-</v>
      </c>
      <c r="U148" s="21" t="str">
        <f t="shared" si="48"/>
        <v>-</v>
      </c>
      <c r="V148" s="21" t="str">
        <f t="shared" si="48"/>
        <v>-</v>
      </c>
      <c r="W148" s="21">
        <f t="shared" si="48"/>
        <v>0</v>
      </c>
      <c r="X148" s="21">
        <f t="shared" si="48"/>
        <v>0</v>
      </c>
      <c r="Y148" s="21">
        <f t="shared" si="48"/>
        <v>-25.959540000000001</v>
      </c>
      <c r="Z148" s="22">
        <f t="shared" si="48"/>
        <v>29.34094</v>
      </c>
      <c r="AA148" s="11"/>
      <c r="AB148" s="18"/>
      <c r="AC148" s="18"/>
      <c r="AD148" s="11"/>
      <c r="AE148" s="11"/>
      <c r="AF148" s="11"/>
      <c r="AG148" s="12"/>
      <c r="AH148" s="12"/>
    </row>
    <row r="149" spans="1:34" x14ac:dyDescent="0.35">
      <c r="A149" s="19" t="str">
        <f t="shared" si="46"/>
        <v>2Gt-Retirement</v>
      </c>
      <c r="B149" s="20" t="s">
        <v>67</v>
      </c>
      <c r="C149" s="20" t="s">
        <v>564</v>
      </c>
      <c r="D149" s="23" t="s">
        <v>58</v>
      </c>
      <c r="E149" s="23" t="s">
        <v>59</v>
      </c>
      <c r="F149" s="23" t="s">
        <v>60</v>
      </c>
      <c r="G149" s="23">
        <f t="shared" si="45"/>
        <v>286</v>
      </c>
      <c r="H149" s="23">
        <v>143</v>
      </c>
      <c r="I149" s="23">
        <v>2</v>
      </c>
      <c r="J149" s="23" t="s">
        <v>61</v>
      </c>
      <c r="K149" s="23">
        <v>2019</v>
      </c>
      <c r="L149" s="23">
        <v>13.79</v>
      </c>
      <c r="M149" s="23">
        <v>29.8</v>
      </c>
      <c r="N149" s="23">
        <v>0.9</v>
      </c>
      <c r="O149" s="23">
        <v>0.9</v>
      </c>
      <c r="P149" s="23"/>
      <c r="Q149" s="23">
        <v>98</v>
      </c>
      <c r="R149" s="23">
        <v>1133</v>
      </c>
      <c r="S149" s="23" t="s">
        <v>61</v>
      </c>
      <c r="T149" s="23" t="s">
        <v>61</v>
      </c>
      <c r="U149" s="23" t="s">
        <v>61</v>
      </c>
      <c r="V149" s="23" t="s">
        <v>61</v>
      </c>
      <c r="W149" s="23"/>
      <c r="X149" s="23"/>
      <c r="Y149" s="23">
        <v>-26.769549999999999</v>
      </c>
      <c r="Z149" s="24">
        <v>28.499510000000001</v>
      </c>
      <c r="AA149" s="11"/>
      <c r="AB149" s="18"/>
      <c r="AC149" s="18"/>
      <c r="AD149" s="11"/>
      <c r="AE149" s="11"/>
      <c r="AF149" s="11"/>
      <c r="AG149" s="12"/>
      <c r="AH149" s="12"/>
    </row>
    <row r="150" spans="1:34" x14ac:dyDescent="0.35">
      <c r="A150" s="19" t="str">
        <f t="shared" si="46"/>
        <v>2Gt-Retirement</v>
      </c>
      <c r="B150" s="20" t="s">
        <v>68</v>
      </c>
      <c r="C150" s="20" t="s">
        <v>564</v>
      </c>
      <c r="D150" s="23" t="s">
        <v>58</v>
      </c>
      <c r="E150" s="23" t="s">
        <v>59</v>
      </c>
      <c r="F150" s="23" t="s">
        <v>60</v>
      </c>
      <c r="G150" s="23">
        <f t="shared" si="45"/>
        <v>286</v>
      </c>
      <c r="H150" s="23">
        <v>143</v>
      </c>
      <c r="I150" s="23">
        <v>2</v>
      </c>
      <c r="J150" s="23" t="s">
        <v>61</v>
      </c>
      <c r="K150" s="23">
        <v>2020</v>
      </c>
      <c r="L150" s="23">
        <v>13.79</v>
      </c>
      <c r="M150" s="23">
        <f>M149</f>
        <v>29.8</v>
      </c>
      <c r="N150" s="23">
        <f>N149</f>
        <v>0.9</v>
      </c>
      <c r="O150" s="23">
        <f>O149</f>
        <v>0.9</v>
      </c>
      <c r="P150" s="23"/>
      <c r="Q150" s="23">
        <f>Q149</f>
        <v>98</v>
      </c>
      <c r="R150" s="23">
        <v>1133</v>
      </c>
      <c r="S150" s="23" t="str">
        <f t="shared" ref="S150:Z150" si="49">S149</f>
        <v>-</v>
      </c>
      <c r="T150" s="23" t="str">
        <f t="shared" si="49"/>
        <v>-</v>
      </c>
      <c r="U150" s="23" t="str">
        <f t="shared" si="49"/>
        <v>-</v>
      </c>
      <c r="V150" s="23" t="str">
        <f t="shared" si="49"/>
        <v>-</v>
      </c>
      <c r="W150" s="23">
        <f t="shared" si="49"/>
        <v>0</v>
      </c>
      <c r="X150" s="23">
        <f t="shared" si="49"/>
        <v>0</v>
      </c>
      <c r="Y150" s="23">
        <f t="shared" si="49"/>
        <v>-26.769549999999999</v>
      </c>
      <c r="Z150" s="24">
        <f t="shared" si="49"/>
        <v>28.499510000000001</v>
      </c>
      <c r="AA150" s="11"/>
      <c r="AB150" s="18"/>
      <c r="AC150" s="18"/>
      <c r="AD150" s="11"/>
      <c r="AE150" s="11"/>
      <c r="AF150" s="11"/>
      <c r="AG150" s="12"/>
      <c r="AH150" s="12"/>
    </row>
    <row r="151" spans="1:34" x14ac:dyDescent="0.35">
      <c r="A151" s="19" t="str">
        <f t="shared" si="46"/>
        <v>2Gt-Retirement</v>
      </c>
      <c r="B151" s="20" t="s">
        <v>69</v>
      </c>
      <c r="C151" s="20" t="s">
        <v>564</v>
      </c>
      <c r="D151" s="25" t="s">
        <v>58</v>
      </c>
      <c r="E151" s="25" t="s">
        <v>59</v>
      </c>
      <c r="F151" s="25" t="s">
        <v>60</v>
      </c>
      <c r="G151" s="25">
        <f t="shared" si="45"/>
        <v>440</v>
      </c>
      <c r="H151" s="25">
        <v>110</v>
      </c>
      <c r="I151" s="25">
        <v>4</v>
      </c>
      <c r="J151" s="25" t="s">
        <v>61</v>
      </c>
      <c r="K151" s="25">
        <v>2021</v>
      </c>
      <c r="L151" s="25">
        <v>13.266</v>
      </c>
      <c r="M151" s="25">
        <v>28.7</v>
      </c>
      <c r="N151" s="25">
        <v>1.1000000000000001</v>
      </c>
      <c r="O151" s="25">
        <v>1.1000000000000001</v>
      </c>
      <c r="P151" s="25"/>
      <c r="Q151" s="25">
        <v>98</v>
      </c>
      <c r="R151" s="25">
        <v>1133</v>
      </c>
      <c r="S151" s="25" t="s">
        <v>61</v>
      </c>
      <c r="T151" s="25" t="s">
        <v>61</v>
      </c>
      <c r="U151" s="25" t="s">
        <v>61</v>
      </c>
      <c r="V151" s="25" t="s">
        <v>61</v>
      </c>
      <c r="W151" s="25"/>
      <c r="X151" s="25"/>
      <c r="Y151" s="25">
        <v>-26.031379999999999</v>
      </c>
      <c r="Z151" s="26">
        <v>29.601379999999999</v>
      </c>
      <c r="AA151" s="11"/>
      <c r="AB151" s="18"/>
      <c r="AC151" s="18"/>
      <c r="AD151" s="11"/>
      <c r="AE151" s="11"/>
      <c r="AF151" s="11"/>
      <c r="AG151" s="12"/>
      <c r="AH151" s="12"/>
    </row>
    <row r="152" spans="1:34" x14ac:dyDescent="0.35">
      <c r="A152" s="19" t="str">
        <f t="shared" si="46"/>
        <v>2Gt-Retirement</v>
      </c>
      <c r="B152" s="20" t="s">
        <v>70</v>
      </c>
      <c r="C152" s="20" t="s">
        <v>564</v>
      </c>
      <c r="D152" s="25" t="s">
        <v>58</v>
      </c>
      <c r="E152" s="25" t="s">
        <v>59</v>
      </c>
      <c r="F152" s="25" t="s">
        <v>60</v>
      </c>
      <c r="G152" s="25">
        <f t="shared" si="45"/>
        <v>440</v>
      </c>
      <c r="H152" s="25">
        <v>110</v>
      </c>
      <c r="I152" s="25">
        <v>4</v>
      </c>
      <c r="J152" s="25" t="s">
        <v>61</v>
      </c>
      <c r="K152" s="25">
        <v>2022</v>
      </c>
      <c r="L152" s="25">
        <v>13.266</v>
      </c>
      <c r="M152" s="25">
        <f>M151</f>
        <v>28.7</v>
      </c>
      <c r="N152" s="25">
        <f>N151</f>
        <v>1.1000000000000001</v>
      </c>
      <c r="O152" s="25">
        <f>O151</f>
        <v>1.1000000000000001</v>
      </c>
      <c r="P152" s="25"/>
      <c r="Q152" s="25">
        <f>Q151</f>
        <v>98</v>
      </c>
      <c r="R152" s="25">
        <v>1133</v>
      </c>
      <c r="S152" s="25" t="str">
        <f t="shared" ref="S152:Z152" si="50">S151</f>
        <v>-</v>
      </c>
      <c r="T152" s="25" t="str">
        <f t="shared" si="50"/>
        <v>-</v>
      </c>
      <c r="U152" s="25" t="str">
        <f t="shared" si="50"/>
        <v>-</v>
      </c>
      <c r="V152" s="25" t="str">
        <f t="shared" si="50"/>
        <v>-</v>
      </c>
      <c r="W152" s="25">
        <f t="shared" si="50"/>
        <v>0</v>
      </c>
      <c r="X152" s="25">
        <f t="shared" si="50"/>
        <v>0</v>
      </c>
      <c r="Y152" s="25">
        <f t="shared" si="50"/>
        <v>-26.031379999999999</v>
      </c>
      <c r="Z152" s="26">
        <f t="shared" si="50"/>
        <v>29.601379999999999</v>
      </c>
      <c r="AA152" s="11"/>
      <c r="AB152" s="18"/>
      <c r="AC152" s="18"/>
      <c r="AD152" s="11"/>
      <c r="AE152" s="11"/>
      <c r="AF152" s="11"/>
      <c r="AG152" s="12"/>
      <c r="AH152" s="12"/>
    </row>
    <row r="153" spans="1:34" x14ac:dyDescent="0.35">
      <c r="A153" s="19" t="str">
        <f t="shared" si="46"/>
        <v>2Gt-Retirement</v>
      </c>
      <c r="B153" s="20" t="s">
        <v>71</v>
      </c>
      <c r="C153" s="20" t="s">
        <v>564</v>
      </c>
      <c r="D153" s="23" t="s">
        <v>58</v>
      </c>
      <c r="E153" s="23" t="s">
        <v>59</v>
      </c>
      <c r="F153" s="23" t="s">
        <v>60</v>
      </c>
      <c r="G153" s="23">
        <f t="shared" si="45"/>
        <v>1920</v>
      </c>
      <c r="H153" s="23">
        <v>640</v>
      </c>
      <c r="I153" s="23">
        <v>3</v>
      </c>
      <c r="J153" s="23" t="s">
        <v>61</v>
      </c>
      <c r="K153" s="23">
        <v>2023</v>
      </c>
      <c r="L153" s="23">
        <v>11.782</v>
      </c>
      <c r="M153" s="23">
        <v>24.3</v>
      </c>
      <c r="N153" s="23">
        <v>1.8</v>
      </c>
      <c r="O153" s="23">
        <v>1.8</v>
      </c>
      <c r="P153" s="23"/>
      <c r="Q153" s="23">
        <v>98</v>
      </c>
      <c r="R153" s="23">
        <v>1133</v>
      </c>
      <c r="S153" s="23" t="s">
        <v>61</v>
      </c>
      <c r="T153" s="23" t="s">
        <v>61</v>
      </c>
      <c r="U153" s="23" t="s">
        <v>61</v>
      </c>
      <c r="V153" s="23" t="s">
        <v>61</v>
      </c>
      <c r="W153" s="23"/>
      <c r="X153" s="23"/>
      <c r="Y153" s="23">
        <v>-26.088049999999999</v>
      </c>
      <c r="Z153" s="24">
        <v>28.968879999999999</v>
      </c>
      <c r="AA153" s="11"/>
      <c r="AB153" s="18"/>
      <c r="AC153" s="18"/>
      <c r="AD153" s="11"/>
      <c r="AE153" s="11"/>
      <c r="AF153" s="11"/>
      <c r="AG153" s="12"/>
      <c r="AH153" s="12"/>
    </row>
    <row r="154" spans="1:34" x14ac:dyDescent="0.35">
      <c r="A154" s="19" t="str">
        <f t="shared" si="46"/>
        <v>2Gt-Retirement</v>
      </c>
      <c r="B154" s="20" t="s">
        <v>72</v>
      </c>
      <c r="C154" s="20" t="s">
        <v>564</v>
      </c>
      <c r="D154" s="23" t="s">
        <v>58</v>
      </c>
      <c r="E154" s="23" t="s">
        <v>59</v>
      </c>
      <c r="F154" s="23" t="s">
        <v>60</v>
      </c>
      <c r="G154" s="23">
        <f t="shared" si="45"/>
        <v>1920</v>
      </c>
      <c r="H154" s="23">
        <v>640</v>
      </c>
      <c r="I154" s="23">
        <v>3</v>
      </c>
      <c r="J154" s="23" t="s">
        <v>61</v>
      </c>
      <c r="K154" s="23">
        <v>2037</v>
      </c>
      <c r="L154" s="23">
        <v>11.782</v>
      </c>
      <c r="M154" s="23">
        <f>M153</f>
        <v>24.3</v>
      </c>
      <c r="N154" s="23">
        <f>N153</f>
        <v>1.8</v>
      </c>
      <c r="O154" s="23">
        <f>O153</f>
        <v>1.8</v>
      </c>
      <c r="P154" s="23"/>
      <c r="Q154" s="23">
        <f t="shared" ref="Q154:Z154" si="51">Q153</f>
        <v>98</v>
      </c>
      <c r="R154" s="23">
        <f t="shared" si="51"/>
        <v>1133</v>
      </c>
      <c r="S154" s="23" t="str">
        <f t="shared" si="51"/>
        <v>-</v>
      </c>
      <c r="T154" s="23" t="str">
        <f t="shared" si="51"/>
        <v>-</v>
      </c>
      <c r="U154" s="23" t="str">
        <f t="shared" si="51"/>
        <v>-</v>
      </c>
      <c r="V154" s="23" t="str">
        <f t="shared" si="51"/>
        <v>-</v>
      </c>
      <c r="W154" s="23">
        <f t="shared" si="51"/>
        <v>0</v>
      </c>
      <c r="X154" s="23">
        <f t="shared" si="51"/>
        <v>0</v>
      </c>
      <c r="Y154" s="23">
        <f t="shared" si="51"/>
        <v>-26.088049999999999</v>
      </c>
      <c r="Z154" s="24">
        <f t="shared" si="51"/>
        <v>28.968879999999999</v>
      </c>
      <c r="AA154" s="11"/>
      <c r="AB154" s="18"/>
      <c r="AC154" s="18"/>
      <c r="AD154" s="11"/>
      <c r="AE154" s="11"/>
      <c r="AF154" s="11"/>
      <c r="AG154" s="12"/>
      <c r="AH154" s="12"/>
    </row>
    <row r="155" spans="1:34" x14ac:dyDescent="0.35">
      <c r="A155" s="19" t="str">
        <f t="shared" si="46"/>
        <v>2Gt-Retirement</v>
      </c>
      <c r="B155" s="20" t="s">
        <v>73</v>
      </c>
      <c r="C155" s="20" t="s">
        <v>564</v>
      </c>
      <c r="D155" s="21" t="s">
        <v>58</v>
      </c>
      <c r="E155" s="21" t="s">
        <v>59</v>
      </c>
      <c r="F155" s="21" t="s">
        <v>60</v>
      </c>
      <c r="G155" s="21">
        <f t="shared" si="45"/>
        <v>114</v>
      </c>
      <c r="H155" s="21">
        <v>114</v>
      </c>
      <c r="I155" s="21">
        <v>1</v>
      </c>
      <c r="J155" s="21" t="s">
        <v>61</v>
      </c>
      <c r="K155" s="21">
        <v>2022</v>
      </c>
      <c r="L155" s="21">
        <v>15.122999999999999</v>
      </c>
      <c r="M155" s="21">
        <v>34.700000000000003</v>
      </c>
      <c r="N155" s="21">
        <v>0.5</v>
      </c>
      <c r="O155" s="21">
        <v>0.5</v>
      </c>
      <c r="P155" s="21"/>
      <c r="Q155" s="21">
        <v>98</v>
      </c>
      <c r="R155" s="21">
        <v>1133</v>
      </c>
      <c r="S155" s="21" t="s">
        <v>61</v>
      </c>
      <c r="T155" s="21" t="s">
        <v>61</v>
      </c>
      <c r="U155" s="21" t="s">
        <v>61</v>
      </c>
      <c r="V155" s="21" t="s">
        <v>61</v>
      </c>
      <c r="W155" s="21"/>
      <c r="X155" s="21"/>
      <c r="Y155" s="21">
        <v>-26.090779999999999</v>
      </c>
      <c r="Z155" s="22">
        <v>29.474460000000001</v>
      </c>
      <c r="AA155" s="11"/>
      <c r="AB155" s="18"/>
      <c r="AC155" s="18"/>
      <c r="AD155" s="11"/>
      <c r="AE155" s="11"/>
      <c r="AF155" s="11"/>
      <c r="AG155" s="12"/>
      <c r="AH155" s="12"/>
    </row>
    <row r="156" spans="1:34" x14ac:dyDescent="0.35">
      <c r="A156" s="19" t="str">
        <f t="shared" si="46"/>
        <v>2Gt-Retirement</v>
      </c>
      <c r="B156" s="20" t="s">
        <v>74</v>
      </c>
      <c r="C156" s="20" t="s">
        <v>564</v>
      </c>
      <c r="D156" s="23" t="s">
        <v>58</v>
      </c>
      <c r="E156" s="23" t="s">
        <v>59</v>
      </c>
      <c r="F156" s="23" t="s">
        <v>60</v>
      </c>
      <c r="G156" s="23">
        <f t="shared" si="45"/>
        <v>1425</v>
      </c>
      <c r="H156" s="23">
        <v>475</v>
      </c>
      <c r="I156" s="23">
        <v>3</v>
      </c>
      <c r="J156" s="23" t="s">
        <v>61</v>
      </c>
      <c r="K156" s="23">
        <v>2027</v>
      </c>
      <c r="L156" s="23">
        <v>12.994999999999999</v>
      </c>
      <c r="M156" s="23">
        <v>28.6</v>
      </c>
      <c r="N156" s="23">
        <v>3.6</v>
      </c>
      <c r="O156" s="23">
        <v>3.6</v>
      </c>
      <c r="P156" s="23"/>
      <c r="Q156" s="23">
        <v>98</v>
      </c>
      <c r="R156" s="23">
        <v>1133</v>
      </c>
      <c r="S156" s="23" t="s">
        <v>61</v>
      </c>
      <c r="T156" s="23" t="s">
        <v>61</v>
      </c>
      <c r="U156" s="23" t="s">
        <v>61</v>
      </c>
      <c r="V156" s="23" t="s">
        <v>61</v>
      </c>
      <c r="W156" s="23"/>
      <c r="X156" s="23"/>
      <c r="Y156" s="23">
        <v>-26.25404</v>
      </c>
      <c r="Z156" s="24">
        <v>29.18008</v>
      </c>
      <c r="AA156" s="11"/>
      <c r="AB156" s="18"/>
      <c r="AC156" s="18"/>
      <c r="AD156" s="11"/>
      <c r="AE156" s="11"/>
      <c r="AF156" s="11"/>
      <c r="AG156" s="12"/>
      <c r="AH156" s="12"/>
    </row>
    <row r="157" spans="1:34" x14ac:dyDescent="0.35">
      <c r="A157" s="19" t="str">
        <f t="shared" si="46"/>
        <v>2Gt-Retirement</v>
      </c>
      <c r="B157" s="20" t="s">
        <v>75</v>
      </c>
      <c r="C157" s="20" t="s">
        <v>564</v>
      </c>
      <c r="D157" s="23" t="s">
        <v>58</v>
      </c>
      <c r="E157" s="23" t="s">
        <v>59</v>
      </c>
      <c r="F157" s="23" t="s">
        <v>60</v>
      </c>
      <c r="G157" s="23">
        <f t="shared" si="45"/>
        <v>1425</v>
      </c>
      <c r="H157" s="23">
        <v>475</v>
      </c>
      <c r="I157" s="23">
        <v>3</v>
      </c>
      <c r="J157" s="23" t="s">
        <v>61</v>
      </c>
      <c r="K157" s="23">
        <v>2030</v>
      </c>
      <c r="L157" s="23">
        <v>12.994999999999999</v>
      </c>
      <c r="M157" s="23">
        <f>M156</f>
        <v>28.6</v>
      </c>
      <c r="N157" s="23">
        <f>N156</f>
        <v>3.6</v>
      </c>
      <c r="O157" s="23">
        <f>O156</f>
        <v>3.6</v>
      </c>
      <c r="P157" s="23"/>
      <c r="Q157" s="23">
        <v>98</v>
      </c>
      <c r="R157" s="23">
        <f t="shared" ref="R157:Z157" si="52">R156</f>
        <v>1133</v>
      </c>
      <c r="S157" s="23" t="str">
        <f t="shared" si="52"/>
        <v>-</v>
      </c>
      <c r="T157" s="23" t="str">
        <f t="shared" si="52"/>
        <v>-</v>
      </c>
      <c r="U157" s="23" t="str">
        <f t="shared" si="52"/>
        <v>-</v>
      </c>
      <c r="V157" s="23" t="str">
        <f t="shared" si="52"/>
        <v>-</v>
      </c>
      <c r="W157" s="23">
        <f t="shared" si="52"/>
        <v>0</v>
      </c>
      <c r="X157" s="23">
        <f t="shared" si="52"/>
        <v>0</v>
      </c>
      <c r="Y157" s="23">
        <f t="shared" si="52"/>
        <v>-26.25404</v>
      </c>
      <c r="Z157" s="24">
        <f t="shared" si="52"/>
        <v>29.18008</v>
      </c>
      <c r="AA157" s="11"/>
      <c r="AB157" s="18"/>
      <c r="AC157" s="18"/>
      <c r="AD157" s="11"/>
      <c r="AE157" s="11"/>
      <c r="AF157" s="11"/>
      <c r="AG157" s="12"/>
      <c r="AH157" s="12"/>
    </row>
    <row r="158" spans="1:34" x14ac:dyDescent="0.35">
      <c r="A158" s="19" t="str">
        <f t="shared" si="46"/>
        <v>2Gt-Retirement</v>
      </c>
      <c r="B158" s="20" t="s">
        <v>76</v>
      </c>
      <c r="C158" s="20" t="s">
        <v>564</v>
      </c>
      <c r="D158" s="21" t="s">
        <v>58</v>
      </c>
      <c r="E158" s="21" t="s">
        <v>59</v>
      </c>
      <c r="F158" s="21" t="s">
        <v>60</v>
      </c>
      <c r="G158" s="21">
        <f t="shared" si="45"/>
        <v>2880</v>
      </c>
      <c r="H158" s="21">
        <v>720</v>
      </c>
      <c r="I158" s="21">
        <v>4</v>
      </c>
      <c r="J158" s="21" t="s">
        <v>61</v>
      </c>
      <c r="K158" s="21">
        <v>2040</v>
      </c>
      <c r="L158" s="21">
        <v>10.305</v>
      </c>
      <c r="M158" s="21">
        <v>31.6</v>
      </c>
      <c r="N158" s="21">
        <v>7.2</v>
      </c>
      <c r="O158" s="21">
        <v>7.2</v>
      </c>
      <c r="P158" s="21"/>
      <c r="Q158" s="21">
        <v>98</v>
      </c>
      <c r="R158" s="21">
        <v>1133</v>
      </c>
      <c r="S158" s="21" t="s">
        <v>61</v>
      </c>
      <c r="T158" s="21" t="s">
        <v>61</v>
      </c>
      <c r="U158" s="21" t="s">
        <v>61</v>
      </c>
      <c r="V158" s="21" t="s">
        <v>61</v>
      </c>
      <c r="W158" s="21"/>
      <c r="X158" s="21"/>
      <c r="Y158" s="21">
        <v>-25.5459</v>
      </c>
      <c r="Z158" s="22">
        <v>28.5502</v>
      </c>
      <c r="AA158" s="11"/>
      <c r="AB158" s="18"/>
      <c r="AC158" s="18"/>
      <c r="AD158" s="11"/>
      <c r="AE158" s="11"/>
      <c r="AF158" s="11"/>
      <c r="AG158" s="12"/>
      <c r="AH158" s="12"/>
    </row>
    <row r="159" spans="1:34" x14ac:dyDescent="0.35">
      <c r="A159" s="19" t="str">
        <f t="shared" si="46"/>
        <v>2Gt-Retirement</v>
      </c>
      <c r="B159" s="20" t="s">
        <v>78</v>
      </c>
      <c r="C159" s="20" t="s">
        <v>564</v>
      </c>
      <c r="D159" s="25" t="s">
        <v>58</v>
      </c>
      <c r="E159" s="25" t="s">
        <v>59</v>
      </c>
      <c r="F159" s="25" t="s">
        <v>60</v>
      </c>
      <c r="G159" s="25">
        <f t="shared" si="45"/>
        <v>720</v>
      </c>
      <c r="H159" s="25">
        <v>720</v>
      </c>
      <c r="I159" s="25">
        <v>1</v>
      </c>
      <c r="J159" s="25">
        <v>2023</v>
      </c>
      <c r="K159" s="25">
        <v>2040</v>
      </c>
      <c r="L159" s="25">
        <v>10.305</v>
      </c>
      <c r="M159" s="25">
        <f t="shared" ref="M159:O160" si="53">M158</f>
        <v>31.6</v>
      </c>
      <c r="N159" s="25">
        <f t="shared" si="53"/>
        <v>7.2</v>
      </c>
      <c r="O159" s="25">
        <f t="shared" si="53"/>
        <v>7.2</v>
      </c>
      <c r="P159" s="25"/>
      <c r="Q159" s="25">
        <f t="shared" ref="Q159:Z160" si="54">Q158</f>
        <v>98</v>
      </c>
      <c r="R159" s="25">
        <f t="shared" si="54"/>
        <v>1133</v>
      </c>
      <c r="S159" s="25" t="str">
        <f t="shared" si="54"/>
        <v>-</v>
      </c>
      <c r="T159" s="25" t="str">
        <f t="shared" si="54"/>
        <v>-</v>
      </c>
      <c r="U159" s="25" t="str">
        <f t="shared" si="54"/>
        <v>-</v>
      </c>
      <c r="V159" s="25" t="str">
        <f t="shared" si="54"/>
        <v>-</v>
      </c>
      <c r="W159" s="25">
        <f t="shared" si="54"/>
        <v>0</v>
      </c>
      <c r="X159" s="25">
        <f t="shared" si="54"/>
        <v>0</v>
      </c>
      <c r="Y159" s="25">
        <f t="shared" si="54"/>
        <v>-25.5459</v>
      </c>
      <c r="Z159" s="26">
        <f t="shared" si="54"/>
        <v>28.5502</v>
      </c>
      <c r="AA159" s="11"/>
      <c r="AB159" s="18"/>
      <c r="AC159" s="18"/>
      <c r="AD159" s="11"/>
      <c r="AE159" s="11"/>
      <c r="AF159" s="11"/>
      <c r="AG159" s="12"/>
      <c r="AH159" s="12"/>
    </row>
    <row r="160" spans="1:34" x14ac:dyDescent="0.35">
      <c r="A160" s="19" t="str">
        <f t="shared" si="46"/>
        <v>2Gt-Retirement</v>
      </c>
      <c r="B160" s="20" t="s">
        <v>79</v>
      </c>
      <c r="C160" s="20" t="s">
        <v>564</v>
      </c>
      <c r="D160" s="25" t="s">
        <v>58</v>
      </c>
      <c r="E160" s="25" t="s">
        <v>59</v>
      </c>
      <c r="F160" s="25" t="s">
        <v>60</v>
      </c>
      <c r="G160" s="25">
        <f t="shared" si="45"/>
        <v>720</v>
      </c>
      <c r="H160" s="25">
        <v>720</v>
      </c>
      <c r="I160" s="25">
        <v>1</v>
      </c>
      <c r="J160" s="25">
        <v>2024</v>
      </c>
      <c r="K160" s="25">
        <v>2040</v>
      </c>
      <c r="L160" s="25">
        <v>10.305</v>
      </c>
      <c r="M160" s="25">
        <f t="shared" si="53"/>
        <v>31.6</v>
      </c>
      <c r="N160" s="25">
        <f t="shared" si="53"/>
        <v>7.2</v>
      </c>
      <c r="O160" s="25">
        <f t="shared" si="53"/>
        <v>7.2</v>
      </c>
      <c r="P160" s="25"/>
      <c r="Q160" s="25">
        <f t="shared" si="54"/>
        <v>98</v>
      </c>
      <c r="R160" s="25">
        <f t="shared" si="54"/>
        <v>1133</v>
      </c>
      <c r="S160" s="25" t="str">
        <f t="shared" si="54"/>
        <v>-</v>
      </c>
      <c r="T160" s="25" t="str">
        <f t="shared" si="54"/>
        <v>-</v>
      </c>
      <c r="U160" s="25" t="str">
        <f t="shared" si="54"/>
        <v>-</v>
      </c>
      <c r="V160" s="25" t="str">
        <f t="shared" si="54"/>
        <v>-</v>
      </c>
      <c r="W160" s="25">
        <f t="shared" si="54"/>
        <v>0</v>
      </c>
      <c r="X160" s="25">
        <f t="shared" si="54"/>
        <v>0</v>
      </c>
      <c r="Y160" s="25">
        <f t="shared" si="54"/>
        <v>-25.5459</v>
      </c>
      <c r="Z160" s="26">
        <f t="shared" si="54"/>
        <v>28.5502</v>
      </c>
      <c r="AA160" s="11"/>
      <c r="AB160" s="18"/>
      <c r="AC160" s="18"/>
      <c r="AD160" s="11"/>
      <c r="AE160" s="11"/>
      <c r="AF160" s="11"/>
      <c r="AG160" s="12"/>
      <c r="AH160" s="12"/>
    </row>
    <row r="161" spans="1:34" x14ac:dyDescent="0.35">
      <c r="A161" s="19" t="str">
        <f t="shared" si="46"/>
        <v>2Gt-Retirement</v>
      </c>
      <c r="B161" s="20" t="s">
        <v>80</v>
      </c>
      <c r="C161" s="20" t="s">
        <v>564</v>
      </c>
      <c r="D161" s="23" t="s">
        <v>58</v>
      </c>
      <c r="E161" s="23" t="s">
        <v>59</v>
      </c>
      <c r="F161" s="23" t="s">
        <v>60</v>
      </c>
      <c r="G161" s="23">
        <f t="shared" si="45"/>
        <v>2372</v>
      </c>
      <c r="H161" s="23">
        <v>593</v>
      </c>
      <c r="I161" s="23">
        <v>4</v>
      </c>
      <c r="J161" s="23" t="s">
        <v>61</v>
      </c>
      <c r="K161" s="23">
        <v>2037</v>
      </c>
      <c r="L161" s="23">
        <v>11.003</v>
      </c>
      <c r="M161" s="23">
        <v>14.4</v>
      </c>
      <c r="N161" s="23">
        <v>5.9</v>
      </c>
      <c r="O161" s="23">
        <v>5.9</v>
      </c>
      <c r="P161" s="23"/>
      <c r="Q161" s="23">
        <v>98</v>
      </c>
      <c r="R161" s="23">
        <v>1133</v>
      </c>
      <c r="S161" s="23" t="s">
        <v>61</v>
      </c>
      <c r="T161" s="23" t="s">
        <v>61</v>
      </c>
      <c r="U161" s="23" t="s">
        <v>61</v>
      </c>
      <c r="V161" s="23" t="s">
        <v>61</v>
      </c>
      <c r="W161" s="23"/>
      <c r="X161" s="23"/>
      <c r="Y161" s="23">
        <v>-26.740269999999999</v>
      </c>
      <c r="Z161" s="24">
        <v>27.975000000000001</v>
      </c>
      <c r="AA161" s="11"/>
      <c r="AB161" s="18"/>
      <c r="AC161" s="18"/>
      <c r="AD161" s="11"/>
      <c r="AE161" s="11"/>
      <c r="AF161" s="11"/>
      <c r="AG161" s="12"/>
      <c r="AH161" s="12"/>
    </row>
    <row r="162" spans="1:34" x14ac:dyDescent="0.35">
      <c r="A162" s="19" t="str">
        <f t="shared" si="46"/>
        <v>2Gt-Retirement</v>
      </c>
      <c r="B162" s="20" t="s">
        <v>81</v>
      </c>
      <c r="C162" s="20" t="s">
        <v>564</v>
      </c>
      <c r="D162" s="23" t="s">
        <v>58</v>
      </c>
      <c r="E162" s="23" t="s">
        <v>59</v>
      </c>
      <c r="F162" s="23" t="s">
        <v>60</v>
      </c>
      <c r="G162" s="23">
        <f t="shared" si="45"/>
        <v>1186</v>
      </c>
      <c r="H162" s="23">
        <v>593</v>
      </c>
      <c r="I162" s="23">
        <v>2</v>
      </c>
      <c r="J162" s="23" t="s">
        <v>61</v>
      </c>
      <c r="K162" s="23">
        <v>2041</v>
      </c>
      <c r="L162" s="23">
        <v>11.003</v>
      </c>
      <c r="M162" s="23">
        <f t="shared" ref="M162:Z162" si="55">M161</f>
        <v>14.4</v>
      </c>
      <c r="N162" s="23">
        <f t="shared" si="55"/>
        <v>5.9</v>
      </c>
      <c r="O162" s="23">
        <f t="shared" si="55"/>
        <v>5.9</v>
      </c>
      <c r="P162" s="23"/>
      <c r="Q162" s="23">
        <f t="shared" si="55"/>
        <v>98</v>
      </c>
      <c r="R162" s="23">
        <f t="shared" si="55"/>
        <v>1133</v>
      </c>
      <c r="S162" s="23" t="str">
        <f t="shared" si="55"/>
        <v>-</v>
      </c>
      <c r="T162" s="23" t="str">
        <f t="shared" si="55"/>
        <v>-</v>
      </c>
      <c r="U162" s="23" t="str">
        <f t="shared" si="55"/>
        <v>-</v>
      </c>
      <c r="V162" s="23" t="str">
        <f t="shared" si="55"/>
        <v>-</v>
      </c>
      <c r="W162" s="23">
        <f t="shared" si="55"/>
        <v>0</v>
      </c>
      <c r="X162" s="23">
        <f t="shared" si="55"/>
        <v>0</v>
      </c>
      <c r="Y162" s="23">
        <f t="shared" si="55"/>
        <v>-26.740269999999999</v>
      </c>
      <c r="Z162" s="24">
        <f t="shared" si="55"/>
        <v>27.975000000000001</v>
      </c>
      <c r="AA162" s="11"/>
      <c r="AB162" s="18"/>
      <c r="AC162" s="18"/>
      <c r="AD162" s="11"/>
      <c r="AE162" s="11"/>
      <c r="AF162" s="11"/>
      <c r="AG162" s="12"/>
      <c r="AH162" s="12"/>
    </row>
    <row r="163" spans="1:34" x14ac:dyDescent="0.35">
      <c r="A163" s="19" t="str">
        <f t="shared" si="46"/>
        <v>2Gt-Retirement</v>
      </c>
      <c r="B163" s="20" t="s">
        <v>82</v>
      </c>
      <c r="C163" s="20" t="s">
        <v>564</v>
      </c>
      <c r="D163" s="25" t="s">
        <v>58</v>
      </c>
      <c r="E163" s="25" t="s">
        <v>59</v>
      </c>
      <c r="F163" s="25" t="s">
        <v>60</v>
      </c>
      <c r="G163" s="25">
        <f t="shared" si="45"/>
        <v>1833</v>
      </c>
      <c r="H163" s="25">
        <v>611</v>
      </c>
      <c r="I163" s="25">
        <v>3</v>
      </c>
      <c r="J163" s="25" t="s">
        <v>61</v>
      </c>
      <c r="K163" s="25">
        <v>2022</v>
      </c>
      <c r="L163" s="25">
        <v>11.782</v>
      </c>
      <c r="M163" s="25">
        <v>32.1</v>
      </c>
      <c r="N163" s="25">
        <v>1.7</v>
      </c>
      <c r="O163" s="25">
        <v>1.7</v>
      </c>
      <c r="P163" s="25"/>
      <c r="Q163" s="25">
        <v>98</v>
      </c>
      <c r="R163" s="25">
        <v>1133</v>
      </c>
      <c r="S163" s="25" t="s">
        <v>61</v>
      </c>
      <c r="T163" s="25" t="s">
        <v>61</v>
      </c>
      <c r="U163" s="25" t="s">
        <v>61</v>
      </c>
      <c r="V163" s="25" t="s">
        <v>61</v>
      </c>
      <c r="W163" s="25"/>
      <c r="X163" s="25"/>
      <c r="Y163" s="25">
        <v>-27.095549999999999</v>
      </c>
      <c r="Z163" s="26">
        <v>29.77055</v>
      </c>
      <c r="AA163" s="11"/>
      <c r="AB163" s="18"/>
      <c r="AC163" s="18"/>
      <c r="AD163" s="11"/>
      <c r="AE163" s="11"/>
      <c r="AF163" s="11"/>
      <c r="AG163" s="12"/>
      <c r="AH163" s="12"/>
    </row>
    <row r="164" spans="1:34" x14ac:dyDescent="0.35">
      <c r="A164" s="19" t="str">
        <f t="shared" si="46"/>
        <v>2Gt-Retirement</v>
      </c>
      <c r="B164" s="20" t="s">
        <v>83</v>
      </c>
      <c r="C164" s="20" t="s">
        <v>564</v>
      </c>
      <c r="D164" s="25" t="s">
        <v>58</v>
      </c>
      <c r="E164" s="25" t="s">
        <v>59</v>
      </c>
      <c r="F164" s="25" t="s">
        <v>60</v>
      </c>
      <c r="G164" s="25">
        <f t="shared" si="45"/>
        <v>2010</v>
      </c>
      <c r="H164" s="25">
        <v>670</v>
      </c>
      <c r="I164" s="25">
        <v>3</v>
      </c>
      <c r="J164" s="25" t="s">
        <v>61</v>
      </c>
      <c r="K164" s="25">
        <v>2030</v>
      </c>
      <c r="L164" s="25">
        <v>11.032</v>
      </c>
      <c r="M164" s="25">
        <v>32.1</v>
      </c>
      <c r="N164" s="25">
        <v>1.9</v>
      </c>
      <c r="O164" s="25">
        <v>1.9</v>
      </c>
      <c r="P164" s="25"/>
      <c r="Q164" s="25">
        <v>98</v>
      </c>
      <c r="R164" s="25">
        <v>1133</v>
      </c>
      <c r="S164" s="25" t="s">
        <v>61</v>
      </c>
      <c r="T164" s="25" t="s">
        <v>61</v>
      </c>
      <c r="U164" s="25" t="s">
        <v>61</v>
      </c>
      <c r="V164" s="25" t="s">
        <v>61</v>
      </c>
      <c r="W164" s="25"/>
      <c r="X164" s="25"/>
      <c r="Y164" s="25">
        <v>-27.095549999999999</v>
      </c>
      <c r="Z164" s="26">
        <v>29.77055</v>
      </c>
      <c r="AA164" s="11"/>
      <c r="AB164" s="18"/>
      <c r="AC164" s="18"/>
      <c r="AD164" s="11"/>
      <c r="AE164" s="11"/>
      <c r="AF164" s="11"/>
      <c r="AG164" s="12"/>
      <c r="AH164" s="12"/>
    </row>
    <row r="165" spans="1:34" x14ac:dyDescent="0.35">
      <c r="A165" s="19" t="str">
        <f t="shared" si="46"/>
        <v>2Gt-Retirement</v>
      </c>
      <c r="B165" s="20" t="s">
        <v>84</v>
      </c>
      <c r="C165" s="20" t="s">
        <v>564</v>
      </c>
      <c r="D165" s="23" t="s">
        <v>58</v>
      </c>
      <c r="E165" s="23" t="s">
        <v>59</v>
      </c>
      <c r="F165" s="23" t="s">
        <v>60</v>
      </c>
      <c r="G165" s="23">
        <f t="shared" si="45"/>
        <v>1230</v>
      </c>
      <c r="H165" s="23">
        <v>615</v>
      </c>
      <c r="I165" s="23">
        <v>2</v>
      </c>
      <c r="J165" s="23" t="s">
        <v>61</v>
      </c>
      <c r="K165" s="23">
        <v>2026</v>
      </c>
      <c r="L165" s="23">
        <v>11.682</v>
      </c>
      <c r="M165" s="23">
        <v>17.5</v>
      </c>
      <c r="N165" s="23">
        <v>3</v>
      </c>
      <c r="O165" s="23">
        <v>3</v>
      </c>
      <c r="P165" s="23"/>
      <c r="Q165" s="23">
        <v>98</v>
      </c>
      <c r="R165" s="23">
        <v>1133</v>
      </c>
      <c r="S165" s="23" t="s">
        <v>61</v>
      </c>
      <c r="T165" s="23" t="s">
        <v>61</v>
      </c>
      <c r="U165" s="23" t="s">
        <v>61</v>
      </c>
      <c r="V165" s="23" t="s">
        <v>61</v>
      </c>
      <c r="W165" s="23"/>
      <c r="X165" s="23"/>
      <c r="Y165" s="23">
        <v>-23.667770000000001</v>
      </c>
      <c r="Z165" s="24">
        <v>27.612770000000001</v>
      </c>
      <c r="AA165" s="11"/>
      <c r="AB165" s="18"/>
      <c r="AC165" s="18"/>
      <c r="AD165" s="11"/>
      <c r="AE165" s="11"/>
      <c r="AF165" s="11"/>
      <c r="AG165" s="12"/>
      <c r="AH165" s="12"/>
    </row>
    <row r="166" spans="1:34" x14ac:dyDescent="0.35">
      <c r="A166" s="19" t="str">
        <f t="shared" si="46"/>
        <v>2Gt-Retirement</v>
      </c>
      <c r="B166" s="20" t="s">
        <v>85</v>
      </c>
      <c r="C166" s="20" t="s">
        <v>564</v>
      </c>
      <c r="D166" s="23" t="s">
        <v>58</v>
      </c>
      <c r="E166" s="23" t="s">
        <v>59</v>
      </c>
      <c r="F166" s="23" t="s">
        <v>60</v>
      </c>
      <c r="G166" s="23">
        <f t="shared" si="45"/>
        <v>2460</v>
      </c>
      <c r="H166" s="23">
        <v>615</v>
      </c>
      <c r="I166" s="23">
        <v>4</v>
      </c>
      <c r="J166" s="23" t="s">
        <v>61</v>
      </c>
      <c r="K166" s="23">
        <v>2040</v>
      </c>
      <c r="L166" s="23">
        <v>11.682</v>
      </c>
      <c r="M166" s="23">
        <f>M165</f>
        <v>17.5</v>
      </c>
      <c r="N166" s="23">
        <f>N165</f>
        <v>3</v>
      </c>
      <c r="O166" s="23">
        <f>O165</f>
        <v>3</v>
      </c>
      <c r="P166" s="23"/>
      <c r="Q166" s="23">
        <v>98</v>
      </c>
      <c r="R166" s="23">
        <f t="shared" ref="R166:Z166" si="56">R165</f>
        <v>1133</v>
      </c>
      <c r="S166" s="23" t="str">
        <f t="shared" si="56"/>
        <v>-</v>
      </c>
      <c r="T166" s="23" t="str">
        <f t="shared" si="56"/>
        <v>-</v>
      </c>
      <c r="U166" s="23" t="str">
        <f t="shared" si="56"/>
        <v>-</v>
      </c>
      <c r="V166" s="23" t="str">
        <f t="shared" si="56"/>
        <v>-</v>
      </c>
      <c r="W166" s="23">
        <f t="shared" si="56"/>
        <v>0</v>
      </c>
      <c r="X166" s="23">
        <f t="shared" si="56"/>
        <v>0</v>
      </c>
      <c r="Y166" s="23">
        <f t="shared" si="56"/>
        <v>-23.667770000000001</v>
      </c>
      <c r="Z166" s="24">
        <f t="shared" si="56"/>
        <v>27.612770000000001</v>
      </c>
      <c r="AA166" s="11"/>
      <c r="AB166" s="18"/>
      <c r="AC166" s="18"/>
      <c r="AD166" s="11"/>
      <c r="AE166" s="11"/>
      <c r="AF166" s="11"/>
      <c r="AG166" s="12"/>
      <c r="AH166" s="12"/>
    </row>
    <row r="167" spans="1:34" x14ac:dyDescent="0.35">
      <c r="A167" s="19" t="str">
        <f t="shared" si="46"/>
        <v>2Gt-Retirement</v>
      </c>
      <c r="B167" s="20" t="s">
        <v>86</v>
      </c>
      <c r="C167" s="20" t="s">
        <v>564</v>
      </c>
      <c r="D167" s="25" t="s">
        <v>58</v>
      </c>
      <c r="E167" s="25" t="s">
        <v>59</v>
      </c>
      <c r="F167" s="25" t="s">
        <v>60</v>
      </c>
      <c r="G167" s="25">
        <f t="shared" si="45"/>
        <v>1725</v>
      </c>
      <c r="H167" s="25">
        <v>575</v>
      </c>
      <c r="I167" s="25">
        <v>3</v>
      </c>
      <c r="J167" s="25" t="s">
        <v>61</v>
      </c>
      <c r="K167" s="25">
        <v>2022</v>
      </c>
      <c r="L167" s="25">
        <v>12.066000000000001</v>
      </c>
      <c r="M167" s="25">
        <v>30.2</v>
      </c>
      <c r="N167" s="25">
        <v>2.4</v>
      </c>
      <c r="O167" s="25">
        <v>2.4</v>
      </c>
      <c r="P167" s="25"/>
      <c r="Q167" s="25">
        <v>98</v>
      </c>
      <c r="R167" s="25">
        <v>1133</v>
      </c>
      <c r="S167" s="25" t="s">
        <v>61</v>
      </c>
      <c r="T167" s="25" t="s">
        <v>61</v>
      </c>
      <c r="U167" s="25" t="s">
        <v>61</v>
      </c>
      <c r="V167" s="25" t="s">
        <v>61</v>
      </c>
      <c r="W167" s="25"/>
      <c r="X167" s="25"/>
      <c r="Y167" s="25">
        <v>-26.280360000000002</v>
      </c>
      <c r="Z167" s="26">
        <v>29.142289999999999</v>
      </c>
      <c r="AA167" s="11"/>
      <c r="AB167" s="18"/>
      <c r="AC167" s="18"/>
      <c r="AD167" s="11"/>
      <c r="AE167" s="11"/>
      <c r="AF167" s="11"/>
      <c r="AG167" s="12"/>
      <c r="AH167" s="12"/>
    </row>
    <row r="168" spans="1:34" x14ac:dyDescent="0.35">
      <c r="A168" s="19" t="str">
        <f t="shared" si="46"/>
        <v>2Gt-Retirement</v>
      </c>
      <c r="B168" s="20" t="s">
        <v>87</v>
      </c>
      <c r="C168" s="20" t="s">
        <v>564</v>
      </c>
      <c r="D168" s="25" t="s">
        <v>58</v>
      </c>
      <c r="E168" s="25" t="s">
        <v>59</v>
      </c>
      <c r="F168" s="25" t="s">
        <v>60</v>
      </c>
      <c r="G168" s="25">
        <f t="shared" si="45"/>
        <v>1725</v>
      </c>
      <c r="H168" s="25">
        <v>575</v>
      </c>
      <c r="I168" s="25">
        <v>3</v>
      </c>
      <c r="J168" s="25" t="s">
        <v>61</v>
      </c>
      <c r="K168" s="25">
        <v>2025</v>
      </c>
      <c r="L168" s="25">
        <v>12.066000000000001</v>
      </c>
      <c r="M168" s="25">
        <f>M167</f>
        <v>30.2</v>
      </c>
      <c r="N168" s="25">
        <f>N167</f>
        <v>2.4</v>
      </c>
      <c r="O168" s="25">
        <f>O167</f>
        <v>2.4</v>
      </c>
      <c r="P168" s="25"/>
      <c r="Q168" s="25">
        <v>98</v>
      </c>
      <c r="R168" s="25">
        <f t="shared" ref="R168:Z168" si="57">R167</f>
        <v>1133</v>
      </c>
      <c r="S168" s="25" t="str">
        <f t="shared" si="57"/>
        <v>-</v>
      </c>
      <c r="T168" s="25" t="str">
        <f t="shared" si="57"/>
        <v>-</v>
      </c>
      <c r="U168" s="25" t="str">
        <f t="shared" si="57"/>
        <v>-</v>
      </c>
      <c r="V168" s="25" t="str">
        <f t="shared" si="57"/>
        <v>-</v>
      </c>
      <c r="W168" s="25">
        <f t="shared" si="57"/>
        <v>0</v>
      </c>
      <c r="X168" s="25">
        <f t="shared" si="57"/>
        <v>0</v>
      </c>
      <c r="Y168" s="25">
        <f t="shared" si="57"/>
        <v>-26.280360000000002</v>
      </c>
      <c r="Z168" s="26">
        <f t="shared" si="57"/>
        <v>29.142289999999999</v>
      </c>
      <c r="AA168" s="11"/>
      <c r="AB168" s="18"/>
      <c r="AC168" s="18"/>
      <c r="AD168" s="11"/>
      <c r="AE168" s="11"/>
      <c r="AF168" s="11"/>
      <c r="AG168" s="12"/>
      <c r="AH168" s="12"/>
    </row>
    <row r="169" spans="1:34" x14ac:dyDescent="0.35">
      <c r="A169" s="19" t="str">
        <f t="shared" si="46"/>
        <v>2Gt-Retirement</v>
      </c>
      <c r="B169" s="20" t="s">
        <v>88</v>
      </c>
      <c r="C169" s="20" t="s">
        <v>564</v>
      </c>
      <c r="D169" s="23" t="s">
        <v>58</v>
      </c>
      <c r="E169" s="23" t="s">
        <v>59</v>
      </c>
      <c r="F169" s="23" t="s">
        <v>60</v>
      </c>
      <c r="G169" s="23">
        <f t="shared" si="45"/>
        <v>3615</v>
      </c>
      <c r="H169" s="23">
        <v>723</v>
      </c>
      <c r="I169" s="23">
        <v>5</v>
      </c>
      <c r="J169" s="23" t="s">
        <v>61</v>
      </c>
      <c r="K169" s="23" t="s">
        <v>77</v>
      </c>
      <c r="L169" s="23">
        <v>10.305</v>
      </c>
      <c r="M169" s="23">
        <v>21.4</v>
      </c>
      <c r="N169" s="23">
        <v>7.2</v>
      </c>
      <c r="O169" s="23">
        <v>7.2</v>
      </c>
      <c r="P169" s="23"/>
      <c r="Q169" s="23">
        <v>98</v>
      </c>
      <c r="R169" s="23">
        <v>1133</v>
      </c>
      <c r="S169" s="23" t="s">
        <v>61</v>
      </c>
      <c r="T169" s="23" t="s">
        <v>61</v>
      </c>
      <c r="U169" s="23" t="s">
        <v>61</v>
      </c>
      <c r="V169" s="23" t="s">
        <v>61</v>
      </c>
      <c r="W169" s="23"/>
      <c r="X169" s="23"/>
      <c r="Y169" s="23">
        <v>-23.42</v>
      </c>
      <c r="Z169" s="24">
        <v>27.33</v>
      </c>
      <c r="AA169" s="11"/>
      <c r="AB169" s="18"/>
      <c r="AC169" s="18"/>
      <c r="AD169" s="11"/>
      <c r="AE169" s="11"/>
      <c r="AF169" s="11"/>
      <c r="AG169" s="12"/>
      <c r="AH169" s="12"/>
    </row>
    <row r="170" spans="1:34" x14ac:dyDescent="0.35">
      <c r="A170" s="19" t="str">
        <f t="shared" si="46"/>
        <v>2Gt-Retirement</v>
      </c>
      <c r="B170" s="20" t="s">
        <v>89</v>
      </c>
      <c r="C170" s="20" t="s">
        <v>564</v>
      </c>
      <c r="D170" s="23" t="s">
        <v>58</v>
      </c>
      <c r="E170" s="23" t="s">
        <v>59</v>
      </c>
      <c r="F170" s="23" t="s">
        <v>60</v>
      </c>
      <c r="G170" s="23">
        <f t="shared" si="45"/>
        <v>723</v>
      </c>
      <c r="H170" s="23">
        <v>723</v>
      </c>
      <c r="I170" s="23">
        <v>1</v>
      </c>
      <c r="J170" s="23" t="s">
        <v>61</v>
      </c>
      <c r="K170" s="23" t="s">
        <v>77</v>
      </c>
      <c r="L170" s="23">
        <v>10.305</v>
      </c>
      <c r="M170" s="23">
        <f>M169</f>
        <v>21.4</v>
      </c>
      <c r="N170" s="23">
        <f>N169</f>
        <v>7.2</v>
      </c>
      <c r="O170" s="23">
        <f>O169</f>
        <v>7.2</v>
      </c>
      <c r="P170" s="23"/>
      <c r="Q170" s="23">
        <f t="shared" ref="Q170:Z170" si="58">Q169</f>
        <v>98</v>
      </c>
      <c r="R170" s="23">
        <f t="shared" si="58"/>
        <v>1133</v>
      </c>
      <c r="S170" s="23" t="str">
        <f t="shared" si="58"/>
        <v>-</v>
      </c>
      <c r="T170" s="23" t="str">
        <f t="shared" si="58"/>
        <v>-</v>
      </c>
      <c r="U170" s="23" t="str">
        <f t="shared" si="58"/>
        <v>-</v>
      </c>
      <c r="V170" s="23" t="str">
        <f t="shared" si="58"/>
        <v>-</v>
      </c>
      <c r="W170" s="23">
        <f t="shared" si="58"/>
        <v>0</v>
      </c>
      <c r="X170" s="23">
        <f t="shared" si="58"/>
        <v>0</v>
      </c>
      <c r="Y170" s="23">
        <f t="shared" si="58"/>
        <v>-23.42</v>
      </c>
      <c r="Z170" s="24">
        <f t="shared" si="58"/>
        <v>27.33</v>
      </c>
      <c r="AA170" s="11"/>
      <c r="AB170" s="18"/>
      <c r="AC170" s="18"/>
      <c r="AD170" s="11"/>
      <c r="AE170" s="11"/>
      <c r="AF170" s="11"/>
      <c r="AG170" s="12"/>
      <c r="AH170" s="12"/>
    </row>
    <row r="171" spans="1:34" x14ac:dyDescent="0.35">
      <c r="A171" s="19" t="str">
        <f t="shared" si="46"/>
        <v>2Gt-Retirement</v>
      </c>
      <c r="B171" s="20" t="s">
        <v>90</v>
      </c>
      <c r="C171" s="20" t="s">
        <v>564</v>
      </c>
      <c r="D171" s="25" t="s">
        <v>58</v>
      </c>
      <c r="E171" s="25" t="s">
        <v>59</v>
      </c>
      <c r="F171" s="25" t="s">
        <v>60</v>
      </c>
      <c r="G171" s="25">
        <f t="shared" si="45"/>
        <v>1170</v>
      </c>
      <c r="H171" s="25">
        <v>585</v>
      </c>
      <c r="I171" s="25">
        <v>2</v>
      </c>
      <c r="J171" s="25" t="s">
        <v>61</v>
      </c>
      <c r="K171" s="25">
        <v>2022</v>
      </c>
      <c r="L171" s="25">
        <v>10.494999999999999</v>
      </c>
      <c r="M171" s="25">
        <v>32.299999999999997</v>
      </c>
      <c r="N171" s="25">
        <v>3.2</v>
      </c>
      <c r="O171" s="25">
        <v>3.2</v>
      </c>
      <c r="P171" s="25"/>
      <c r="Q171" s="25">
        <v>98</v>
      </c>
      <c r="R171" s="25">
        <v>1133</v>
      </c>
      <c r="S171" s="25" t="s">
        <v>61</v>
      </c>
      <c r="T171" s="25" t="s">
        <v>61</v>
      </c>
      <c r="U171" s="25" t="s">
        <v>61</v>
      </c>
      <c r="V171" s="25" t="s">
        <v>61</v>
      </c>
      <c r="W171" s="25"/>
      <c r="X171" s="25"/>
      <c r="Y171" s="25">
        <v>-26.775649999999999</v>
      </c>
      <c r="Z171" s="26">
        <v>29.352119999999999</v>
      </c>
      <c r="AA171" s="11"/>
      <c r="AB171" s="18"/>
      <c r="AC171" s="18"/>
      <c r="AD171" s="11"/>
      <c r="AE171" s="11"/>
      <c r="AF171" s="11"/>
      <c r="AG171" s="12"/>
      <c r="AH171" s="12"/>
    </row>
    <row r="172" spans="1:34" x14ac:dyDescent="0.35">
      <c r="A172" s="19" t="str">
        <f t="shared" si="46"/>
        <v>2Gt-Retirement</v>
      </c>
      <c r="B172" s="20" t="s">
        <v>91</v>
      </c>
      <c r="C172" s="20" t="s">
        <v>564</v>
      </c>
      <c r="D172" s="25" t="s">
        <v>58</v>
      </c>
      <c r="E172" s="25" t="s">
        <v>59</v>
      </c>
      <c r="F172" s="25" t="s">
        <v>60</v>
      </c>
      <c r="G172" s="25">
        <f t="shared" si="45"/>
        <v>2340</v>
      </c>
      <c r="H172" s="25">
        <v>585</v>
      </c>
      <c r="I172" s="25">
        <v>4</v>
      </c>
      <c r="J172" s="25" t="s">
        <v>61</v>
      </c>
      <c r="K172" s="25">
        <v>2024</v>
      </c>
      <c r="L172" s="25">
        <v>10.494999999999999</v>
      </c>
      <c r="M172" s="25">
        <f t="shared" ref="M172:Z172" si="59">M171</f>
        <v>32.299999999999997</v>
      </c>
      <c r="N172" s="25">
        <f t="shared" si="59"/>
        <v>3.2</v>
      </c>
      <c r="O172" s="25">
        <f t="shared" si="59"/>
        <v>3.2</v>
      </c>
      <c r="P172" s="25"/>
      <c r="Q172" s="25">
        <f t="shared" si="59"/>
        <v>98</v>
      </c>
      <c r="R172" s="25">
        <f t="shared" si="59"/>
        <v>1133</v>
      </c>
      <c r="S172" s="25" t="str">
        <f t="shared" si="59"/>
        <v>-</v>
      </c>
      <c r="T172" s="25" t="str">
        <f t="shared" si="59"/>
        <v>-</v>
      </c>
      <c r="U172" s="25" t="str">
        <f t="shared" si="59"/>
        <v>-</v>
      </c>
      <c r="V172" s="25" t="str">
        <f t="shared" si="59"/>
        <v>-</v>
      </c>
      <c r="W172" s="25">
        <f t="shared" si="59"/>
        <v>0</v>
      </c>
      <c r="X172" s="25">
        <f t="shared" si="59"/>
        <v>0</v>
      </c>
      <c r="Y172" s="25">
        <f t="shared" si="59"/>
        <v>-26.775649999999999</v>
      </c>
      <c r="Z172" s="26">
        <f t="shared" si="59"/>
        <v>29.352119999999999</v>
      </c>
      <c r="AA172" s="11"/>
      <c r="AB172" s="18"/>
      <c r="AC172" s="18"/>
      <c r="AD172" s="11"/>
      <c r="AE172" s="11"/>
      <c r="AF172" s="11"/>
      <c r="AG172" s="12"/>
      <c r="AH172" s="12"/>
    </row>
    <row r="173" spans="1:34" x14ac:dyDescent="0.35">
      <c r="A173" s="19" t="str">
        <f>A172</f>
        <v>2Gt-Retirement</v>
      </c>
      <c r="B173" s="20" t="s">
        <v>94</v>
      </c>
      <c r="C173" s="20" t="s">
        <v>564</v>
      </c>
      <c r="D173" s="21" t="s">
        <v>95</v>
      </c>
      <c r="E173" s="21" t="s">
        <v>59</v>
      </c>
      <c r="F173" s="21" t="s">
        <v>60</v>
      </c>
      <c r="G173" s="21">
        <v>1854</v>
      </c>
      <c r="H173" s="21">
        <v>930</v>
      </c>
      <c r="I173" s="21">
        <v>2</v>
      </c>
      <c r="J173" s="25" t="s">
        <v>61</v>
      </c>
      <c r="K173" s="21">
        <v>2047</v>
      </c>
      <c r="L173" s="21">
        <v>11.111000000000001</v>
      </c>
      <c r="M173" s="21">
        <v>8.5</v>
      </c>
      <c r="N173" s="21" t="s">
        <v>61</v>
      </c>
      <c r="O173" s="21" t="s">
        <v>61</v>
      </c>
      <c r="P173" s="21"/>
      <c r="Q173" s="21">
        <v>45</v>
      </c>
      <c r="R173" s="21">
        <v>1187</v>
      </c>
      <c r="S173" s="21" t="s">
        <v>61</v>
      </c>
      <c r="T173" s="21" t="s">
        <v>61</v>
      </c>
      <c r="U173" s="21" t="s">
        <v>61</v>
      </c>
      <c r="V173" s="21" t="s">
        <v>61</v>
      </c>
      <c r="W173" s="21"/>
      <c r="X173" s="21"/>
      <c r="Y173" s="21">
        <v>-33.673593539999999</v>
      </c>
      <c r="Z173" s="22">
        <v>18.428246999999999</v>
      </c>
      <c r="AA173" s="11"/>
      <c r="AB173" s="18"/>
      <c r="AC173" s="18"/>
      <c r="AD173" s="11"/>
      <c r="AE173" s="11"/>
      <c r="AF173" s="11"/>
      <c r="AG173" s="12"/>
      <c r="AH173" s="12"/>
    </row>
    <row r="174" spans="1:34" x14ac:dyDescent="0.35">
      <c r="A174" s="19" t="str">
        <f t="shared" si="46"/>
        <v>2Gt-Retirement</v>
      </c>
      <c r="B174" s="20" t="s">
        <v>96</v>
      </c>
      <c r="C174" s="20" t="s">
        <v>564</v>
      </c>
      <c r="D174" s="8" t="s">
        <v>97</v>
      </c>
      <c r="E174" s="8" t="s">
        <v>98</v>
      </c>
      <c r="F174" s="8" t="s">
        <v>60</v>
      </c>
      <c r="G174" s="8">
        <v>1000</v>
      </c>
      <c r="H174" s="8">
        <v>250</v>
      </c>
      <c r="I174" s="8">
        <v>4</v>
      </c>
      <c r="J174" s="8" t="s">
        <v>61</v>
      </c>
      <c r="K174" s="8" t="s">
        <v>77</v>
      </c>
      <c r="L174" s="8" t="s">
        <v>61</v>
      </c>
      <c r="M174" s="8" t="s">
        <v>61</v>
      </c>
      <c r="N174" s="8" t="s">
        <v>61</v>
      </c>
      <c r="O174" s="8" t="s">
        <v>61</v>
      </c>
      <c r="P174" s="8"/>
      <c r="Q174" s="8">
        <v>1E-4</v>
      </c>
      <c r="R174" s="8">
        <v>222</v>
      </c>
      <c r="S174" s="8">
        <v>0.73699999999999999</v>
      </c>
      <c r="T174" s="8">
        <f>I174</f>
        <v>4</v>
      </c>
      <c r="U174" s="8">
        <f>H174</f>
        <v>250</v>
      </c>
      <c r="V174" s="8">
        <v>21.7</v>
      </c>
      <c r="W174" s="8"/>
      <c r="X174" s="8"/>
      <c r="Y174" s="8">
        <v>-28.562830000000002</v>
      </c>
      <c r="Z174" s="27">
        <v>29.082750000000001</v>
      </c>
      <c r="AA174" s="11"/>
      <c r="AB174" s="18"/>
      <c r="AC174" s="18"/>
      <c r="AD174" s="11"/>
      <c r="AE174" s="11"/>
      <c r="AF174" s="11"/>
      <c r="AG174" s="12"/>
      <c r="AH174" s="12"/>
    </row>
    <row r="175" spans="1:34" x14ac:dyDescent="0.35">
      <c r="A175" s="19" t="str">
        <f t="shared" si="46"/>
        <v>2Gt-Retirement</v>
      </c>
      <c r="B175" s="20" t="s">
        <v>99</v>
      </c>
      <c r="C175" s="20" t="s">
        <v>564</v>
      </c>
      <c r="D175" s="21" t="s">
        <v>97</v>
      </c>
      <c r="E175" s="21" t="s">
        <v>98</v>
      </c>
      <c r="F175" s="21" t="s">
        <v>60</v>
      </c>
      <c r="G175" s="21">
        <f>H175*I175</f>
        <v>1332</v>
      </c>
      <c r="H175" s="21">
        <v>333</v>
      </c>
      <c r="I175" s="21">
        <v>4</v>
      </c>
      <c r="J175" s="21" t="s">
        <v>61</v>
      </c>
      <c r="K175" s="21" t="s">
        <v>77</v>
      </c>
      <c r="L175" s="21" t="s">
        <v>61</v>
      </c>
      <c r="M175" s="21" t="s">
        <v>61</v>
      </c>
      <c r="N175" s="21" t="s">
        <v>61</v>
      </c>
      <c r="O175" s="21" t="s">
        <v>61</v>
      </c>
      <c r="P175" s="21"/>
      <c r="Q175" s="21">
        <v>2.0000000000000001E-4</v>
      </c>
      <c r="R175" s="21">
        <v>2796</v>
      </c>
      <c r="S175" s="21">
        <v>0.78</v>
      </c>
      <c r="T175" s="21">
        <f>I175</f>
        <v>4</v>
      </c>
      <c r="U175" s="21">
        <f>H175</f>
        <v>333</v>
      </c>
      <c r="V175" s="21">
        <v>27.4</v>
      </c>
      <c r="W175" s="21"/>
      <c r="X175" s="21"/>
      <c r="Y175" s="21">
        <v>-28.164999999999999</v>
      </c>
      <c r="Z175" s="22">
        <v>29.351199999999999</v>
      </c>
      <c r="AA175" s="11"/>
      <c r="AB175" s="18"/>
      <c r="AC175" s="18"/>
      <c r="AD175" s="11"/>
      <c r="AE175" s="11"/>
      <c r="AF175" s="11"/>
      <c r="AG175" s="12"/>
      <c r="AH175" s="12"/>
    </row>
    <row r="176" spans="1:34" x14ac:dyDescent="0.35">
      <c r="A176" s="19" t="str">
        <f t="shared" si="46"/>
        <v>2Gt-Retirement</v>
      </c>
      <c r="B176" s="20" t="s">
        <v>100</v>
      </c>
      <c r="C176" s="20" t="s">
        <v>564</v>
      </c>
      <c r="D176" s="8" t="s">
        <v>97</v>
      </c>
      <c r="E176" s="8" t="s">
        <v>98</v>
      </c>
      <c r="F176" s="8" t="s">
        <v>60</v>
      </c>
      <c r="G176" s="8">
        <v>400</v>
      </c>
      <c r="H176" s="8">
        <v>200</v>
      </c>
      <c r="I176" s="8">
        <v>2</v>
      </c>
      <c r="J176" s="8" t="s">
        <v>61</v>
      </c>
      <c r="K176" s="8" t="s">
        <v>77</v>
      </c>
      <c r="L176" s="8" t="s">
        <v>61</v>
      </c>
      <c r="M176" s="8" t="s">
        <v>61</v>
      </c>
      <c r="N176" s="8" t="s">
        <v>61</v>
      </c>
      <c r="O176" s="8" t="s">
        <v>61</v>
      </c>
      <c r="P176" s="8"/>
      <c r="Q176" s="8">
        <v>2.9999999999999997E-4</v>
      </c>
      <c r="R176" s="8">
        <v>222</v>
      </c>
      <c r="S176" s="8">
        <v>0.77900000000000003</v>
      </c>
      <c r="T176" s="8">
        <f>I176</f>
        <v>2</v>
      </c>
      <c r="U176" s="8">
        <f>H176</f>
        <v>200</v>
      </c>
      <c r="V176" s="8">
        <v>10</v>
      </c>
      <c r="W176" s="8"/>
      <c r="X176" s="8"/>
      <c r="Y176" s="8">
        <v>-34.197220000000002</v>
      </c>
      <c r="Z176" s="27">
        <v>18.973610000000001</v>
      </c>
      <c r="AA176" s="11"/>
      <c r="AB176" s="18"/>
      <c r="AC176" s="18"/>
      <c r="AD176" s="11"/>
      <c r="AE176" s="11"/>
      <c r="AF176" s="11"/>
      <c r="AG176" s="12"/>
      <c r="AH176" s="12"/>
    </row>
    <row r="177" spans="1:34" x14ac:dyDescent="0.35">
      <c r="A177" s="19" t="str">
        <f t="shared" si="46"/>
        <v>2Gt-Retirement</v>
      </c>
      <c r="B177" s="20" t="s">
        <v>101</v>
      </c>
      <c r="C177" s="20" t="s">
        <v>564</v>
      </c>
      <c r="D177" s="21" t="s">
        <v>102</v>
      </c>
      <c r="E177" s="21" t="s">
        <v>59</v>
      </c>
      <c r="F177" s="21" t="s">
        <v>60</v>
      </c>
      <c r="G177" s="21">
        <f t="shared" ref="G177:G182" si="60">H177*I177</f>
        <v>360</v>
      </c>
      <c r="H177" s="21">
        <v>90</v>
      </c>
      <c r="I177" s="21">
        <v>4</v>
      </c>
      <c r="J177" s="21" t="s">
        <v>61</v>
      </c>
      <c r="K177" s="21" t="s">
        <v>77</v>
      </c>
      <c r="L177" s="21" t="s">
        <v>61</v>
      </c>
      <c r="M177" s="21" t="s">
        <v>61</v>
      </c>
      <c r="N177" s="21" t="s">
        <v>61</v>
      </c>
      <c r="O177" s="21" t="s">
        <v>61</v>
      </c>
      <c r="P177" s="21"/>
      <c r="Q177" s="21">
        <v>350</v>
      </c>
      <c r="R177" s="21">
        <v>0</v>
      </c>
      <c r="S177" s="21" t="s">
        <v>61</v>
      </c>
      <c r="T177" s="21" t="s">
        <v>61</v>
      </c>
      <c r="U177" s="21" t="s">
        <v>61</v>
      </c>
      <c r="V177" s="21" t="s">
        <v>61</v>
      </c>
      <c r="W177" s="21"/>
      <c r="X177" s="21"/>
      <c r="Y177" s="21">
        <v>-30.62396</v>
      </c>
      <c r="Z177" s="22">
        <v>25.50403</v>
      </c>
      <c r="AA177" s="11"/>
      <c r="AB177" s="18"/>
      <c r="AC177" s="18"/>
      <c r="AD177" s="11"/>
      <c r="AE177" s="11"/>
      <c r="AF177" s="11"/>
      <c r="AG177" s="12"/>
      <c r="AH177" s="12"/>
    </row>
    <row r="178" spans="1:34" x14ac:dyDescent="0.35">
      <c r="A178" s="19" t="str">
        <f t="shared" si="46"/>
        <v>2Gt-Retirement</v>
      </c>
      <c r="B178" s="20" t="s">
        <v>103</v>
      </c>
      <c r="C178" s="20" t="s">
        <v>564</v>
      </c>
      <c r="D178" s="8" t="s">
        <v>102</v>
      </c>
      <c r="E178" s="8" t="s">
        <v>59</v>
      </c>
      <c r="F178" s="8" t="s">
        <v>60</v>
      </c>
      <c r="G178" s="8">
        <f t="shared" si="60"/>
        <v>240</v>
      </c>
      <c r="H178" s="8">
        <v>120</v>
      </c>
      <c r="I178" s="8">
        <v>2</v>
      </c>
      <c r="J178" s="8" t="s">
        <v>61</v>
      </c>
      <c r="K178" s="8" t="s">
        <v>77</v>
      </c>
      <c r="L178" s="8" t="s">
        <v>61</v>
      </c>
      <c r="M178" s="8" t="s">
        <v>61</v>
      </c>
      <c r="N178" s="8" t="s">
        <v>61</v>
      </c>
      <c r="O178" s="8" t="s">
        <v>61</v>
      </c>
      <c r="P178" s="8"/>
      <c r="Q178" s="8">
        <v>350</v>
      </c>
      <c r="R178" s="8">
        <v>0</v>
      </c>
      <c r="S178" s="8" t="s">
        <v>61</v>
      </c>
      <c r="T178" s="8" t="s">
        <v>61</v>
      </c>
      <c r="U178" s="8" t="s">
        <v>61</v>
      </c>
      <c r="V178" s="8" t="s">
        <v>61</v>
      </c>
      <c r="W178" s="8"/>
      <c r="X178" s="8"/>
      <c r="Y178" s="8">
        <v>-29.993369999999999</v>
      </c>
      <c r="Z178" s="27">
        <v>24.733840000000001</v>
      </c>
      <c r="AA178" s="11"/>
      <c r="AB178" s="18"/>
      <c r="AC178" s="18"/>
      <c r="AD178" s="11"/>
      <c r="AE178" s="11"/>
      <c r="AF178" s="11"/>
      <c r="AG178" s="12"/>
      <c r="AH178" s="12"/>
    </row>
    <row r="179" spans="1:34" x14ac:dyDescent="0.35">
      <c r="A179" s="19" t="str">
        <f t="shared" si="46"/>
        <v>2Gt-Retirement</v>
      </c>
      <c r="B179" s="20" t="s">
        <v>104</v>
      </c>
      <c r="C179" s="20" t="s">
        <v>564</v>
      </c>
      <c r="D179" s="21" t="s">
        <v>335</v>
      </c>
      <c r="E179" s="21" t="s">
        <v>59</v>
      </c>
      <c r="F179" s="21" t="s">
        <v>60</v>
      </c>
      <c r="G179" s="21">
        <f t="shared" si="60"/>
        <v>171</v>
      </c>
      <c r="H179" s="21">
        <v>57</v>
      </c>
      <c r="I179" s="21">
        <v>3</v>
      </c>
      <c r="J179" s="21" t="s">
        <v>61</v>
      </c>
      <c r="K179" s="21">
        <v>2026</v>
      </c>
      <c r="L179" s="21">
        <v>11.519</v>
      </c>
      <c r="M179" s="21">
        <v>284.39999999999998</v>
      </c>
      <c r="N179" s="21">
        <v>3.4</v>
      </c>
      <c r="O179" s="21">
        <v>3.4</v>
      </c>
      <c r="P179" s="21"/>
      <c r="Q179" s="21">
        <v>3</v>
      </c>
      <c r="R179" s="21">
        <v>196</v>
      </c>
      <c r="S179" s="21" t="s">
        <v>61</v>
      </c>
      <c r="T179" s="21" t="s">
        <v>61</v>
      </c>
      <c r="U179" s="21" t="s">
        <v>61</v>
      </c>
      <c r="V179" s="21" t="s">
        <v>61</v>
      </c>
      <c r="W179" s="21"/>
      <c r="X179" s="21"/>
      <c r="Y179" s="21">
        <v>-33.884079999999997</v>
      </c>
      <c r="Z179" s="22">
        <v>18.533609999999999</v>
      </c>
      <c r="AA179" s="11"/>
      <c r="AB179" s="18"/>
      <c r="AC179" s="18"/>
      <c r="AD179" s="11"/>
      <c r="AE179" s="11"/>
      <c r="AF179" s="11"/>
      <c r="AG179" s="12"/>
      <c r="AH179" s="12"/>
    </row>
    <row r="180" spans="1:34" x14ac:dyDescent="0.35">
      <c r="A180" s="19" t="str">
        <f t="shared" si="46"/>
        <v>2Gt-Retirement</v>
      </c>
      <c r="B180" s="20" t="s">
        <v>106</v>
      </c>
      <c r="C180" s="20" t="s">
        <v>564</v>
      </c>
      <c r="D180" s="8" t="s">
        <v>336</v>
      </c>
      <c r="E180" s="8" t="s">
        <v>59</v>
      </c>
      <c r="F180" s="8" t="s">
        <v>60</v>
      </c>
      <c r="G180" s="8">
        <f t="shared" si="60"/>
        <v>1332</v>
      </c>
      <c r="H180" s="8">
        <v>148</v>
      </c>
      <c r="I180" s="8">
        <v>9</v>
      </c>
      <c r="J180" s="8" t="s">
        <v>61</v>
      </c>
      <c r="K180" s="8">
        <v>2039</v>
      </c>
      <c r="L180" s="8">
        <v>11.519</v>
      </c>
      <c r="M180" s="8">
        <v>263.39999999999998</v>
      </c>
      <c r="N180" s="8">
        <v>9</v>
      </c>
      <c r="O180" s="8">
        <v>9</v>
      </c>
      <c r="P180" s="8"/>
      <c r="Q180" s="8">
        <v>3</v>
      </c>
      <c r="R180" s="8">
        <v>196</v>
      </c>
      <c r="S180" s="8" t="s">
        <v>61</v>
      </c>
      <c r="T180" s="8" t="s">
        <v>61</v>
      </c>
      <c r="U180" s="8" t="s">
        <v>61</v>
      </c>
      <c r="V180" s="8" t="s">
        <v>61</v>
      </c>
      <c r="W180" s="8"/>
      <c r="X180" s="8"/>
      <c r="Y180" s="8">
        <v>-33.591999999999999</v>
      </c>
      <c r="Z180" s="27">
        <v>18.460699999999999</v>
      </c>
      <c r="AA180" s="11"/>
      <c r="AB180" s="18"/>
      <c r="AC180" s="18"/>
      <c r="AD180" s="11"/>
      <c r="AE180" s="11"/>
      <c r="AF180" s="11"/>
      <c r="AG180" s="12"/>
      <c r="AH180" s="12"/>
    </row>
    <row r="181" spans="1:34" x14ac:dyDescent="0.35">
      <c r="A181" s="19" t="str">
        <f t="shared" si="46"/>
        <v>2Gt-Retirement</v>
      </c>
      <c r="B181" s="20" t="s">
        <v>108</v>
      </c>
      <c r="C181" s="20" t="s">
        <v>564</v>
      </c>
      <c r="D181" s="21" t="s">
        <v>336</v>
      </c>
      <c r="E181" s="21" t="s">
        <v>59</v>
      </c>
      <c r="F181" s="21" t="s">
        <v>60</v>
      </c>
      <c r="G181" s="21">
        <f t="shared" si="60"/>
        <v>740</v>
      </c>
      <c r="H181" s="21">
        <v>148</v>
      </c>
      <c r="I181" s="21">
        <v>5</v>
      </c>
      <c r="J181" s="21" t="s">
        <v>61</v>
      </c>
      <c r="K181" s="21">
        <v>2038</v>
      </c>
      <c r="L181" s="21">
        <v>11.519</v>
      </c>
      <c r="M181" s="21">
        <v>263.39999999999998</v>
      </c>
      <c r="N181" s="21">
        <v>9</v>
      </c>
      <c r="O181" s="21">
        <v>9</v>
      </c>
      <c r="P181" s="21"/>
      <c r="Q181" s="21">
        <v>3</v>
      </c>
      <c r="R181" s="21">
        <v>196</v>
      </c>
      <c r="S181" s="21" t="s">
        <v>61</v>
      </c>
      <c r="T181" s="21" t="s">
        <v>61</v>
      </c>
      <c r="U181" s="21" t="s">
        <v>61</v>
      </c>
      <c r="V181" s="21" t="s">
        <v>61</v>
      </c>
      <c r="W181" s="21"/>
      <c r="X181" s="21"/>
      <c r="Y181" s="21">
        <v>-34.165260000000004</v>
      </c>
      <c r="Z181" s="22">
        <v>21.96077</v>
      </c>
      <c r="AA181" s="11"/>
      <c r="AB181" s="18"/>
      <c r="AC181" s="18"/>
      <c r="AD181" s="11"/>
      <c r="AE181" s="11"/>
      <c r="AF181" s="11"/>
      <c r="AG181" s="12"/>
      <c r="AH181" s="12"/>
    </row>
    <row r="182" spans="1:34" x14ac:dyDescent="0.35">
      <c r="A182" s="19" t="str">
        <f t="shared" si="46"/>
        <v>2Gt-Retirement</v>
      </c>
      <c r="B182" s="20" t="s">
        <v>109</v>
      </c>
      <c r="C182" s="20" t="s">
        <v>564</v>
      </c>
      <c r="D182" s="8" t="s">
        <v>335</v>
      </c>
      <c r="E182" s="8" t="s">
        <v>59</v>
      </c>
      <c r="F182" s="8" t="s">
        <v>60</v>
      </c>
      <c r="G182" s="8">
        <f t="shared" si="60"/>
        <v>171</v>
      </c>
      <c r="H182" s="8">
        <v>57</v>
      </c>
      <c r="I182" s="8">
        <v>3</v>
      </c>
      <c r="J182" s="8" t="s">
        <v>61</v>
      </c>
      <c r="K182" s="8">
        <v>2026</v>
      </c>
      <c r="L182" s="8">
        <v>11.519</v>
      </c>
      <c r="M182" s="8">
        <v>284.39999999999998</v>
      </c>
      <c r="N182" s="8">
        <v>3.4</v>
      </c>
      <c r="O182" s="8">
        <v>3.4</v>
      </c>
      <c r="P182" s="8"/>
      <c r="Q182" s="8">
        <v>3</v>
      </c>
      <c r="R182" s="8">
        <v>196</v>
      </c>
      <c r="S182" s="8" t="s">
        <v>61</v>
      </c>
      <c r="T182" s="8" t="s">
        <v>61</v>
      </c>
      <c r="U182" s="8" t="s">
        <v>61</v>
      </c>
      <c r="V182" s="8" t="s">
        <v>61</v>
      </c>
      <c r="W182" s="8"/>
      <c r="X182" s="8"/>
      <c r="Y182" s="8">
        <v>-33.027389999999997</v>
      </c>
      <c r="Z182" s="27">
        <v>27.88382</v>
      </c>
      <c r="AA182" s="11"/>
      <c r="AB182" s="18"/>
      <c r="AC182" s="18"/>
      <c r="AD182" s="11"/>
      <c r="AE182" s="11"/>
      <c r="AF182" s="11"/>
      <c r="AG182" s="12"/>
      <c r="AH182" s="12"/>
    </row>
    <row r="183" spans="1:34" x14ac:dyDescent="0.35">
      <c r="A183" s="19" t="str">
        <f t="shared" si="46"/>
        <v>2Gt-Retirement</v>
      </c>
      <c r="B183" s="20" t="s">
        <v>215</v>
      </c>
      <c r="C183" s="20" t="s">
        <v>156</v>
      </c>
      <c r="D183" s="21" t="s">
        <v>58</v>
      </c>
      <c r="E183" s="21" t="s">
        <v>59</v>
      </c>
      <c r="F183" s="21" t="s">
        <v>60</v>
      </c>
      <c r="G183" s="21">
        <v>160</v>
      </c>
      <c r="H183" s="21" t="s">
        <v>61</v>
      </c>
      <c r="I183" s="21" t="s">
        <v>61</v>
      </c>
      <c r="J183" s="21" t="s">
        <v>61</v>
      </c>
      <c r="K183" s="21">
        <v>2027</v>
      </c>
      <c r="L183" s="21">
        <v>12.372</v>
      </c>
      <c r="M183" s="21">
        <v>15.6</v>
      </c>
      <c r="N183" s="21">
        <v>0.5</v>
      </c>
      <c r="O183" s="21">
        <v>0.5</v>
      </c>
      <c r="P183" s="21">
        <v>0.3</v>
      </c>
      <c r="Q183" s="21">
        <v>80</v>
      </c>
      <c r="R183" s="21">
        <v>0</v>
      </c>
      <c r="S183" s="21" t="s">
        <v>61</v>
      </c>
      <c r="T183" s="21"/>
      <c r="U183" s="21"/>
      <c r="V183" s="21"/>
      <c r="W183" s="21"/>
      <c r="X183" s="21"/>
      <c r="Y183" s="21">
        <v>-26.658000000000001</v>
      </c>
      <c r="Z183" s="22">
        <v>28.113800000000001</v>
      </c>
      <c r="AA183" s="11"/>
      <c r="AB183" s="18"/>
      <c r="AC183" s="18"/>
      <c r="AD183" s="11"/>
      <c r="AE183" s="11"/>
      <c r="AF183" s="11"/>
      <c r="AG183" s="12"/>
      <c r="AH183" s="12"/>
    </row>
    <row r="184" spans="1:34" x14ac:dyDescent="0.35">
      <c r="A184" s="19" t="str">
        <f t="shared" si="46"/>
        <v>2Gt-Retirement</v>
      </c>
      <c r="B184" s="20" t="s">
        <v>216</v>
      </c>
      <c r="C184" s="20" t="s">
        <v>416</v>
      </c>
      <c r="D184" s="8" t="s">
        <v>58</v>
      </c>
      <c r="E184" s="8" t="s">
        <v>59</v>
      </c>
      <c r="F184" s="8" t="s">
        <v>60</v>
      </c>
      <c r="G184" s="8">
        <v>600</v>
      </c>
      <c r="H184" s="8" t="s">
        <v>61</v>
      </c>
      <c r="I184" s="8" t="s">
        <v>61</v>
      </c>
      <c r="J184" s="8" t="s">
        <v>61</v>
      </c>
      <c r="K184" s="8" t="s">
        <v>77</v>
      </c>
      <c r="L184" s="8">
        <v>12.372</v>
      </c>
      <c r="M184" s="8">
        <v>15.6</v>
      </c>
      <c r="N184" s="8">
        <v>0.5</v>
      </c>
      <c r="O184" s="8">
        <v>0.5</v>
      </c>
      <c r="P184" s="8">
        <v>0</v>
      </c>
      <c r="Q184" s="8">
        <v>900</v>
      </c>
      <c r="R184" s="8">
        <v>0</v>
      </c>
      <c r="S184" s="8" t="s">
        <v>61</v>
      </c>
      <c r="T184" s="8"/>
      <c r="U184" s="8"/>
      <c r="V184" s="8"/>
      <c r="W184" s="8"/>
      <c r="X184" s="8"/>
      <c r="Y184" s="8">
        <v>-26.503599999999999</v>
      </c>
      <c r="Z184" s="27">
        <v>29.180299999999999</v>
      </c>
      <c r="AA184" s="11"/>
      <c r="AB184" s="18"/>
      <c r="AC184" s="18"/>
      <c r="AD184" s="11"/>
      <c r="AE184" s="11"/>
      <c r="AF184" s="11"/>
      <c r="AG184" s="12"/>
      <c r="AH184" s="12"/>
    </row>
    <row r="185" spans="1:34" x14ac:dyDescent="0.35">
      <c r="A185" s="19" t="str">
        <f t="shared" si="46"/>
        <v>2Gt-Retirement</v>
      </c>
      <c r="B185" s="20" t="s">
        <v>217</v>
      </c>
      <c r="C185" s="20" t="s">
        <v>156</v>
      </c>
      <c r="D185" s="21" t="s">
        <v>336</v>
      </c>
      <c r="E185" s="21" t="s">
        <v>59</v>
      </c>
      <c r="F185" s="21" t="s">
        <v>60</v>
      </c>
      <c r="G185" s="21">
        <v>670</v>
      </c>
      <c r="H185" s="21">
        <v>167.5</v>
      </c>
      <c r="I185" s="21">
        <v>4</v>
      </c>
      <c r="J185" s="21" t="s">
        <v>61</v>
      </c>
      <c r="K185" s="21">
        <v>2046</v>
      </c>
      <c r="L185" s="21">
        <v>11.519</v>
      </c>
      <c r="M185" s="21">
        <v>263.39999999999998</v>
      </c>
      <c r="N185" s="21">
        <v>11</v>
      </c>
      <c r="O185" s="21">
        <v>11</v>
      </c>
      <c r="P185" s="21">
        <v>0</v>
      </c>
      <c r="Q185" s="21">
        <v>3</v>
      </c>
      <c r="R185" s="21">
        <v>169</v>
      </c>
      <c r="S185" s="21" t="s">
        <v>61</v>
      </c>
      <c r="T185" s="21"/>
      <c r="U185" s="21"/>
      <c r="V185" s="21"/>
      <c r="W185" s="21"/>
      <c r="X185" s="21"/>
      <c r="Y185" s="21">
        <v>-29.251000000000001</v>
      </c>
      <c r="Z185" s="22">
        <v>31.094100000000001</v>
      </c>
      <c r="AA185" s="11"/>
      <c r="AB185" s="18"/>
      <c r="AC185" s="18"/>
      <c r="AD185" s="11"/>
      <c r="AE185" s="11"/>
      <c r="AF185" s="11"/>
      <c r="AG185" s="12"/>
      <c r="AH185" s="12"/>
    </row>
    <row r="186" spans="1:34" x14ac:dyDescent="0.35">
      <c r="A186" s="19" t="str">
        <f t="shared" si="46"/>
        <v>2Gt-Retirement</v>
      </c>
      <c r="B186" s="20" t="s">
        <v>218</v>
      </c>
      <c r="C186" s="20" t="s">
        <v>156</v>
      </c>
      <c r="D186" s="8" t="s">
        <v>336</v>
      </c>
      <c r="E186" s="8" t="s">
        <v>59</v>
      </c>
      <c r="F186" s="8" t="s">
        <v>60</v>
      </c>
      <c r="G186" s="8">
        <v>335</v>
      </c>
      <c r="H186" s="8">
        <v>167.5</v>
      </c>
      <c r="I186" s="8">
        <v>2</v>
      </c>
      <c r="J186" s="8" t="s">
        <v>61</v>
      </c>
      <c r="K186" s="8">
        <v>2046</v>
      </c>
      <c r="L186" s="8">
        <v>11.519</v>
      </c>
      <c r="M186" s="8">
        <v>263.39999999999998</v>
      </c>
      <c r="N186" s="8">
        <v>11</v>
      </c>
      <c r="O186" s="8">
        <v>11</v>
      </c>
      <c r="P186" s="8">
        <v>0</v>
      </c>
      <c r="Q186" s="8">
        <v>3</v>
      </c>
      <c r="R186" s="8">
        <v>169</v>
      </c>
      <c r="S186" s="8" t="s">
        <v>61</v>
      </c>
      <c r="T186" s="8"/>
      <c r="U186" s="8"/>
      <c r="V186" s="8"/>
      <c r="W186" s="8"/>
      <c r="X186" s="8"/>
      <c r="Y186" s="8">
        <v>-33.443300000000001</v>
      </c>
      <c r="Z186" s="27">
        <v>25.402200000000001</v>
      </c>
      <c r="AA186" s="11"/>
      <c r="AB186" s="18"/>
      <c r="AC186" s="18"/>
      <c r="AD186" s="11"/>
      <c r="AE186" s="11"/>
      <c r="AF186" s="11"/>
      <c r="AG186" s="12"/>
      <c r="AH186" s="12"/>
    </row>
    <row r="187" spans="1:34" x14ac:dyDescent="0.35">
      <c r="A187" s="19" t="str">
        <f t="shared" si="46"/>
        <v>2Gt-Retirement</v>
      </c>
      <c r="B187" s="20" t="s">
        <v>219</v>
      </c>
      <c r="C187" s="20" t="s">
        <v>416</v>
      </c>
      <c r="D187" s="21" t="s">
        <v>335</v>
      </c>
      <c r="E187" s="21" t="s">
        <v>59</v>
      </c>
      <c r="F187" s="21" t="s">
        <v>60</v>
      </c>
      <c r="G187" s="21">
        <v>175</v>
      </c>
      <c r="H187" s="21">
        <v>9.6999999999999993</v>
      </c>
      <c r="I187" s="21">
        <v>18</v>
      </c>
      <c r="J187" s="21" t="s">
        <v>61</v>
      </c>
      <c r="K187" s="21" t="s">
        <v>77</v>
      </c>
      <c r="L187" s="21">
        <v>7.6</v>
      </c>
      <c r="M187" s="21">
        <v>75</v>
      </c>
      <c r="N187" s="21">
        <v>8</v>
      </c>
      <c r="O187" s="21">
        <v>8</v>
      </c>
      <c r="P187" s="21">
        <v>0.3</v>
      </c>
      <c r="Q187" s="21">
        <v>950</v>
      </c>
      <c r="R187" s="21">
        <v>0</v>
      </c>
      <c r="S187" s="21" t="s">
        <v>61</v>
      </c>
      <c r="T187" s="21"/>
      <c r="U187" s="21"/>
      <c r="V187" s="21"/>
      <c r="W187" s="21"/>
      <c r="X187" s="21"/>
      <c r="Y187" s="21">
        <v>-26.810199999999998</v>
      </c>
      <c r="Z187" s="22">
        <v>27.8277</v>
      </c>
      <c r="AA187" s="11"/>
      <c r="AB187" s="18"/>
      <c r="AC187" s="18"/>
      <c r="AD187" s="11"/>
      <c r="AE187" s="11"/>
      <c r="AF187" s="11"/>
      <c r="AG187" s="12"/>
      <c r="AH187" s="12"/>
    </row>
    <row r="188" spans="1:34" x14ac:dyDescent="0.35">
      <c r="A188" s="19" t="str">
        <f t="shared" si="46"/>
        <v>2Gt-Retirement</v>
      </c>
      <c r="B188" s="20" t="s">
        <v>220</v>
      </c>
      <c r="C188" s="20" t="s">
        <v>416</v>
      </c>
      <c r="D188" s="8" t="s">
        <v>335</v>
      </c>
      <c r="E188" s="8" t="s">
        <v>59</v>
      </c>
      <c r="F188" s="8" t="s">
        <v>60</v>
      </c>
      <c r="G188" s="8">
        <v>250</v>
      </c>
      <c r="H188" s="8">
        <v>50</v>
      </c>
      <c r="I188" s="8">
        <v>5</v>
      </c>
      <c r="J188" s="8" t="s">
        <v>61</v>
      </c>
      <c r="K188" s="8" t="s">
        <v>77</v>
      </c>
      <c r="L188" s="8">
        <v>11.519</v>
      </c>
      <c r="M188" s="8">
        <v>75</v>
      </c>
      <c r="N188" s="8">
        <v>2</v>
      </c>
      <c r="O188" s="8">
        <v>2</v>
      </c>
      <c r="P188" s="8">
        <v>0</v>
      </c>
      <c r="Q188" s="8">
        <v>950</v>
      </c>
      <c r="R188" s="8">
        <v>0</v>
      </c>
      <c r="S188" s="8" t="s">
        <v>61</v>
      </c>
      <c r="T188" s="8"/>
      <c r="U188" s="8"/>
      <c r="V188" s="8"/>
      <c r="W188" s="8"/>
      <c r="X188" s="8"/>
      <c r="Y188" s="8">
        <v>-26.810199999999998</v>
      </c>
      <c r="Z188" s="27">
        <v>27.8277</v>
      </c>
      <c r="AA188" s="11"/>
      <c r="AB188" s="18"/>
      <c r="AC188" s="18"/>
      <c r="AD188" s="11"/>
      <c r="AE188" s="11"/>
      <c r="AF188" s="11"/>
      <c r="AG188" s="12"/>
      <c r="AH188" s="12"/>
    </row>
    <row r="189" spans="1:34" x14ac:dyDescent="0.35">
      <c r="A189" s="19" t="str">
        <f t="shared" si="46"/>
        <v>2Gt-Retirement</v>
      </c>
      <c r="B189" s="29" t="s">
        <v>226</v>
      </c>
      <c r="C189" s="29" t="s">
        <v>565</v>
      </c>
      <c r="D189" s="100" t="s">
        <v>97</v>
      </c>
      <c r="E189" s="100" t="s">
        <v>98</v>
      </c>
      <c r="F189" s="100" t="s">
        <v>60</v>
      </c>
      <c r="G189" s="100">
        <v>180</v>
      </c>
      <c r="H189" s="100">
        <v>45</v>
      </c>
      <c r="I189" s="100">
        <v>4</v>
      </c>
      <c r="J189" s="100" t="s">
        <v>61</v>
      </c>
      <c r="K189" s="100" t="s">
        <v>77</v>
      </c>
      <c r="L189" s="100" t="s">
        <v>61</v>
      </c>
      <c r="M189" s="100" t="s">
        <v>61</v>
      </c>
      <c r="N189" s="100" t="s">
        <v>61</v>
      </c>
      <c r="O189" s="100" t="s">
        <v>61</v>
      </c>
      <c r="P189" s="100">
        <v>0</v>
      </c>
      <c r="Q189" s="100">
        <v>300</v>
      </c>
      <c r="R189" s="100">
        <v>222</v>
      </c>
      <c r="S189" s="100">
        <v>0.72</v>
      </c>
      <c r="T189" s="100" t="str">
        <f>F189</f>
        <v>Existing</v>
      </c>
      <c r="U189" s="100" t="str">
        <f>E189</f>
        <v>StorageUnit</v>
      </c>
      <c r="V189" s="100">
        <v>2.7</v>
      </c>
      <c r="W189" s="100"/>
      <c r="X189" s="100"/>
      <c r="Y189" s="100">
        <v>-34.152999999999999</v>
      </c>
      <c r="Z189" s="101">
        <v>18.899999999999999</v>
      </c>
      <c r="AA189" s="11"/>
      <c r="AB189" s="18"/>
      <c r="AC189" s="18"/>
      <c r="AD189" s="11"/>
      <c r="AE189" s="11"/>
      <c r="AF189" s="11"/>
      <c r="AG189" s="12"/>
      <c r="AH189" s="12"/>
    </row>
  </sheetData>
  <autoFilter ref="A1:Z182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F33C-2982-4963-8218-6FEF0D5315F3}">
  <dimension ref="A1:AMB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50" sqref="A50"/>
      <selection pane="bottomRight" activeCell="B3" sqref="B3"/>
    </sheetView>
  </sheetViews>
  <sheetFormatPr defaultColWidth="8.54296875" defaultRowHeight="14.5" x14ac:dyDescent="0.35"/>
  <cols>
    <col min="1" max="1" width="16.6328125" customWidth="1"/>
    <col min="2" max="3" width="31.6328125" customWidth="1"/>
    <col min="4" max="4" width="10.08984375" style="8" bestFit="1" customWidth="1"/>
    <col min="5" max="5" width="10.54296875" style="8" bestFit="1" customWidth="1"/>
    <col min="6" max="8" width="15.6328125" style="9" customWidth="1"/>
    <col min="9" max="10" width="17.54296875" style="9" customWidth="1"/>
    <col min="11" max="11" width="15.6328125" style="9" customWidth="1"/>
    <col min="12" max="12" width="18" style="9" customWidth="1"/>
    <col min="13" max="15" width="15.6328125" style="9" customWidth="1"/>
    <col min="16" max="16" width="16.7265625" style="9" customWidth="1"/>
    <col min="17" max="18" width="15.6328125" style="9" customWidth="1"/>
    <col min="1015" max="1016" width="9.08984375" customWidth="1"/>
  </cols>
  <sheetData>
    <row r="1" spans="1:1016" s="13" customFormat="1" ht="51" x14ac:dyDescent="0.35">
      <c r="A1" s="2" t="s">
        <v>35</v>
      </c>
      <c r="B1" s="2" t="s">
        <v>567</v>
      </c>
      <c r="C1" s="2" t="s">
        <v>111</v>
      </c>
      <c r="D1" s="3" t="s">
        <v>37</v>
      </c>
      <c r="E1" s="3" t="s">
        <v>38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331</v>
      </c>
      <c r="N1" s="3" t="s">
        <v>332</v>
      </c>
      <c r="O1" s="3" t="s">
        <v>333</v>
      </c>
      <c r="P1" s="3" t="s">
        <v>334</v>
      </c>
      <c r="Q1" s="3" t="s">
        <v>53</v>
      </c>
      <c r="R1" s="3" t="s">
        <v>54</v>
      </c>
      <c r="S1" s="11"/>
      <c r="T1" s="11"/>
      <c r="U1" s="11"/>
      <c r="V1" s="11"/>
      <c r="W1" s="11"/>
      <c r="X1" s="11"/>
      <c r="Y1" s="12"/>
      <c r="Z1" s="12"/>
      <c r="AMB1"/>
    </row>
    <row r="2" spans="1:1016" x14ac:dyDescent="0.35">
      <c r="A2" s="14" t="s">
        <v>9</v>
      </c>
      <c r="B2" s="15" t="s">
        <v>58</v>
      </c>
      <c r="C2" s="20" t="s">
        <v>564</v>
      </c>
      <c r="D2" s="16" t="s">
        <v>58</v>
      </c>
      <c r="E2" s="16" t="s">
        <v>59</v>
      </c>
      <c r="F2" s="16">
        <v>12.744</v>
      </c>
      <c r="G2" s="16">
        <v>25.9</v>
      </c>
      <c r="H2" s="16">
        <v>2.1</v>
      </c>
      <c r="I2" s="16">
        <v>2.1</v>
      </c>
      <c r="J2" s="16">
        <v>0.3</v>
      </c>
      <c r="K2" s="16">
        <v>98</v>
      </c>
      <c r="L2" s="16">
        <v>1133</v>
      </c>
      <c r="M2" s="16" t="s">
        <v>61</v>
      </c>
      <c r="N2" s="16" t="s">
        <v>61</v>
      </c>
      <c r="O2" s="16" t="s">
        <v>61</v>
      </c>
      <c r="P2" s="16" t="s">
        <v>61</v>
      </c>
      <c r="Q2" s="16"/>
      <c r="R2" s="16"/>
      <c r="S2" s="11"/>
      <c r="T2" s="18"/>
      <c r="U2" s="18"/>
      <c r="V2" s="11"/>
      <c r="W2" s="11"/>
      <c r="X2" s="11"/>
      <c r="Y2" s="12"/>
      <c r="Z2" s="12"/>
    </row>
    <row r="3" spans="1:1016" x14ac:dyDescent="0.35">
      <c r="A3" s="123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11"/>
      <c r="T3" s="18"/>
      <c r="U3" s="18"/>
      <c r="V3" s="11"/>
      <c r="W3" s="11"/>
      <c r="X3" s="11"/>
      <c r="Y3" s="12"/>
      <c r="Z3" s="12"/>
    </row>
    <row r="4" spans="1:1016" x14ac:dyDescent="0.35">
      <c r="B4" t="s">
        <v>107</v>
      </c>
    </row>
    <row r="5" spans="1:1016" x14ac:dyDescent="0.35">
      <c r="B5" t="s">
        <v>105</v>
      </c>
    </row>
  </sheetData>
  <autoFilter ref="A1:R2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59A0-CD8D-4D6F-874F-3ACFBE17B2D5}">
  <dimension ref="A1:P152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2" max="2" width="35.90625" bestFit="1" customWidth="1"/>
    <col min="3" max="3" width="15.08984375" style="8" bestFit="1" customWidth="1"/>
    <col min="4" max="4" width="11.90625" style="8" customWidth="1"/>
    <col min="5" max="5" width="12.36328125" customWidth="1"/>
    <col min="6" max="6" width="15.7265625" style="8" bestFit="1" customWidth="1"/>
    <col min="7" max="7" width="19" style="8" customWidth="1"/>
    <col min="8" max="8" width="27.81640625" style="8" bestFit="1" customWidth="1"/>
    <col min="9" max="9" width="12.08984375" style="8" customWidth="1"/>
    <col min="10" max="12" width="12.54296875" style="8" customWidth="1"/>
    <col min="13" max="13" width="15.7265625" style="8" customWidth="1"/>
    <col min="14" max="14" width="19" style="8" customWidth="1"/>
    <col min="15" max="15" width="11.90625" style="8" customWidth="1"/>
    <col min="16" max="16" width="13.54296875" style="8" customWidth="1"/>
  </cols>
  <sheetData>
    <row r="1" spans="1:16" ht="32" customHeight="1" x14ac:dyDescent="0.35">
      <c r="B1" s="2" t="s">
        <v>36</v>
      </c>
      <c r="C1" s="3" t="s">
        <v>563</v>
      </c>
      <c r="D1" s="3" t="s">
        <v>111</v>
      </c>
      <c r="E1" s="3" t="s">
        <v>37</v>
      </c>
      <c r="F1" s="105" t="s">
        <v>40</v>
      </c>
      <c r="G1" s="3" t="s">
        <v>50</v>
      </c>
      <c r="H1" s="3" t="s">
        <v>51</v>
      </c>
      <c r="I1" s="3" t="s">
        <v>507</v>
      </c>
      <c r="J1" s="3" t="s">
        <v>508</v>
      </c>
      <c r="K1" s="3" t="s">
        <v>509</v>
      </c>
      <c r="L1" s="3" t="s">
        <v>560</v>
      </c>
      <c r="M1" s="3" t="s">
        <v>506</v>
      </c>
      <c r="N1" s="3" t="s">
        <v>44</v>
      </c>
      <c r="O1" s="3" t="s">
        <v>55</v>
      </c>
      <c r="P1" s="3" t="s">
        <v>56</v>
      </c>
    </row>
    <row r="2" spans="1:16" x14ac:dyDescent="0.35">
      <c r="A2" s="19" t="s">
        <v>9</v>
      </c>
      <c r="B2" s="32" t="s">
        <v>458</v>
      </c>
      <c r="C2" s="113" t="s">
        <v>342</v>
      </c>
      <c r="D2" s="113" t="s">
        <v>113</v>
      </c>
      <c r="E2" s="119" t="s">
        <v>114</v>
      </c>
      <c r="F2" s="120">
        <v>9.65</v>
      </c>
      <c r="G2" s="120">
        <f t="shared" ref="G2:G33" si="0">IF(D2="BW1",3649,IF(D2="BW2",2176,IF(D2="BW3",1165, IF(D2="BW4",872, IF(D2="BW5",600, IF(D2="BW6",600))))))</f>
        <v>3649</v>
      </c>
      <c r="H2" s="120">
        <v>0</v>
      </c>
      <c r="I2" s="120" t="s">
        <v>422</v>
      </c>
      <c r="J2" s="120">
        <v>1.1399999999999999</v>
      </c>
      <c r="K2" s="120" t="s">
        <v>61</v>
      </c>
      <c r="L2" s="120"/>
      <c r="M2" s="120">
        <v>2014</v>
      </c>
      <c r="N2" s="120">
        <f t="shared" ref="N2:N33" si="1">M2+25</f>
        <v>2039</v>
      </c>
      <c r="O2" s="120">
        <v>-29.496506</v>
      </c>
      <c r="P2" s="120">
        <v>20.785119000000002</v>
      </c>
    </row>
    <row r="3" spans="1:16" x14ac:dyDescent="0.35">
      <c r="A3" s="19" t="s">
        <v>9</v>
      </c>
      <c r="B3" s="32" t="s">
        <v>461</v>
      </c>
      <c r="C3" s="113" t="s">
        <v>427</v>
      </c>
      <c r="D3" s="113" t="s">
        <v>113</v>
      </c>
      <c r="E3" s="121" t="s">
        <v>114</v>
      </c>
      <c r="F3" s="122">
        <v>48.25</v>
      </c>
      <c r="G3" s="122">
        <f t="shared" si="0"/>
        <v>3649</v>
      </c>
      <c r="H3" s="122">
        <f>0</f>
        <v>0</v>
      </c>
      <c r="I3" s="122" t="s">
        <v>422</v>
      </c>
      <c r="J3" s="122">
        <v>1.04</v>
      </c>
      <c r="K3" s="122" t="s">
        <v>61</v>
      </c>
      <c r="L3" s="122"/>
      <c r="M3" s="122">
        <v>2014</v>
      </c>
      <c r="N3" s="122">
        <f t="shared" si="1"/>
        <v>2039</v>
      </c>
      <c r="O3" s="122">
        <v>-30.619</v>
      </c>
      <c r="P3" s="122">
        <v>24.033888999999999</v>
      </c>
    </row>
    <row r="4" spans="1:16" x14ac:dyDescent="0.35">
      <c r="A4" s="19" t="s">
        <v>9</v>
      </c>
      <c r="B4" s="32" t="s">
        <v>462</v>
      </c>
      <c r="C4" s="113" t="s">
        <v>434</v>
      </c>
      <c r="D4" s="113" t="s">
        <v>113</v>
      </c>
      <c r="E4" s="119" t="s">
        <v>114</v>
      </c>
      <c r="F4" s="120">
        <v>48.25</v>
      </c>
      <c r="G4" s="120">
        <f t="shared" si="0"/>
        <v>3649</v>
      </c>
      <c r="H4" s="120">
        <f>0</f>
        <v>0</v>
      </c>
      <c r="I4" s="120" t="s">
        <v>422</v>
      </c>
      <c r="J4" s="120">
        <v>1.04</v>
      </c>
      <c r="K4" s="120" t="s">
        <v>61</v>
      </c>
      <c r="L4" s="120"/>
      <c r="M4" s="120">
        <v>2014</v>
      </c>
      <c r="N4" s="120">
        <f t="shared" si="1"/>
        <v>2039</v>
      </c>
      <c r="O4" s="120">
        <v>-28.611999999999998</v>
      </c>
      <c r="P4" s="120">
        <v>24.757999999999999</v>
      </c>
    </row>
    <row r="5" spans="1:16" x14ac:dyDescent="0.35">
      <c r="A5" s="19" t="s">
        <v>9</v>
      </c>
      <c r="B5" s="32" t="s">
        <v>466</v>
      </c>
      <c r="C5" s="113" t="s">
        <v>423</v>
      </c>
      <c r="D5" s="113" t="s">
        <v>113</v>
      </c>
      <c r="E5" s="121" t="s">
        <v>114</v>
      </c>
      <c r="F5" s="122">
        <v>10</v>
      </c>
      <c r="G5" s="122">
        <f t="shared" si="0"/>
        <v>3649</v>
      </c>
      <c r="H5" s="122">
        <f>0</f>
        <v>0</v>
      </c>
      <c r="I5" s="122" t="s">
        <v>429</v>
      </c>
      <c r="J5" s="122">
        <v>1.1000000000000001</v>
      </c>
      <c r="K5" s="122" t="s">
        <v>61</v>
      </c>
      <c r="L5" s="122"/>
      <c r="M5" s="122">
        <v>2014</v>
      </c>
      <c r="N5" s="122">
        <f t="shared" si="1"/>
        <v>2039</v>
      </c>
      <c r="O5" s="122">
        <v>-29.393781000000001</v>
      </c>
      <c r="P5" s="122">
        <v>23.307708000000002</v>
      </c>
    </row>
    <row r="6" spans="1:16" x14ac:dyDescent="0.35">
      <c r="A6" s="19" t="s">
        <v>9</v>
      </c>
      <c r="B6" s="32" t="s">
        <v>120</v>
      </c>
      <c r="C6" s="113" t="s">
        <v>348</v>
      </c>
      <c r="D6" s="113" t="s">
        <v>113</v>
      </c>
      <c r="E6" s="119" t="s">
        <v>114</v>
      </c>
      <c r="F6" s="120">
        <v>19.899999999999999</v>
      </c>
      <c r="G6" s="120">
        <f t="shared" si="0"/>
        <v>3649</v>
      </c>
      <c r="H6" s="120">
        <f>0</f>
        <v>0</v>
      </c>
      <c r="I6" s="120" t="s">
        <v>422</v>
      </c>
      <c r="J6" s="120">
        <v>1.1100000000000001</v>
      </c>
      <c r="K6" s="120" t="s">
        <v>61</v>
      </c>
      <c r="L6" s="120"/>
      <c r="M6" s="120">
        <v>2014</v>
      </c>
      <c r="N6" s="120">
        <f t="shared" si="1"/>
        <v>2039</v>
      </c>
      <c r="O6" s="120">
        <v>-29.000931000000001</v>
      </c>
      <c r="P6" s="120">
        <v>23.799932999999999</v>
      </c>
    </row>
    <row r="7" spans="1:16" x14ac:dyDescent="0.35">
      <c r="A7" s="19" t="s">
        <v>9</v>
      </c>
      <c r="B7" s="32" t="s">
        <v>122</v>
      </c>
      <c r="C7" s="113" t="s">
        <v>122</v>
      </c>
      <c r="D7" s="113" t="s">
        <v>113</v>
      </c>
      <c r="E7" s="121" t="s">
        <v>114</v>
      </c>
      <c r="F7" s="122">
        <v>72.5</v>
      </c>
      <c r="G7" s="122">
        <f t="shared" si="0"/>
        <v>3649</v>
      </c>
      <c r="H7" s="122">
        <f>0</f>
        <v>0</v>
      </c>
      <c r="I7" s="122" t="s">
        <v>422</v>
      </c>
      <c r="J7" s="122">
        <v>1.03</v>
      </c>
      <c r="K7" s="122" t="s">
        <v>61</v>
      </c>
      <c r="L7" s="122"/>
      <c r="M7" s="122">
        <v>2014</v>
      </c>
      <c r="N7" s="122">
        <f t="shared" si="1"/>
        <v>2039</v>
      </c>
      <c r="O7" s="122">
        <v>-30.160833</v>
      </c>
      <c r="P7" s="122">
        <v>24.135833000000002</v>
      </c>
    </row>
    <row r="8" spans="1:16" x14ac:dyDescent="0.35">
      <c r="A8" s="19" t="s">
        <v>9</v>
      </c>
      <c r="B8" s="32" t="s">
        <v>472</v>
      </c>
      <c r="C8" s="113" t="s">
        <v>394</v>
      </c>
      <c r="D8" s="113" t="s">
        <v>113</v>
      </c>
      <c r="E8" s="119" t="s">
        <v>114</v>
      </c>
      <c r="F8" s="120">
        <v>75</v>
      </c>
      <c r="G8" s="120">
        <f t="shared" si="0"/>
        <v>3649</v>
      </c>
      <c r="H8" s="120">
        <f>0</f>
        <v>0</v>
      </c>
      <c r="I8" s="120" t="s">
        <v>429</v>
      </c>
      <c r="J8" s="120">
        <v>1.08</v>
      </c>
      <c r="K8" s="120" t="s">
        <v>61</v>
      </c>
      <c r="L8" s="120"/>
      <c r="M8" s="120">
        <v>2014</v>
      </c>
      <c r="N8" s="120">
        <f t="shared" si="1"/>
        <v>2039</v>
      </c>
      <c r="O8" s="120">
        <v>-27.612908000000001</v>
      </c>
      <c r="P8" s="120">
        <v>23.025886</v>
      </c>
    </row>
    <row r="9" spans="1:16" x14ac:dyDescent="0.35">
      <c r="A9" s="19" t="s">
        <v>9</v>
      </c>
      <c r="B9" s="32" t="s">
        <v>480</v>
      </c>
      <c r="C9" s="113" t="s">
        <v>352</v>
      </c>
      <c r="D9" s="113" t="s">
        <v>113</v>
      </c>
      <c r="E9" s="121" t="s">
        <v>114</v>
      </c>
      <c r="F9" s="122">
        <v>9.65</v>
      </c>
      <c r="G9" s="122">
        <f t="shared" si="0"/>
        <v>3649</v>
      </c>
      <c r="H9" s="122">
        <f>0</f>
        <v>0</v>
      </c>
      <c r="I9" s="122" t="s">
        <v>422</v>
      </c>
      <c r="J9" s="122">
        <v>1.1399999999999999</v>
      </c>
      <c r="K9" s="122" t="s">
        <v>61</v>
      </c>
      <c r="L9" s="122"/>
      <c r="M9" s="122">
        <v>2014</v>
      </c>
      <c r="N9" s="122">
        <f t="shared" si="1"/>
        <v>2039</v>
      </c>
      <c r="O9" s="122">
        <v>-28.889147000000001</v>
      </c>
      <c r="P9" s="122">
        <v>19.555275000000002</v>
      </c>
    </row>
    <row r="10" spans="1:16" x14ac:dyDescent="0.35">
      <c r="A10" s="19" t="s">
        <v>9</v>
      </c>
      <c r="B10" s="32" t="s">
        <v>128</v>
      </c>
      <c r="C10" s="113" t="s">
        <v>354</v>
      </c>
      <c r="D10" s="113" t="s">
        <v>113</v>
      </c>
      <c r="E10" s="119" t="s">
        <v>114</v>
      </c>
      <c r="F10" s="120">
        <v>64</v>
      </c>
      <c r="G10" s="120">
        <f t="shared" si="0"/>
        <v>3649</v>
      </c>
      <c r="H10" s="120">
        <f>0</f>
        <v>0</v>
      </c>
      <c r="I10" s="120" t="s">
        <v>422</v>
      </c>
      <c r="J10" s="120">
        <v>1.17</v>
      </c>
      <c r="K10" s="120" t="s">
        <v>61</v>
      </c>
      <c r="L10" s="120"/>
      <c r="M10" s="120">
        <v>2014</v>
      </c>
      <c r="N10" s="120">
        <f t="shared" si="1"/>
        <v>2039</v>
      </c>
      <c r="O10" s="120">
        <v>-28.314167000000001</v>
      </c>
      <c r="P10" s="120">
        <v>23.365278</v>
      </c>
    </row>
    <row r="11" spans="1:16" x14ac:dyDescent="0.35">
      <c r="A11" s="19" t="s">
        <v>9</v>
      </c>
      <c r="B11" s="32" t="s">
        <v>129</v>
      </c>
      <c r="C11" s="113" t="s">
        <v>355</v>
      </c>
      <c r="D11" s="113" t="s">
        <v>113</v>
      </c>
      <c r="E11" s="121" t="s">
        <v>114</v>
      </c>
      <c r="F11" s="122">
        <v>64</v>
      </c>
      <c r="G11" s="122">
        <f t="shared" si="0"/>
        <v>3649</v>
      </c>
      <c r="H11" s="122">
        <f>0</f>
        <v>0</v>
      </c>
      <c r="I11" s="122" t="s">
        <v>422</v>
      </c>
      <c r="J11" s="122">
        <v>1.17</v>
      </c>
      <c r="K11" s="122" t="s">
        <v>61</v>
      </c>
      <c r="L11" s="122"/>
      <c r="M11" s="122">
        <v>2014</v>
      </c>
      <c r="N11" s="122">
        <f t="shared" si="1"/>
        <v>2039</v>
      </c>
      <c r="O11" s="122">
        <v>-28.919167000000002</v>
      </c>
      <c r="P11" s="122">
        <v>25.920278</v>
      </c>
    </row>
    <row r="12" spans="1:16" x14ac:dyDescent="0.35">
      <c r="A12" s="19" t="s">
        <v>9</v>
      </c>
      <c r="B12" s="32" t="s">
        <v>131</v>
      </c>
      <c r="C12" s="113" t="s">
        <v>487</v>
      </c>
      <c r="D12" s="113" t="s">
        <v>113</v>
      </c>
      <c r="E12" s="119" t="s">
        <v>114</v>
      </c>
      <c r="F12" s="120">
        <v>9.65</v>
      </c>
      <c r="G12" s="120">
        <f t="shared" si="0"/>
        <v>3649</v>
      </c>
      <c r="H12" s="120">
        <f>0</f>
        <v>0</v>
      </c>
      <c r="I12" s="120" t="s">
        <v>422</v>
      </c>
      <c r="J12" s="120">
        <v>1.04</v>
      </c>
      <c r="K12" s="120" t="s">
        <v>61</v>
      </c>
      <c r="L12" s="120"/>
      <c r="M12" s="120">
        <v>2014</v>
      </c>
      <c r="N12" s="120">
        <f t="shared" si="1"/>
        <v>2039</v>
      </c>
      <c r="O12" s="120">
        <v>-30.6279</v>
      </c>
      <c r="P12" s="120">
        <v>24.005452999999999</v>
      </c>
    </row>
    <row r="13" spans="1:16" x14ac:dyDescent="0.35">
      <c r="A13" s="19" t="s">
        <v>9</v>
      </c>
      <c r="B13" s="32" t="s">
        <v>132</v>
      </c>
      <c r="C13" s="113" t="s">
        <v>488</v>
      </c>
      <c r="D13" s="113" t="s">
        <v>113</v>
      </c>
      <c r="E13" s="121" t="s">
        <v>114</v>
      </c>
      <c r="F13" s="122">
        <v>19.899999999999999</v>
      </c>
      <c r="G13" s="122">
        <f t="shared" si="0"/>
        <v>3649</v>
      </c>
      <c r="H13" s="122">
        <f>0</f>
        <v>0</v>
      </c>
      <c r="I13" s="122" t="s">
        <v>422</v>
      </c>
      <c r="J13" s="122">
        <v>1.01</v>
      </c>
      <c r="K13" s="122" t="s">
        <v>61</v>
      </c>
      <c r="L13" s="122"/>
      <c r="M13" s="122">
        <v>2014</v>
      </c>
      <c r="N13" s="122">
        <f t="shared" si="1"/>
        <v>2039</v>
      </c>
      <c r="O13" s="122">
        <v>-29.967661</v>
      </c>
      <c r="P13" s="122">
        <v>22.319683000000001</v>
      </c>
    </row>
    <row r="14" spans="1:16" x14ac:dyDescent="0.35">
      <c r="A14" s="19" t="s">
        <v>9</v>
      </c>
      <c r="B14" s="32" t="s">
        <v>135</v>
      </c>
      <c r="C14" s="113" t="s">
        <v>493</v>
      </c>
      <c r="D14" s="113" t="s">
        <v>113</v>
      </c>
      <c r="E14" s="119" t="s">
        <v>114</v>
      </c>
      <c r="F14" s="120">
        <v>6.76</v>
      </c>
      <c r="G14" s="120">
        <f t="shared" si="0"/>
        <v>3649</v>
      </c>
      <c r="H14" s="120">
        <f>0</f>
        <v>0</v>
      </c>
      <c r="I14" s="120" t="s">
        <v>422</v>
      </c>
      <c r="J14" s="120">
        <v>1.04</v>
      </c>
      <c r="K14" s="120" t="s">
        <v>61</v>
      </c>
      <c r="L14" s="120"/>
      <c r="M14" s="120">
        <v>2013</v>
      </c>
      <c r="N14" s="120">
        <f t="shared" si="1"/>
        <v>2038</v>
      </c>
      <c r="O14" s="120">
        <v>-25.737891999999999</v>
      </c>
      <c r="P14" s="120">
        <v>27.418313999999999</v>
      </c>
    </row>
    <row r="15" spans="1:16" x14ac:dyDescent="0.35">
      <c r="A15" s="19" t="s">
        <v>9</v>
      </c>
      <c r="B15" s="32" t="s">
        <v>496</v>
      </c>
      <c r="C15" s="113" t="s">
        <v>497</v>
      </c>
      <c r="D15" s="113" t="s">
        <v>113</v>
      </c>
      <c r="E15" s="121" t="s">
        <v>114</v>
      </c>
      <c r="F15" s="122">
        <v>5</v>
      </c>
      <c r="G15" s="122">
        <f t="shared" si="0"/>
        <v>3649</v>
      </c>
      <c r="H15" s="122">
        <f>0</f>
        <v>0</v>
      </c>
      <c r="I15" s="122" t="s">
        <v>422</v>
      </c>
      <c r="J15" s="122">
        <v>1.2</v>
      </c>
      <c r="K15" s="122" t="s">
        <v>61</v>
      </c>
      <c r="L15" s="122"/>
      <c r="M15" s="122">
        <v>2015</v>
      </c>
      <c r="N15" s="122">
        <f t="shared" si="1"/>
        <v>2040</v>
      </c>
      <c r="O15" s="122">
        <v>-33.35</v>
      </c>
      <c r="P15" s="122">
        <v>18.529707999999999</v>
      </c>
    </row>
    <row r="16" spans="1:16" x14ac:dyDescent="0.35">
      <c r="A16" s="19" t="s">
        <v>9</v>
      </c>
      <c r="B16" s="32" t="s">
        <v>138</v>
      </c>
      <c r="C16" s="113" t="s">
        <v>498</v>
      </c>
      <c r="D16" s="113" t="s">
        <v>113</v>
      </c>
      <c r="E16" s="119" t="s">
        <v>114</v>
      </c>
      <c r="F16" s="120">
        <v>75</v>
      </c>
      <c r="G16" s="120">
        <f t="shared" si="0"/>
        <v>3649</v>
      </c>
      <c r="H16" s="120">
        <f>0</f>
        <v>0</v>
      </c>
      <c r="I16" s="120" t="s">
        <v>422</v>
      </c>
      <c r="J16" s="120">
        <v>1.1299999999999999</v>
      </c>
      <c r="K16" s="120" t="s">
        <v>61</v>
      </c>
      <c r="L16" s="120"/>
      <c r="M16" s="120">
        <v>2014</v>
      </c>
      <c r="N16" s="120">
        <f t="shared" si="1"/>
        <v>2039</v>
      </c>
      <c r="O16" s="120">
        <v>-30.604752999999999</v>
      </c>
      <c r="P16" s="120">
        <v>24.095238999999999</v>
      </c>
    </row>
    <row r="17" spans="1:16" x14ac:dyDescent="0.35">
      <c r="A17" s="19" t="s">
        <v>9</v>
      </c>
      <c r="B17" s="32" t="s">
        <v>139</v>
      </c>
      <c r="C17" s="113" t="s">
        <v>363</v>
      </c>
      <c r="D17" s="113" t="s">
        <v>113</v>
      </c>
      <c r="E17" s="121" t="s">
        <v>114</v>
      </c>
      <c r="F17" s="122">
        <v>28</v>
      </c>
      <c r="G17" s="122">
        <f t="shared" si="0"/>
        <v>3649</v>
      </c>
      <c r="H17" s="122">
        <f>0</f>
        <v>0</v>
      </c>
      <c r="I17" s="122" t="s">
        <v>422</v>
      </c>
      <c r="J17" s="122">
        <v>1.1100000000000001</v>
      </c>
      <c r="K17" s="122" t="s">
        <v>61</v>
      </c>
      <c r="L17" s="122"/>
      <c r="M17" s="122">
        <v>2014</v>
      </c>
      <c r="N17" s="122">
        <f t="shared" si="1"/>
        <v>2039</v>
      </c>
      <c r="O17" s="122">
        <v>-22.991667</v>
      </c>
      <c r="P17" s="122">
        <v>29.251667000000001</v>
      </c>
    </row>
    <row r="18" spans="1:16" x14ac:dyDescent="0.35">
      <c r="A18" s="19" t="s">
        <v>9</v>
      </c>
      <c r="B18" s="32" t="s">
        <v>140</v>
      </c>
      <c r="C18" s="113" t="s">
        <v>364</v>
      </c>
      <c r="D18" s="113" t="s">
        <v>113</v>
      </c>
      <c r="E18" s="119" t="s">
        <v>114</v>
      </c>
      <c r="F18" s="120">
        <v>36</v>
      </c>
      <c r="G18" s="120">
        <f t="shared" si="0"/>
        <v>3649</v>
      </c>
      <c r="H18" s="120">
        <f>0</f>
        <v>0</v>
      </c>
      <c r="I18" s="120" t="s">
        <v>429</v>
      </c>
      <c r="J18" s="120">
        <v>1</v>
      </c>
      <c r="K18" s="120" t="s">
        <v>61</v>
      </c>
      <c r="L18" s="120"/>
      <c r="M18" s="120">
        <v>2014</v>
      </c>
      <c r="N18" s="120">
        <f t="shared" si="1"/>
        <v>2039</v>
      </c>
      <c r="O18" s="120">
        <v>-33.410389000000002</v>
      </c>
      <c r="P18" s="120">
        <v>19.927600000000002</v>
      </c>
    </row>
    <row r="19" spans="1:16" x14ac:dyDescent="0.35">
      <c r="A19" s="19" t="s">
        <v>9</v>
      </c>
      <c r="B19" s="32" t="s">
        <v>142</v>
      </c>
      <c r="C19" s="113" t="s">
        <v>366</v>
      </c>
      <c r="D19" s="113" t="s">
        <v>113</v>
      </c>
      <c r="E19" s="121" t="s">
        <v>114</v>
      </c>
      <c r="F19" s="122">
        <v>30</v>
      </c>
      <c r="G19" s="122">
        <f t="shared" si="0"/>
        <v>3649</v>
      </c>
      <c r="H19" s="122">
        <f>0</f>
        <v>0</v>
      </c>
      <c r="I19" s="122" t="s">
        <v>429</v>
      </c>
      <c r="J19" s="122">
        <v>1.1000000000000001</v>
      </c>
      <c r="K19" s="122" t="s">
        <v>61</v>
      </c>
      <c r="L19" s="122"/>
      <c r="M19" s="122">
        <v>2014</v>
      </c>
      <c r="N19" s="122">
        <f t="shared" si="1"/>
        <v>2039</v>
      </c>
      <c r="O19" s="122">
        <v>-24.041667</v>
      </c>
      <c r="P19" s="122">
        <v>29.361667000000001</v>
      </c>
    </row>
    <row r="20" spans="1:16" x14ac:dyDescent="0.35">
      <c r="A20" s="19" t="s">
        <v>9</v>
      </c>
      <c r="B20" s="32" t="s">
        <v>368</v>
      </c>
      <c r="C20" s="113" t="s">
        <v>368</v>
      </c>
      <c r="D20" s="113" t="s">
        <v>144</v>
      </c>
      <c r="E20" s="119" t="s">
        <v>114</v>
      </c>
      <c r="F20" s="120">
        <v>9</v>
      </c>
      <c r="G20" s="120">
        <f t="shared" si="0"/>
        <v>2176</v>
      </c>
      <c r="H20" s="120">
        <f>0</f>
        <v>0</v>
      </c>
      <c r="I20" s="120" t="s">
        <v>422</v>
      </c>
      <c r="J20" s="120">
        <v>1.17</v>
      </c>
      <c r="K20" s="120" t="s">
        <v>61</v>
      </c>
      <c r="L20" s="120"/>
      <c r="M20" s="120">
        <v>2014</v>
      </c>
      <c r="N20" s="120">
        <f t="shared" si="1"/>
        <v>2039</v>
      </c>
      <c r="O20" s="120">
        <v>-32.641343999999997</v>
      </c>
      <c r="P20" s="120">
        <v>18.497288999999999</v>
      </c>
    </row>
    <row r="21" spans="1:16" x14ac:dyDescent="0.35">
      <c r="A21" s="19" t="s">
        <v>9</v>
      </c>
      <c r="B21" s="32" t="s">
        <v>148</v>
      </c>
      <c r="C21" s="113" t="s">
        <v>370</v>
      </c>
      <c r="D21" s="113" t="s">
        <v>144</v>
      </c>
      <c r="E21" s="121" t="s">
        <v>114</v>
      </c>
      <c r="F21" s="122">
        <v>60</v>
      </c>
      <c r="G21" s="122">
        <f t="shared" si="0"/>
        <v>2176</v>
      </c>
      <c r="H21" s="122">
        <f>0</f>
        <v>0</v>
      </c>
      <c r="I21" s="122" t="s">
        <v>429</v>
      </c>
      <c r="J21" s="122">
        <v>1.1000000000000001</v>
      </c>
      <c r="K21" s="122" t="s">
        <v>61</v>
      </c>
      <c r="L21" s="122"/>
      <c r="M21" s="122">
        <v>2014</v>
      </c>
      <c r="N21" s="122">
        <f t="shared" si="1"/>
        <v>2039</v>
      </c>
      <c r="O21" s="122">
        <v>-28.454999999999998</v>
      </c>
      <c r="P21" s="122">
        <v>25.192778000000001</v>
      </c>
    </row>
    <row r="22" spans="1:16" x14ac:dyDescent="0.35">
      <c r="A22" s="19" t="s">
        <v>9</v>
      </c>
      <c r="B22" s="32" t="s">
        <v>153</v>
      </c>
      <c r="C22" s="113" t="s">
        <v>374</v>
      </c>
      <c r="D22" s="113" t="s">
        <v>144</v>
      </c>
      <c r="E22" s="119" t="s">
        <v>114</v>
      </c>
      <c r="F22" s="120">
        <v>75</v>
      </c>
      <c r="G22" s="120">
        <f t="shared" si="0"/>
        <v>2176</v>
      </c>
      <c r="H22" s="120">
        <f>0</f>
        <v>0</v>
      </c>
      <c r="I22" s="120" t="s">
        <v>422</v>
      </c>
      <c r="J22" s="120">
        <v>1.28</v>
      </c>
      <c r="K22" s="120" t="s">
        <v>61</v>
      </c>
      <c r="L22" s="120"/>
      <c r="M22" s="120">
        <v>2014</v>
      </c>
      <c r="N22" s="120">
        <f t="shared" si="1"/>
        <v>2039</v>
      </c>
      <c r="O22" s="120">
        <v>-28.318982999999999</v>
      </c>
      <c r="P22" s="120">
        <v>23.351592</v>
      </c>
    </row>
    <row r="23" spans="1:16" x14ac:dyDescent="0.35">
      <c r="A23" s="19" t="s">
        <v>9</v>
      </c>
      <c r="B23" s="32" t="s">
        <v>154</v>
      </c>
      <c r="C23" s="113" t="s">
        <v>154</v>
      </c>
      <c r="D23" s="113" t="s">
        <v>144</v>
      </c>
      <c r="E23" s="121" t="s">
        <v>114</v>
      </c>
      <c r="F23" s="122">
        <v>36.799999999999997</v>
      </c>
      <c r="G23" s="122">
        <f t="shared" si="0"/>
        <v>2176</v>
      </c>
      <c r="H23" s="122">
        <f>0</f>
        <v>0</v>
      </c>
      <c r="I23" s="122" t="s">
        <v>429</v>
      </c>
      <c r="J23" s="122">
        <v>1</v>
      </c>
      <c r="K23" s="122" t="s">
        <v>61</v>
      </c>
      <c r="L23" s="122"/>
      <c r="M23" s="122">
        <v>2013</v>
      </c>
      <c r="N23" s="122">
        <f t="shared" si="1"/>
        <v>2038</v>
      </c>
      <c r="O23" s="122">
        <v>-31.001389</v>
      </c>
      <c r="P23" s="122">
        <v>24.655277999999999</v>
      </c>
    </row>
    <row r="24" spans="1:16" x14ac:dyDescent="0.35">
      <c r="A24" s="19" t="s">
        <v>9</v>
      </c>
      <c r="B24" s="32" t="s">
        <v>492</v>
      </c>
      <c r="C24" s="113" t="s">
        <v>150</v>
      </c>
      <c r="D24" s="113" t="s">
        <v>144</v>
      </c>
      <c r="E24" s="119" t="s">
        <v>114</v>
      </c>
      <c r="F24" s="120">
        <v>69.900000000000006</v>
      </c>
      <c r="G24" s="120">
        <f t="shared" si="0"/>
        <v>2176</v>
      </c>
      <c r="H24" s="120">
        <f>0</f>
        <v>0</v>
      </c>
      <c r="I24" s="120" t="s">
        <v>422</v>
      </c>
      <c r="J24" s="120">
        <v>1.07</v>
      </c>
      <c r="K24" s="120" t="s">
        <v>61</v>
      </c>
      <c r="L24" s="120"/>
      <c r="M24" s="120">
        <v>2014</v>
      </c>
      <c r="N24" s="120">
        <f t="shared" si="1"/>
        <v>2039</v>
      </c>
      <c r="O24" s="120">
        <v>-30.833333</v>
      </c>
      <c r="P24" s="120">
        <v>26.210833000000001</v>
      </c>
    </row>
    <row r="25" spans="1:16" x14ac:dyDescent="0.35">
      <c r="A25" s="19" t="s">
        <v>9</v>
      </c>
      <c r="B25" s="32" t="s">
        <v>157</v>
      </c>
      <c r="C25" s="113" t="s">
        <v>376</v>
      </c>
      <c r="D25" s="113" t="s">
        <v>144</v>
      </c>
      <c r="E25" s="121" t="s">
        <v>114</v>
      </c>
      <c r="F25" s="122">
        <v>74</v>
      </c>
      <c r="G25" s="122">
        <f t="shared" si="0"/>
        <v>2176</v>
      </c>
      <c r="H25" s="122">
        <f>0</f>
        <v>0</v>
      </c>
      <c r="I25" s="122" t="s">
        <v>429</v>
      </c>
      <c r="J25" s="122">
        <v>1.27</v>
      </c>
      <c r="K25" s="122" t="s">
        <v>61</v>
      </c>
      <c r="L25" s="122"/>
      <c r="M25" s="122">
        <v>2014</v>
      </c>
      <c r="N25" s="122">
        <f t="shared" si="1"/>
        <v>2039</v>
      </c>
      <c r="O25" s="122">
        <v>-27.583611000000001</v>
      </c>
      <c r="P25" s="122">
        <v>22.932777999999999</v>
      </c>
    </row>
    <row r="26" spans="1:16" x14ac:dyDescent="0.35">
      <c r="A26" s="19" t="s">
        <v>9</v>
      </c>
      <c r="B26" s="32" t="s">
        <v>158</v>
      </c>
      <c r="C26" s="113" t="s">
        <v>499</v>
      </c>
      <c r="D26" s="113" t="s">
        <v>144</v>
      </c>
      <c r="E26" s="119" t="s">
        <v>114</v>
      </c>
      <c r="F26" s="120">
        <v>75</v>
      </c>
      <c r="G26" s="120">
        <f t="shared" si="0"/>
        <v>2176</v>
      </c>
      <c r="H26" s="120">
        <f>0</f>
        <v>0</v>
      </c>
      <c r="I26" s="120" t="s">
        <v>422</v>
      </c>
      <c r="J26" s="120">
        <v>1</v>
      </c>
      <c r="K26" s="120" t="s">
        <v>61</v>
      </c>
      <c r="L26" s="120"/>
      <c r="M26" s="120">
        <v>2014</v>
      </c>
      <c r="N26" s="120">
        <f t="shared" si="1"/>
        <v>2039</v>
      </c>
      <c r="O26" s="120">
        <v>-30.604752999999999</v>
      </c>
      <c r="P26" s="120">
        <v>24.095238999999999</v>
      </c>
    </row>
    <row r="27" spans="1:16" x14ac:dyDescent="0.35">
      <c r="A27" s="19" t="s">
        <v>9</v>
      </c>
      <c r="B27" s="32" t="s">
        <v>503</v>
      </c>
      <c r="C27" s="113" t="s">
        <v>379</v>
      </c>
      <c r="D27" s="113" t="s">
        <v>144</v>
      </c>
      <c r="E27" s="121" t="s">
        <v>114</v>
      </c>
      <c r="F27" s="122">
        <v>8.9</v>
      </c>
      <c r="G27" s="122">
        <f t="shared" si="0"/>
        <v>2176</v>
      </c>
      <c r="H27" s="122">
        <f>0</f>
        <v>0</v>
      </c>
      <c r="I27" s="122" t="s">
        <v>422</v>
      </c>
      <c r="J27" s="122">
        <v>1.1200000000000001</v>
      </c>
      <c r="K27" s="122" t="s">
        <v>61</v>
      </c>
      <c r="L27" s="122"/>
      <c r="M27" s="122">
        <v>2014</v>
      </c>
      <c r="N27" s="122">
        <f t="shared" si="1"/>
        <v>2039</v>
      </c>
      <c r="O27" s="122">
        <v>-28.4</v>
      </c>
      <c r="P27" s="122">
        <v>21.268000000000001</v>
      </c>
    </row>
    <row r="28" spans="1:16" x14ac:dyDescent="0.35">
      <c r="A28" s="19" t="s">
        <v>9</v>
      </c>
      <c r="B28" s="32" t="s">
        <v>380</v>
      </c>
      <c r="C28" s="113" t="s">
        <v>380</v>
      </c>
      <c r="D28" s="113" t="s">
        <v>144</v>
      </c>
      <c r="E28" s="119" t="s">
        <v>114</v>
      </c>
      <c r="F28" s="120">
        <v>8.8000000000000007</v>
      </c>
      <c r="G28" s="120">
        <f t="shared" si="0"/>
        <v>2176</v>
      </c>
      <c r="H28" s="120">
        <f>0</f>
        <v>0</v>
      </c>
      <c r="I28" s="120" t="s">
        <v>422</v>
      </c>
      <c r="J28" s="120">
        <v>1.19</v>
      </c>
      <c r="K28" s="120" t="s">
        <v>61</v>
      </c>
      <c r="L28" s="120"/>
      <c r="M28" s="120">
        <v>2014</v>
      </c>
      <c r="N28" s="120">
        <f t="shared" si="1"/>
        <v>2039</v>
      </c>
      <c r="O28" s="120">
        <v>-31.634886000000002</v>
      </c>
      <c r="P28" s="120">
        <v>18.505355999999999</v>
      </c>
    </row>
    <row r="29" spans="1:16" x14ac:dyDescent="0.35">
      <c r="A29" s="19" t="s">
        <v>9</v>
      </c>
      <c r="B29" s="32" t="s">
        <v>166</v>
      </c>
      <c r="C29" s="113" t="s">
        <v>383</v>
      </c>
      <c r="D29" s="113" t="s">
        <v>165</v>
      </c>
      <c r="E29" s="121" t="s">
        <v>114</v>
      </c>
      <c r="F29" s="122">
        <v>75</v>
      </c>
      <c r="G29" s="122">
        <f t="shared" si="0"/>
        <v>1165</v>
      </c>
      <c r="H29" s="122">
        <f>0</f>
        <v>0</v>
      </c>
      <c r="I29" s="122" t="s">
        <v>422</v>
      </c>
      <c r="J29" s="122">
        <v>1.1000000000000001</v>
      </c>
      <c r="K29" s="122" t="s">
        <v>61</v>
      </c>
      <c r="L29" s="122"/>
      <c r="M29" s="122">
        <v>2017</v>
      </c>
      <c r="N29" s="122">
        <f t="shared" si="1"/>
        <v>2042</v>
      </c>
      <c r="O29" s="122">
        <v>-27.378969000000001</v>
      </c>
      <c r="P29" s="122">
        <v>23.012989000000001</v>
      </c>
    </row>
    <row r="30" spans="1:16" x14ac:dyDescent="0.35">
      <c r="A30" s="19" t="s">
        <v>9</v>
      </c>
      <c r="B30" s="32" t="s">
        <v>465</v>
      </c>
      <c r="C30" s="113" t="s">
        <v>442</v>
      </c>
      <c r="D30" s="113" t="s">
        <v>165</v>
      </c>
      <c r="E30" s="119" t="s">
        <v>114</v>
      </c>
      <c r="F30" s="120">
        <v>75</v>
      </c>
      <c r="G30" s="120">
        <f t="shared" si="0"/>
        <v>1165</v>
      </c>
      <c r="H30" s="120">
        <f>0</f>
        <v>0</v>
      </c>
      <c r="I30" s="120" t="s">
        <v>422</v>
      </c>
      <c r="J30" s="120">
        <v>1</v>
      </c>
      <c r="K30" s="120" t="s">
        <v>61</v>
      </c>
      <c r="L30" s="120"/>
      <c r="M30" s="120">
        <v>2016</v>
      </c>
      <c r="N30" s="120">
        <f t="shared" si="1"/>
        <v>2041</v>
      </c>
      <c r="O30" s="120">
        <v>-32.420971999999999</v>
      </c>
      <c r="P30" s="120">
        <v>18.734583000000001</v>
      </c>
    </row>
    <row r="31" spans="1:16" x14ac:dyDescent="0.35">
      <c r="A31" s="19" t="s">
        <v>9</v>
      </c>
      <c r="B31" s="32" t="s">
        <v>176</v>
      </c>
      <c r="C31" s="113" t="s">
        <v>486</v>
      </c>
      <c r="D31" s="113" t="s">
        <v>165</v>
      </c>
      <c r="E31" s="121" t="s">
        <v>114</v>
      </c>
      <c r="F31" s="122">
        <v>75</v>
      </c>
      <c r="G31" s="122">
        <f t="shared" si="0"/>
        <v>1165</v>
      </c>
      <c r="H31" s="122">
        <f>0</f>
        <v>0</v>
      </c>
      <c r="I31" s="122" t="s">
        <v>422</v>
      </c>
      <c r="J31" s="122">
        <v>1.1499999999999999</v>
      </c>
      <c r="K31" s="122" t="s">
        <v>61</v>
      </c>
      <c r="L31" s="122"/>
      <c r="M31" s="122">
        <v>2016</v>
      </c>
      <c r="N31" s="122">
        <f t="shared" si="1"/>
        <v>2041</v>
      </c>
      <c r="O31" s="122">
        <v>-30.037500000000001</v>
      </c>
      <c r="P31" s="122">
        <v>22.317222000000001</v>
      </c>
    </row>
    <row r="32" spans="1:16" x14ac:dyDescent="0.35">
      <c r="A32" s="19" t="s">
        <v>9</v>
      </c>
      <c r="B32" s="32" t="s">
        <v>177</v>
      </c>
      <c r="C32" s="113" t="s">
        <v>489</v>
      </c>
      <c r="D32" s="113" t="s">
        <v>165</v>
      </c>
      <c r="E32" s="119" t="s">
        <v>114</v>
      </c>
      <c r="F32" s="120">
        <v>75</v>
      </c>
      <c r="G32" s="120">
        <f t="shared" si="0"/>
        <v>1165</v>
      </c>
      <c r="H32" s="120">
        <f>0</f>
        <v>0</v>
      </c>
      <c r="I32" s="120" t="s">
        <v>429</v>
      </c>
      <c r="J32" s="120">
        <v>1.1499999999999999</v>
      </c>
      <c r="K32" s="120" t="s">
        <v>61</v>
      </c>
      <c r="L32" s="120"/>
      <c r="M32" s="120">
        <v>2016</v>
      </c>
      <c r="N32" s="120">
        <f t="shared" si="1"/>
        <v>2041</v>
      </c>
      <c r="O32" s="120">
        <v>-30.024443999999999</v>
      </c>
      <c r="P32" s="120">
        <v>22.362777999999999</v>
      </c>
    </row>
    <row r="33" spans="1:16" x14ac:dyDescent="0.35">
      <c r="A33" s="19" t="s">
        <v>9</v>
      </c>
      <c r="B33" s="32" t="s">
        <v>181</v>
      </c>
      <c r="C33" s="113" t="s">
        <v>391</v>
      </c>
      <c r="D33" s="113" t="s">
        <v>165</v>
      </c>
      <c r="E33" s="121" t="s">
        <v>114</v>
      </c>
      <c r="F33" s="122">
        <v>75</v>
      </c>
      <c r="G33" s="122">
        <f t="shared" si="0"/>
        <v>1165</v>
      </c>
      <c r="H33" s="122">
        <f>0</f>
        <v>0</v>
      </c>
      <c r="I33" s="122" t="s">
        <v>422</v>
      </c>
      <c r="J33" s="122">
        <v>1.1000000000000001</v>
      </c>
      <c r="K33" s="122" t="s">
        <v>61</v>
      </c>
      <c r="L33" s="122"/>
      <c r="M33" s="122">
        <v>2017</v>
      </c>
      <c r="N33" s="122">
        <f t="shared" si="1"/>
        <v>2042</v>
      </c>
      <c r="O33" s="122">
        <v>-29.086943999999999</v>
      </c>
      <c r="P33" s="122">
        <v>24.903333</v>
      </c>
    </row>
    <row r="34" spans="1:16" x14ac:dyDescent="0.35">
      <c r="A34" s="19" t="s">
        <v>9</v>
      </c>
      <c r="B34" s="32" t="s">
        <v>183</v>
      </c>
      <c r="C34" s="113" t="s">
        <v>502</v>
      </c>
      <c r="D34" s="113" t="s">
        <v>165</v>
      </c>
      <c r="E34" s="119" t="s">
        <v>114</v>
      </c>
      <c r="F34" s="120">
        <v>60</v>
      </c>
      <c r="G34" s="120">
        <f t="shared" ref="G34:G65" si="2">IF(D34="BW1",3649,IF(D34="BW2",2176,IF(D34="BW3",1165, IF(D34="BW4",872, IF(D34="BW5",600, IF(D34="BW6",600))))))</f>
        <v>1165</v>
      </c>
      <c r="H34" s="120">
        <f>0</f>
        <v>0</v>
      </c>
      <c r="I34" s="120" t="s">
        <v>422</v>
      </c>
      <c r="J34" s="120">
        <v>1.1000000000000001</v>
      </c>
      <c r="K34" s="120" t="s">
        <v>61</v>
      </c>
      <c r="L34" s="120"/>
      <c r="M34" s="120">
        <v>2016</v>
      </c>
      <c r="N34" s="120">
        <f t="shared" ref="N34:N65" si="3">M34+25</f>
        <v>2041</v>
      </c>
      <c r="O34" s="120">
        <v>-23.072778</v>
      </c>
      <c r="P34" s="120">
        <v>27.989443999999999</v>
      </c>
    </row>
    <row r="35" spans="1:16" x14ac:dyDescent="0.35">
      <c r="A35" s="19" t="s">
        <v>9</v>
      </c>
      <c r="B35" s="32" t="s">
        <v>188</v>
      </c>
      <c r="C35" s="113" t="s">
        <v>396</v>
      </c>
      <c r="D35" s="113" t="s">
        <v>189</v>
      </c>
      <c r="E35" s="121" t="s">
        <v>114</v>
      </c>
      <c r="F35" s="122">
        <v>40</v>
      </c>
      <c r="G35" s="122">
        <f t="shared" si="2"/>
        <v>872</v>
      </c>
      <c r="H35" s="122">
        <f>0</f>
        <v>0</v>
      </c>
      <c r="I35" s="122" t="s">
        <v>429</v>
      </c>
      <c r="J35" s="122">
        <v>1.1499999999999999</v>
      </c>
      <c r="K35" s="122" t="s">
        <v>61</v>
      </c>
      <c r="L35" s="122"/>
      <c r="M35" s="122">
        <v>2020</v>
      </c>
      <c r="N35" s="122">
        <f t="shared" si="3"/>
        <v>2045</v>
      </c>
      <c r="O35" s="122">
        <v>-29.235793999999999</v>
      </c>
      <c r="P35" s="122">
        <v>18.897656000000001</v>
      </c>
    </row>
    <row r="36" spans="1:16" x14ac:dyDescent="0.35">
      <c r="A36" s="19" t="s">
        <v>9</v>
      </c>
      <c r="B36" s="32" t="s">
        <v>191</v>
      </c>
      <c r="C36" s="113" t="s">
        <v>191</v>
      </c>
      <c r="D36" s="113" t="s">
        <v>189</v>
      </c>
      <c r="E36" s="119" t="s">
        <v>114</v>
      </c>
      <c r="F36" s="120">
        <v>67.900000000000006</v>
      </c>
      <c r="G36" s="120">
        <f t="shared" si="2"/>
        <v>872</v>
      </c>
      <c r="H36" s="120">
        <f>0</f>
        <v>0</v>
      </c>
      <c r="I36" s="120" t="s">
        <v>429</v>
      </c>
      <c r="J36" s="120">
        <v>1.1499999999999999</v>
      </c>
      <c r="K36" s="120" t="s">
        <v>61</v>
      </c>
      <c r="L36" s="120"/>
      <c r="M36" s="120">
        <v>2020</v>
      </c>
      <c r="N36" s="120">
        <f t="shared" si="3"/>
        <v>2045</v>
      </c>
      <c r="O36" s="120">
        <v>-26.854002390000002</v>
      </c>
      <c r="P36" s="120">
        <v>26.642110710000001</v>
      </c>
    </row>
    <row r="37" spans="1:16" x14ac:dyDescent="0.35">
      <c r="A37" s="19" t="s">
        <v>9</v>
      </c>
      <c r="B37" s="32" t="s">
        <v>193</v>
      </c>
      <c r="C37" s="113" t="s">
        <v>428</v>
      </c>
      <c r="D37" s="113" t="s">
        <v>189</v>
      </c>
      <c r="E37" s="121" t="s">
        <v>114</v>
      </c>
      <c r="F37" s="122">
        <v>50</v>
      </c>
      <c r="G37" s="122">
        <f t="shared" si="2"/>
        <v>872</v>
      </c>
      <c r="H37" s="122">
        <f>0</f>
        <v>0</v>
      </c>
      <c r="I37" s="122" t="s">
        <v>429</v>
      </c>
      <c r="J37" s="122">
        <v>1.1599999999999999</v>
      </c>
      <c r="K37" s="122" t="s">
        <v>61</v>
      </c>
      <c r="L37" s="122"/>
      <c r="M37" s="122">
        <v>2021</v>
      </c>
      <c r="N37" s="122">
        <f t="shared" si="3"/>
        <v>2046</v>
      </c>
      <c r="O37" s="122">
        <v>-25.609668729999999</v>
      </c>
      <c r="P37" s="122">
        <v>27.807654159999998</v>
      </c>
    </row>
    <row r="38" spans="1:16" x14ac:dyDescent="0.35">
      <c r="A38" s="19" t="s">
        <v>9</v>
      </c>
      <c r="B38" s="32" t="s">
        <v>136</v>
      </c>
      <c r="C38" s="113" t="s">
        <v>435</v>
      </c>
      <c r="D38" s="113" t="s">
        <v>189</v>
      </c>
      <c r="E38" s="119" t="s">
        <v>114</v>
      </c>
      <c r="F38" s="120">
        <v>75</v>
      </c>
      <c r="G38" s="120">
        <f t="shared" si="2"/>
        <v>872</v>
      </c>
      <c r="H38" s="120">
        <f>0</f>
        <v>0</v>
      </c>
      <c r="I38" s="120" t="s">
        <v>429</v>
      </c>
      <c r="J38" s="120">
        <v>1.1499999999999999</v>
      </c>
      <c r="K38" s="120" t="s">
        <v>61</v>
      </c>
      <c r="L38" s="120"/>
      <c r="M38" s="120">
        <v>2020</v>
      </c>
      <c r="N38" s="120">
        <f t="shared" si="3"/>
        <v>2045</v>
      </c>
      <c r="O38" s="120">
        <v>-28.566666999999999</v>
      </c>
      <c r="P38" s="120">
        <v>24.733332999999998</v>
      </c>
    </row>
    <row r="39" spans="1:16" x14ac:dyDescent="0.35">
      <c r="A39" s="19" t="s">
        <v>9</v>
      </c>
      <c r="B39" s="32" t="s">
        <v>463</v>
      </c>
      <c r="C39" s="113" t="s">
        <v>439</v>
      </c>
      <c r="D39" s="113" t="s">
        <v>189</v>
      </c>
      <c r="E39" s="121" t="s">
        <v>114</v>
      </c>
      <c r="F39" s="122">
        <v>75</v>
      </c>
      <c r="G39" s="122">
        <f t="shared" si="2"/>
        <v>872</v>
      </c>
      <c r="H39" s="122">
        <f>0</f>
        <v>0</v>
      </c>
      <c r="I39" s="122" t="s">
        <v>429</v>
      </c>
      <c r="J39" s="122">
        <v>1.1499999999999999</v>
      </c>
      <c r="K39" s="122" t="s">
        <v>61</v>
      </c>
      <c r="L39" s="122"/>
      <c r="M39" s="122">
        <v>2020</v>
      </c>
      <c r="N39" s="122">
        <f t="shared" si="3"/>
        <v>2045</v>
      </c>
      <c r="O39" s="122">
        <v>-28.573383</v>
      </c>
      <c r="P39" s="122">
        <v>21.072900000000001</v>
      </c>
    </row>
    <row r="40" spans="1:16" x14ac:dyDescent="0.35">
      <c r="A40" s="19" t="s">
        <v>9</v>
      </c>
      <c r="B40" s="32" t="s">
        <v>464</v>
      </c>
      <c r="C40" s="113" t="s">
        <v>440</v>
      </c>
      <c r="D40" s="113" t="s">
        <v>189</v>
      </c>
      <c r="E40" s="119" t="s">
        <v>114</v>
      </c>
      <c r="F40" s="120">
        <v>75</v>
      </c>
      <c r="G40" s="120">
        <f t="shared" si="2"/>
        <v>872</v>
      </c>
      <c r="H40" s="120">
        <f>0</f>
        <v>0</v>
      </c>
      <c r="I40" s="120" t="s">
        <v>429</v>
      </c>
      <c r="J40" s="120">
        <v>1.1499999999999999</v>
      </c>
      <c r="K40" s="120" t="s">
        <v>61</v>
      </c>
      <c r="L40" s="120"/>
      <c r="M40" s="120">
        <v>2020</v>
      </c>
      <c r="N40" s="120">
        <f t="shared" si="3"/>
        <v>2045</v>
      </c>
      <c r="O40" s="120">
        <v>-28.567775000000001</v>
      </c>
      <c r="P40" s="120">
        <v>21.056280999999998</v>
      </c>
    </row>
    <row r="41" spans="1:16" x14ac:dyDescent="0.35">
      <c r="A41" s="19" t="s">
        <v>9</v>
      </c>
      <c r="B41" s="32" t="s">
        <v>467</v>
      </c>
      <c r="C41" s="113" t="s">
        <v>449</v>
      </c>
      <c r="D41" s="113" t="s">
        <v>189</v>
      </c>
      <c r="E41" s="121" t="s">
        <v>114</v>
      </c>
      <c r="F41" s="122">
        <v>55</v>
      </c>
      <c r="G41" s="122">
        <f t="shared" si="2"/>
        <v>872</v>
      </c>
      <c r="H41" s="122">
        <f>0</f>
        <v>0</v>
      </c>
      <c r="I41" s="122" t="s">
        <v>429</v>
      </c>
      <c r="J41" s="122">
        <v>1.1499999999999999</v>
      </c>
      <c r="K41" s="122" t="s">
        <v>61</v>
      </c>
      <c r="L41" s="122"/>
      <c r="M41" s="122">
        <v>2021</v>
      </c>
      <c r="N41" s="122">
        <f t="shared" si="3"/>
        <v>2046</v>
      </c>
      <c r="O41" s="122">
        <v>-29.115135850000001</v>
      </c>
      <c r="P41" s="122">
        <v>23.749096600000001</v>
      </c>
    </row>
    <row r="42" spans="1:16" x14ac:dyDescent="0.35">
      <c r="A42" s="19" t="s">
        <v>9</v>
      </c>
      <c r="B42" s="32" t="s">
        <v>200</v>
      </c>
      <c r="C42" s="113" t="s">
        <v>479</v>
      </c>
      <c r="D42" s="113" t="s">
        <v>189</v>
      </c>
      <c r="E42" s="119" t="s">
        <v>114</v>
      </c>
      <c r="F42" s="120">
        <v>75</v>
      </c>
      <c r="G42" s="120">
        <f t="shared" si="2"/>
        <v>872</v>
      </c>
      <c r="H42" s="120">
        <f>0</f>
        <v>0</v>
      </c>
      <c r="I42" s="120" t="s">
        <v>429</v>
      </c>
      <c r="J42" s="120">
        <v>1.1499999999999999</v>
      </c>
      <c r="K42" s="120" t="s">
        <v>61</v>
      </c>
      <c r="L42" s="120"/>
      <c r="M42" s="120">
        <v>2020</v>
      </c>
      <c r="N42" s="120">
        <f t="shared" si="3"/>
        <v>2045</v>
      </c>
      <c r="O42" s="120">
        <v>-28.898810999999998</v>
      </c>
      <c r="P42" s="120">
        <v>19.557383000000002</v>
      </c>
    </row>
    <row r="43" spans="1:16" x14ac:dyDescent="0.35">
      <c r="A43" s="19" t="s">
        <v>9</v>
      </c>
      <c r="B43" s="32" t="s">
        <v>485</v>
      </c>
      <c r="C43" s="113" t="s">
        <v>387</v>
      </c>
      <c r="D43" s="113" t="s">
        <v>189</v>
      </c>
      <c r="E43" s="121" t="s">
        <v>114</v>
      </c>
      <c r="F43" s="122">
        <v>75</v>
      </c>
      <c r="G43" s="122">
        <f t="shared" si="2"/>
        <v>872</v>
      </c>
      <c r="H43" s="122">
        <f>0</f>
        <v>0</v>
      </c>
      <c r="I43" s="122" t="s">
        <v>429</v>
      </c>
      <c r="J43" s="122">
        <v>1.1499999999999999</v>
      </c>
      <c r="K43" s="122" t="s">
        <v>61</v>
      </c>
      <c r="L43" s="122"/>
      <c r="M43" s="122">
        <v>2023</v>
      </c>
      <c r="N43" s="122">
        <f t="shared" si="3"/>
        <v>2048</v>
      </c>
      <c r="O43" s="122">
        <v>-30.918108610000001</v>
      </c>
      <c r="P43" s="122">
        <v>19.441043459999999</v>
      </c>
    </row>
    <row r="44" spans="1:16" x14ac:dyDescent="0.35">
      <c r="A44" s="19" t="s">
        <v>9</v>
      </c>
      <c r="B44" s="32" t="s">
        <v>208</v>
      </c>
      <c r="C44" s="113" t="s">
        <v>411</v>
      </c>
      <c r="D44" s="113" t="s">
        <v>189</v>
      </c>
      <c r="E44" s="119" t="s">
        <v>114</v>
      </c>
      <c r="F44" s="120">
        <v>75</v>
      </c>
      <c r="G44" s="120">
        <f t="shared" si="2"/>
        <v>872</v>
      </c>
      <c r="H44" s="120">
        <f>0</f>
        <v>0</v>
      </c>
      <c r="I44" s="120" t="s">
        <v>429</v>
      </c>
      <c r="J44" s="120">
        <v>1.1499999999999999</v>
      </c>
      <c r="K44" s="120" t="s">
        <v>61</v>
      </c>
      <c r="L44" s="120"/>
      <c r="M44" s="120">
        <v>2020</v>
      </c>
      <c r="N44" s="120">
        <f t="shared" si="3"/>
        <v>2045</v>
      </c>
      <c r="O44" s="120">
        <v>-28.547360999999999</v>
      </c>
      <c r="P44" s="120">
        <v>21.094950000000001</v>
      </c>
    </row>
    <row r="45" spans="1:16" x14ac:dyDescent="0.35">
      <c r="A45" s="19" t="s">
        <v>9</v>
      </c>
      <c r="B45" s="32" t="s">
        <v>212</v>
      </c>
      <c r="C45" s="113" t="s">
        <v>414</v>
      </c>
      <c r="D45" s="113" t="s">
        <v>189</v>
      </c>
      <c r="E45" s="121" t="s">
        <v>114</v>
      </c>
      <c r="F45" s="122">
        <v>75</v>
      </c>
      <c r="G45" s="122">
        <f t="shared" si="2"/>
        <v>872</v>
      </c>
      <c r="H45" s="122">
        <f>0</f>
        <v>0</v>
      </c>
      <c r="I45" s="122" t="s">
        <v>429</v>
      </c>
      <c r="J45" s="122">
        <v>1.1499999999999999</v>
      </c>
      <c r="K45" s="122" t="s">
        <v>61</v>
      </c>
      <c r="L45" s="122"/>
      <c r="M45" s="122">
        <v>2020</v>
      </c>
      <c r="N45" s="122">
        <f t="shared" si="3"/>
        <v>2045</v>
      </c>
      <c r="O45" s="122">
        <v>-26.938164879999999</v>
      </c>
      <c r="P45" s="122">
        <v>24.70485455</v>
      </c>
    </row>
    <row r="46" spans="1:16" x14ac:dyDescent="0.35">
      <c r="A46" s="19" t="s">
        <v>9</v>
      </c>
      <c r="B46" s="32" t="s">
        <v>214</v>
      </c>
      <c r="C46" s="113" t="s">
        <v>214</v>
      </c>
      <c r="D46" s="113" t="s">
        <v>189</v>
      </c>
      <c r="E46" s="119" t="s">
        <v>114</v>
      </c>
      <c r="F46" s="120">
        <v>75</v>
      </c>
      <c r="G46" s="120">
        <f t="shared" si="2"/>
        <v>872</v>
      </c>
      <c r="H46" s="120">
        <f>0</f>
        <v>0</v>
      </c>
      <c r="I46" s="120" t="s">
        <v>429</v>
      </c>
      <c r="J46" s="120">
        <v>1.1499999999999999</v>
      </c>
      <c r="K46" s="120" t="s">
        <v>61</v>
      </c>
      <c r="L46" s="120"/>
      <c r="M46" s="120">
        <v>2021</v>
      </c>
      <c r="N46" s="120">
        <f t="shared" si="3"/>
        <v>2046</v>
      </c>
      <c r="O46" s="120">
        <v>-25.236580010000001</v>
      </c>
      <c r="P46" s="120">
        <v>26.082419359999999</v>
      </c>
    </row>
    <row r="47" spans="1:16" x14ac:dyDescent="0.35">
      <c r="A47" s="19" t="s">
        <v>9</v>
      </c>
      <c r="B47" s="32" t="s">
        <v>459</v>
      </c>
      <c r="C47" s="113" t="s">
        <v>460</v>
      </c>
      <c r="D47" s="113" t="s">
        <v>438</v>
      </c>
      <c r="E47" s="121" t="s">
        <v>114</v>
      </c>
      <c r="F47" s="122">
        <v>75</v>
      </c>
      <c r="G47" s="122">
        <f t="shared" si="2"/>
        <v>600</v>
      </c>
      <c r="H47" s="122">
        <f>0</f>
        <v>0</v>
      </c>
      <c r="I47" s="122" t="s">
        <v>429</v>
      </c>
      <c r="J47" s="122">
        <v>1.1499999999999999</v>
      </c>
      <c r="K47" s="122" t="s">
        <v>61</v>
      </c>
      <c r="L47" s="122"/>
      <c r="M47" s="122">
        <v>2025</v>
      </c>
      <c r="N47" s="122">
        <f t="shared" si="3"/>
        <v>2050</v>
      </c>
      <c r="O47" s="122">
        <v>-28.747199999999999</v>
      </c>
      <c r="P47" s="122">
        <v>25.711099999999998</v>
      </c>
    </row>
    <row r="48" spans="1:16" x14ac:dyDescent="0.35">
      <c r="A48" s="19" t="s">
        <v>9</v>
      </c>
      <c r="B48" s="32" t="s">
        <v>436</v>
      </c>
      <c r="C48" s="113" t="s">
        <v>437</v>
      </c>
      <c r="D48" s="113" t="s">
        <v>438</v>
      </c>
      <c r="E48" s="119" t="s">
        <v>114</v>
      </c>
      <c r="F48" s="120">
        <v>75</v>
      </c>
      <c r="G48" s="120">
        <f t="shared" si="2"/>
        <v>600</v>
      </c>
      <c r="H48" s="120">
        <f>0</f>
        <v>0</v>
      </c>
      <c r="I48" s="120" t="s">
        <v>429</v>
      </c>
      <c r="J48" s="120">
        <v>1.1499999999999999</v>
      </c>
      <c r="K48" s="120" t="s">
        <v>61</v>
      </c>
      <c r="L48" s="120"/>
      <c r="M48" s="120">
        <v>2025</v>
      </c>
      <c r="N48" s="120">
        <f t="shared" si="3"/>
        <v>2050</v>
      </c>
      <c r="O48" s="120">
        <v>-30.631499999999999</v>
      </c>
      <c r="P48" s="120">
        <v>24.0398</v>
      </c>
    </row>
    <row r="49" spans="1:16" x14ac:dyDescent="0.35">
      <c r="A49" s="19" t="s">
        <v>9</v>
      </c>
      <c r="B49" s="32" t="s">
        <v>445</v>
      </c>
      <c r="C49" s="113" t="s">
        <v>446</v>
      </c>
      <c r="D49" s="113" t="s">
        <v>438</v>
      </c>
      <c r="E49" s="121" t="s">
        <v>114</v>
      </c>
      <c r="F49" s="122">
        <v>75</v>
      </c>
      <c r="G49" s="122">
        <f t="shared" si="2"/>
        <v>600</v>
      </c>
      <c r="H49" s="122">
        <f>0</f>
        <v>0</v>
      </c>
      <c r="I49" s="122" t="s">
        <v>429</v>
      </c>
      <c r="J49" s="122">
        <v>1.1499999999999999</v>
      </c>
      <c r="K49" s="122" t="s">
        <v>61</v>
      </c>
      <c r="L49" s="122"/>
      <c r="M49" s="122">
        <v>2025</v>
      </c>
      <c r="N49" s="122">
        <f t="shared" si="3"/>
        <v>2050</v>
      </c>
      <c r="O49" s="122">
        <v>-29.366199999999999</v>
      </c>
      <c r="P49" s="122">
        <v>24.417000000000002</v>
      </c>
    </row>
    <row r="50" spans="1:16" x14ac:dyDescent="0.35">
      <c r="A50" s="19" t="s">
        <v>9</v>
      </c>
      <c r="B50" s="32" t="s">
        <v>468</v>
      </c>
      <c r="C50" s="113" t="s">
        <v>469</v>
      </c>
      <c r="D50" s="113" t="s">
        <v>438</v>
      </c>
      <c r="E50" s="119" t="s">
        <v>114</v>
      </c>
      <c r="F50" s="120">
        <v>75</v>
      </c>
      <c r="G50" s="120">
        <f t="shared" si="2"/>
        <v>600</v>
      </c>
      <c r="H50" s="120">
        <f>0</f>
        <v>0</v>
      </c>
      <c r="I50" s="120" t="s">
        <v>429</v>
      </c>
      <c r="J50" s="120">
        <v>1.1499999999999999</v>
      </c>
      <c r="K50" s="120" t="s">
        <v>61</v>
      </c>
      <c r="L50" s="120"/>
      <c r="M50" s="120">
        <v>2025</v>
      </c>
      <c r="N50" s="120">
        <f t="shared" si="3"/>
        <v>2050</v>
      </c>
      <c r="O50" s="120">
        <v>-32.968246999999998</v>
      </c>
      <c r="P50" s="120">
        <v>19.949009</v>
      </c>
    </row>
    <row r="51" spans="1:16" x14ac:dyDescent="0.35">
      <c r="A51" s="19" t="s">
        <v>9</v>
      </c>
      <c r="B51" s="32" t="s">
        <v>470</v>
      </c>
      <c r="C51" s="113" t="s">
        <v>454</v>
      </c>
      <c r="D51" s="113" t="s">
        <v>438</v>
      </c>
      <c r="E51" s="121" t="s">
        <v>114</v>
      </c>
      <c r="F51" s="122">
        <v>75</v>
      </c>
      <c r="G51" s="122">
        <f t="shared" si="2"/>
        <v>600</v>
      </c>
      <c r="H51" s="122">
        <f>0</f>
        <v>0</v>
      </c>
      <c r="I51" s="122" t="s">
        <v>429</v>
      </c>
      <c r="J51" s="122">
        <v>1.1499999999999999</v>
      </c>
      <c r="K51" s="122" t="s">
        <v>61</v>
      </c>
      <c r="L51" s="122"/>
      <c r="M51" s="122">
        <v>2025</v>
      </c>
      <c r="N51" s="122">
        <f t="shared" si="3"/>
        <v>2050</v>
      </c>
      <c r="O51" s="122">
        <v>-32.988604000000002</v>
      </c>
      <c r="P51" s="122">
        <v>19.96048</v>
      </c>
    </row>
    <row r="52" spans="1:16" x14ac:dyDescent="0.35">
      <c r="A52" s="19" t="s">
        <v>9</v>
      </c>
      <c r="B52" s="32" t="s">
        <v>471</v>
      </c>
      <c r="C52" s="113" t="s">
        <v>455</v>
      </c>
      <c r="D52" s="113" t="s">
        <v>438</v>
      </c>
      <c r="E52" s="119" t="s">
        <v>114</v>
      </c>
      <c r="F52" s="120">
        <v>75</v>
      </c>
      <c r="G52" s="120">
        <f t="shared" si="2"/>
        <v>600</v>
      </c>
      <c r="H52" s="120">
        <f>0</f>
        <v>0</v>
      </c>
      <c r="I52" s="120" t="s">
        <v>429</v>
      </c>
      <c r="J52" s="120">
        <v>1.1499999999999999</v>
      </c>
      <c r="K52" s="120" t="s">
        <v>61</v>
      </c>
      <c r="L52" s="120"/>
      <c r="M52" s="120">
        <v>2025</v>
      </c>
      <c r="N52" s="120">
        <f t="shared" si="3"/>
        <v>2050</v>
      </c>
      <c r="O52" s="120">
        <v>-32.978746999999998</v>
      </c>
      <c r="P52" s="120">
        <v>19.970199999999998</v>
      </c>
    </row>
    <row r="53" spans="1:16" x14ac:dyDescent="0.35">
      <c r="A53" s="19" t="s">
        <v>9</v>
      </c>
      <c r="B53" s="32" t="s">
        <v>456</v>
      </c>
      <c r="C53" s="113" t="s">
        <v>457</v>
      </c>
      <c r="D53" s="113" t="s">
        <v>438</v>
      </c>
      <c r="E53" s="121" t="s">
        <v>114</v>
      </c>
      <c r="F53" s="122">
        <v>75</v>
      </c>
      <c r="G53" s="122">
        <f t="shared" si="2"/>
        <v>600</v>
      </c>
      <c r="H53" s="122">
        <f>0</f>
        <v>0</v>
      </c>
      <c r="I53" s="122" t="s">
        <v>429</v>
      </c>
      <c r="J53" s="122">
        <v>1.1499999999999999</v>
      </c>
      <c r="K53" s="122" t="s">
        <v>61</v>
      </c>
      <c r="L53" s="122"/>
      <c r="M53" s="122">
        <v>2025</v>
      </c>
      <c r="N53" s="122">
        <f t="shared" si="3"/>
        <v>2050</v>
      </c>
      <c r="O53" s="122">
        <v>-27.733885000000001</v>
      </c>
      <c r="P53" s="122">
        <v>26.768301999999998</v>
      </c>
    </row>
    <row r="54" spans="1:16" x14ac:dyDescent="0.35">
      <c r="A54" s="19" t="s">
        <v>9</v>
      </c>
      <c r="B54" s="32" t="s">
        <v>473</v>
      </c>
      <c r="C54" s="113" t="s">
        <v>474</v>
      </c>
      <c r="D54" s="113" t="s">
        <v>438</v>
      </c>
      <c r="E54" s="119" t="s">
        <v>114</v>
      </c>
      <c r="F54" s="120">
        <v>75</v>
      </c>
      <c r="G54" s="120">
        <f t="shared" si="2"/>
        <v>600</v>
      </c>
      <c r="H54" s="120">
        <f>0</f>
        <v>0</v>
      </c>
      <c r="I54" s="120" t="s">
        <v>429</v>
      </c>
      <c r="J54" s="120">
        <v>1.1499999999999999</v>
      </c>
      <c r="K54" s="120" t="s">
        <v>61</v>
      </c>
      <c r="L54" s="120"/>
      <c r="M54" s="120">
        <v>2025</v>
      </c>
      <c r="N54" s="120">
        <f t="shared" si="3"/>
        <v>2050</v>
      </c>
      <c r="O54" s="120">
        <v>-28.616700000000002</v>
      </c>
      <c r="P54" s="120">
        <v>25.716699999999999</v>
      </c>
    </row>
    <row r="55" spans="1:16" x14ac:dyDescent="0.35">
      <c r="A55" s="19" t="s">
        <v>9</v>
      </c>
      <c r="B55" s="32" t="s">
        <v>475</v>
      </c>
      <c r="C55" s="113" t="s">
        <v>476</v>
      </c>
      <c r="D55" s="113" t="s">
        <v>438</v>
      </c>
      <c r="E55" s="121" t="s">
        <v>114</v>
      </c>
      <c r="F55" s="122">
        <v>75</v>
      </c>
      <c r="G55" s="122">
        <f t="shared" si="2"/>
        <v>600</v>
      </c>
      <c r="H55" s="122">
        <f>0</f>
        <v>0</v>
      </c>
      <c r="I55" s="122" t="s">
        <v>429</v>
      </c>
      <c r="J55" s="122">
        <v>1.1499999999999999</v>
      </c>
      <c r="K55" s="122" t="s">
        <v>61</v>
      </c>
      <c r="L55" s="122"/>
      <c r="M55" s="122">
        <v>2025</v>
      </c>
      <c r="N55" s="122">
        <f t="shared" si="3"/>
        <v>2050</v>
      </c>
      <c r="O55" s="122">
        <v>-28.686283</v>
      </c>
      <c r="P55" s="122">
        <v>25.740608000000002</v>
      </c>
    </row>
    <row r="56" spans="1:16" x14ac:dyDescent="0.35">
      <c r="A56" s="19" t="s">
        <v>9</v>
      </c>
      <c r="B56" s="32" t="s">
        <v>477</v>
      </c>
      <c r="C56" s="113" t="s">
        <v>478</v>
      </c>
      <c r="D56" s="113" t="s">
        <v>438</v>
      </c>
      <c r="E56" s="119" t="s">
        <v>114</v>
      </c>
      <c r="F56" s="120">
        <v>75</v>
      </c>
      <c r="G56" s="120">
        <f t="shared" si="2"/>
        <v>600</v>
      </c>
      <c r="H56" s="120">
        <f>0</f>
        <v>0</v>
      </c>
      <c r="I56" s="120" t="s">
        <v>429</v>
      </c>
      <c r="J56" s="120">
        <v>1.1499999999999999</v>
      </c>
      <c r="K56" s="120" t="s">
        <v>61</v>
      </c>
      <c r="L56" s="120"/>
      <c r="M56" s="120">
        <v>2025</v>
      </c>
      <c r="N56" s="120">
        <f t="shared" si="3"/>
        <v>2050</v>
      </c>
      <c r="O56" s="120">
        <v>-28.663900000000002</v>
      </c>
      <c r="P56" s="120">
        <v>25.7501</v>
      </c>
    </row>
    <row r="57" spans="1:16" x14ac:dyDescent="0.35">
      <c r="A57" s="19" t="s">
        <v>9</v>
      </c>
      <c r="B57" s="32" t="s">
        <v>483</v>
      </c>
      <c r="C57" s="113" t="s">
        <v>484</v>
      </c>
      <c r="D57" s="113" t="s">
        <v>438</v>
      </c>
      <c r="E57" s="121" t="s">
        <v>114</v>
      </c>
      <c r="F57" s="122">
        <v>75</v>
      </c>
      <c r="G57" s="122">
        <f t="shared" si="2"/>
        <v>600</v>
      </c>
      <c r="H57" s="122">
        <f>0</f>
        <v>0</v>
      </c>
      <c r="I57" s="122" t="s">
        <v>429</v>
      </c>
      <c r="J57" s="122">
        <v>1.1499999999999999</v>
      </c>
      <c r="K57" s="122" t="s">
        <v>61</v>
      </c>
      <c r="L57" s="122"/>
      <c r="M57" s="122">
        <v>2025</v>
      </c>
      <c r="N57" s="122">
        <f t="shared" si="3"/>
        <v>2050</v>
      </c>
      <c r="O57" s="122">
        <v>-28.691700000000001</v>
      </c>
      <c r="P57" s="122">
        <v>25.700099999999999</v>
      </c>
    </row>
    <row r="58" spans="1:16" x14ac:dyDescent="0.35">
      <c r="A58" s="19" t="s">
        <v>9</v>
      </c>
      <c r="B58" s="32" t="s">
        <v>494</v>
      </c>
      <c r="C58" s="113" t="s">
        <v>495</v>
      </c>
      <c r="D58" s="113" t="s">
        <v>438</v>
      </c>
      <c r="E58" s="119" t="s">
        <v>114</v>
      </c>
      <c r="F58" s="120">
        <v>75</v>
      </c>
      <c r="G58" s="120">
        <f t="shared" si="2"/>
        <v>600</v>
      </c>
      <c r="H58" s="120">
        <f>0</f>
        <v>0</v>
      </c>
      <c r="I58" s="120" t="s">
        <v>429</v>
      </c>
      <c r="J58" s="120">
        <v>1.1499999999999999</v>
      </c>
      <c r="K58" s="120" t="s">
        <v>61</v>
      </c>
      <c r="L58" s="120"/>
      <c r="M58" s="120">
        <v>2025</v>
      </c>
      <c r="N58" s="120">
        <f t="shared" si="3"/>
        <v>2050</v>
      </c>
      <c r="O58" s="120">
        <v>-29.194887999999999</v>
      </c>
      <c r="P58" s="120">
        <v>26.588305999999999</v>
      </c>
    </row>
    <row r="59" spans="1:16" x14ac:dyDescent="0.35">
      <c r="A59" s="19" t="s">
        <v>9</v>
      </c>
      <c r="B59" s="32" t="s">
        <v>500</v>
      </c>
      <c r="C59" s="113" t="s">
        <v>501</v>
      </c>
      <c r="D59" s="113" t="s">
        <v>438</v>
      </c>
      <c r="E59" s="121" t="s">
        <v>114</v>
      </c>
      <c r="F59" s="122">
        <v>75</v>
      </c>
      <c r="G59" s="122">
        <f t="shared" si="2"/>
        <v>600</v>
      </c>
      <c r="H59" s="122">
        <f>0</f>
        <v>0</v>
      </c>
      <c r="I59" s="122" t="s">
        <v>429</v>
      </c>
      <c r="J59" s="122">
        <v>1.1499999999999999</v>
      </c>
      <c r="K59" s="122" t="s">
        <v>61</v>
      </c>
      <c r="L59" s="122"/>
      <c r="M59" s="122">
        <v>2025</v>
      </c>
      <c r="N59" s="122">
        <f t="shared" si="3"/>
        <v>2050</v>
      </c>
      <c r="O59" s="122">
        <v>-28.747199999999999</v>
      </c>
      <c r="P59" s="122">
        <v>25.7361</v>
      </c>
    </row>
    <row r="60" spans="1:16" x14ac:dyDescent="0.35">
      <c r="A60" s="19" t="s">
        <v>9</v>
      </c>
      <c r="B60" s="32" t="s">
        <v>425</v>
      </c>
      <c r="C60" s="113" t="s">
        <v>424</v>
      </c>
      <c r="D60" s="113" t="s">
        <v>426</v>
      </c>
      <c r="E60" s="119" t="s">
        <v>114</v>
      </c>
      <c r="F60" s="120">
        <v>150</v>
      </c>
      <c r="G60" s="120">
        <f t="shared" si="2"/>
        <v>600</v>
      </c>
      <c r="H60" s="120">
        <f>0</f>
        <v>0</v>
      </c>
      <c r="I60" s="120" t="s">
        <v>429</v>
      </c>
      <c r="J60" s="120">
        <v>1.1499999999999999</v>
      </c>
      <c r="K60" s="120" t="s">
        <v>61</v>
      </c>
      <c r="L60" s="120"/>
      <c r="M60" s="120">
        <v>2025</v>
      </c>
      <c r="N60" s="120">
        <f t="shared" si="3"/>
        <v>2050</v>
      </c>
      <c r="O60" s="120">
        <v>-26.014161999999999</v>
      </c>
      <c r="P60" s="120">
        <v>26.105823000000001</v>
      </c>
    </row>
    <row r="61" spans="1:16" x14ac:dyDescent="0.35">
      <c r="A61" s="19" t="s">
        <v>9</v>
      </c>
      <c r="B61" s="32" t="s">
        <v>430</v>
      </c>
      <c r="C61" s="113" t="s">
        <v>431</v>
      </c>
      <c r="D61" s="113" t="s">
        <v>426</v>
      </c>
      <c r="E61" s="121" t="s">
        <v>114</v>
      </c>
      <c r="F61" s="122">
        <v>120</v>
      </c>
      <c r="G61" s="122">
        <f t="shared" si="2"/>
        <v>600</v>
      </c>
      <c r="H61" s="122">
        <f>0</f>
        <v>0</v>
      </c>
      <c r="I61" s="122" t="s">
        <v>429</v>
      </c>
      <c r="J61" s="122">
        <v>1.1499999999999999</v>
      </c>
      <c r="K61" s="122" t="s">
        <v>61</v>
      </c>
      <c r="L61" s="122"/>
      <c r="M61" s="122">
        <v>2025</v>
      </c>
      <c r="N61" s="122">
        <f t="shared" si="3"/>
        <v>2050</v>
      </c>
      <c r="O61" s="122">
        <v>-26.726353</v>
      </c>
      <c r="P61" s="122">
        <v>26.620317</v>
      </c>
    </row>
    <row r="62" spans="1:16" x14ac:dyDescent="0.35">
      <c r="A62" s="19" t="s">
        <v>9</v>
      </c>
      <c r="B62" s="32" t="s">
        <v>443</v>
      </c>
      <c r="C62" s="113" t="s">
        <v>444</v>
      </c>
      <c r="D62" s="113" t="s">
        <v>426</v>
      </c>
      <c r="E62" s="119" t="s">
        <v>114</v>
      </c>
      <c r="F62" s="120">
        <v>200</v>
      </c>
      <c r="G62" s="120">
        <f t="shared" si="2"/>
        <v>600</v>
      </c>
      <c r="H62" s="120">
        <f>0</f>
        <v>0</v>
      </c>
      <c r="I62" s="120" t="s">
        <v>429</v>
      </c>
      <c r="J62" s="120">
        <v>1.1499999999999999</v>
      </c>
      <c r="K62" s="120" t="s">
        <v>61</v>
      </c>
      <c r="L62" s="120"/>
      <c r="M62" s="120">
        <v>2025</v>
      </c>
      <c r="N62" s="120">
        <f t="shared" si="3"/>
        <v>2050</v>
      </c>
      <c r="O62" s="120">
        <v>-28.647213059999999</v>
      </c>
      <c r="P62" s="120">
        <v>25.761109229999999</v>
      </c>
    </row>
    <row r="63" spans="1:16" x14ac:dyDescent="0.35">
      <c r="A63" s="19" t="s">
        <v>9</v>
      </c>
      <c r="B63" s="32" t="s">
        <v>481</v>
      </c>
      <c r="C63" s="113" t="s">
        <v>482</v>
      </c>
      <c r="D63" s="113" t="s">
        <v>426</v>
      </c>
      <c r="E63" s="121" t="s">
        <v>114</v>
      </c>
      <c r="F63" s="122">
        <v>150</v>
      </c>
      <c r="G63" s="122">
        <f t="shared" si="2"/>
        <v>600</v>
      </c>
      <c r="H63" s="122">
        <f>0</f>
        <v>0</v>
      </c>
      <c r="I63" s="122" t="s">
        <v>429</v>
      </c>
      <c r="J63" s="122">
        <v>1.1499999999999999</v>
      </c>
      <c r="K63" s="122" t="s">
        <v>61</v>
      </c>
      <c r="L63" s="122"/>
      <c r="M63" s="122">
        <v>2025</v>
      </c>
      <c r="N63" s="122">
        <f t="shared" si="3"/>
        <v>2050</v>
      </c>
      <c r="O63" s="122">
        <v>-26.029682999999999</v>
      </c>
      <c r="P63" s="122">
        <v>26.112373000000002</v>
      </c>
    </row>
    <row r="64" spans="1:16" x14ac:dyDescent="0.35">
      <c r="A64" s="19" t="s">
        <v>9</v>
      </c>
      <c r="B64" s="32" t="s">
        <v>490</v>
      </c>
      <c r="C64" s="113" t="s">
        <v>491</v>
      </c>
      <c r="D64" s="113" t="s">
        <v>426</v>
      </c>
      <c r="E64" s="119" t="s">
        <v>114</v>
      </c>
      <c r="F64" s="120">
        <v>140</v>
      </c>
      <c r="G64" s="120">
        <f t="shared" si="2"/>
        <v>600</v>
      </c>
      <c r="H64" s="120">
        <f>0</f>
        <v>0</v>
      </c>
      <c r="I64" s="120" t="s">
        <v>429</v>
      </c>
      <c r="J64" s="120">
        <v>1.1499999999999999</v>
      </c>
      <c r="K64" s="120" t="s">
        <v>61</v>
      </c>
      <c r="L64" s="120"/>
      <c r="M64" s="120">
        <v>2025</v>
      </c>
      <c r="N64" s="120">
        <f t="shared" si="3"/>
        <v>2050</v>
      </c>
      <c r="O64" s="120">
        <v>-28.652538</v>
      </c>
      <c r="P64" s="120">
        <v>25.653755</v>
      </c>
    </row>
    <row r="65" spans="1:16" x14ac:dyDescent="0.35">
      <c r="A65" s="19" t="s">
        <v>9</v>
      </c>
      <c r="B65" s="32" t="s">
        <v>504</v>
      </c>
      <c r="C65" s="113" t="s">
        <v>505</v>
      </c>
      <c r="D65" s="113" t="s">
        <v>426</v>
      </c>
      <c r="E65" s="121" t="s">
        <v>114</v>
      </c>
      <c r="F65" s="122">
        <v>240</v>
      </c>
      <c r="G65" s="122">
        <f t="shared" si="2"/>
        <v>600</v>
      </c>
      <c r="H65" s="122">
        <f>0</f>
        <v>0</v>
      </c>
      <c r="I65" s="122" t="s">
        <v>429</v>
      </c>
      <c r="J65" s="122">
        <v>1.1499999999999999</v>
      </c>
      <c r="K65" s="122" t="s">
        <v>61</v>
      </c>
      <c r="L65" s="122"/>
      <c r="M65" s="122">
        <v>2025</v>
      </c>
      <c r="N65" s="122">
        <f t="shared" si="3"/>
        <v>2050</v>
      </c>
      <c r="O65" s="122">
        <v>-28.212334999999999</v>
      </c>
      <c r="P65" s="122">
        <v>26.990031999999999</v>
      </c>
    </row>
    <row r="66" spans="1:16" x14ac:dyDescent="0.35">
      <c r="A66" s="19" t="s">
        <v>9</v>
      </c>
      <c r="B66" s="32" t="s">
        <v>115</v>
      </c>
      <c r="C66" s="113" t="s">
        <v>343</v>
      </c>
      <c r="D66" s="113" t="s">
        <v>113</v>
      </c>
      <c r="E66" s="119" t="s">
        <v>93</v>
      </c>
      <c r="F66" s="120">
        <v>135</v>
      </c>
      <c r="G66" s="120">
        <f>IF(D66="BW1",1513,IF(D66="BW2",1186,IF(D66="BW3",868, IF(D66="BW4",687, IF(D66="BW5",600, IF(D66="BW6",600))))))</f>
        <v>1513</v>
      </c>
      <c r="H66" s="120">
        <f>0</f>
        <v>0</v>
      </c>
      <c r="I66" s="120" t="s">
        <v>61</v>
      </c>
      <c r="J66" s="120" t="s">
        <v>61</v>
      </c>
      <c r="K66" s="120">
        <v>115</v>
      </c>
      <c r="L66" s="120"/>
      <c r="M66" s="120">
        <v>2014</v>
      </c>
      <c r="N66" s="120">
        <f>M66+20</f>
        <v>2034</v>
      </c>
      <c r="O66" s="120">
        <v>-29.665695729999999</v>
      </c>
      <c r="P66" s="120">
        <v>17.887764359999998</v>
      </c>
    </row>
    <row r="67" spans="1:16" x14ac:dyDescent="0.35">
      <c r="A67" s="19" t="s">
        <v>9</v>
      </c>
      <c r="B67" s="32" t="s">
        <v>116</v>
      </c>
      <c r="C67" s="113" t="s">
        <v>344</v>
      </c>
      <c r="D67" s="113" t="s">
        <v>113</v>
      </c>
      <c r="E67" s="121" t="s">
        <v>93</v>
      </c>
      <c r="F67" s="122">
        <v>26.19</v>
      </c>
      <c r="G67" s="122">
        <f t="shared" ref="G67:G121" si="4">IF(D67="BW1",1513,IF(D67="BW2",1186,IF(D67="BW3",868, IF(D67="BW4",687, IF(D67="BW5",600, IF(D67="BW6",600))))))</f>
        <v>1513</v>
      </c>
      <c r="H67" s="122">
        <f>0</f>
        <v>0</v>
      </c>
      <c r="I67" s="122" t="s">
        <v>61</v>
      </c>
      <c r="J67" s="122" t="s">
        <v>61</v>
      </c>
      <c r="K67" s="122">
        <v>91.5</v>
      </c>
      <c r="L67" s="122"/>
      <c r="M67" s="122">
        <v>2014</v>
      </c>
      <c r="N67" s="122">
        <f t="shared" ref="N67:N130" si="5">M67+20</f>
        <v>2034</v>
      </c>
      <c r="O67" s="122">
        <v>-32.409451740000002</v>
      </c>
      <c r="P67" s="122">
        <v>20.669836490000002</v>
      </c>
    </row>
    <row r="68" spans="1:16" x14ac:dyDescent="0.35">
      <c r="A68" s="19" t="s">
        <v>9</v>
      </c>
      <c r="B68" s="32" t="s">
        <v>141</v>
      </c>
      <c r="C68" s="113" t="s">
        <v>512</v>
      </c>
      <c r="D68" s="113" t="s">
        <v>113</v>
      </c>
      <c r="E68" s="119" t="s">
        <v>93</v>
      </c>
      <c r="F68" s="120">
        <v>65.400000000000006</v>
      </c>
      <c r="G68" s="120">
        <f t="shared" si="4"/>
        <v>1513</v>
      </c>
      <c r="H68" s="120">
        <f>0</f>
        <v>0</v>
      </c>
      <c r="I68" s="120" t="s">
        <v>61</v>
      </c>
      <c r="J68" s="120" t="s">
        <v>61</v>
      </c>
      <c r="K68" s="120">
        <v>99.5</v>
      </c>
      <c r="L68" s="120"/>
      <c r="M68" s="120">
        <v>2014</v>
      </c>
      <c r="N68" s="120">
        <f t="shared" si="5"/>
        <v>2034</v>
      </c>
      <c r="O68" s="120">
        <v>-30.918108610000001</v>
      </c>
      <c r="P68" s="120">
        <v>19.441043459999999</v>
      </c>
    </row>
    <row r="69" spans="1:16" x14ac:dyDescent="0.35">
      <c r="A69" s="19" t="s">
        <v>9</v>
      </c>
      <c r="B69" s="32" t="s">
        <v>121</v>
      </c>
      <c r="C69" s="113" t="s">
        <v>513</v>
      </c>
      <c r="D69" s="113" t="s">
        <v>113</v>
      </c>
      <c r="E69" s="121" t="s">
        <v>93</v>
      </c>
      <c r="F69" s="122">
        <v>133.86000000000001</v>
      </c>
      <c r="G69" s="122">
        <f t="shared" si="4"/>
        <v>1513</v>
      </c>
      <c r="H69" s="122">
        <f>0</f>
        <v>0</v>
      </c>
      <c r="I69" s="122" t="s">
        <v>61</v>
      </c>
      <c r="J69" s="122" t="s">
        <v>61</v>
      </c>
      <c r="K69" s="122">
        <v>80</v>
      </c>
      <c r="L69" s="122"/>
      <c r="M69" s="122">
        <v>2014</v>
      </c>
      <c r="N69" s="122">
        <f t="shared" si="5"/>
        <v>2034</v>
      </c>
      <c r="O69" s="122">
        <v>-34.001606610000003</v>
      </c>
      <c r="P69" s="122">
        <v>24.741628630000001</v>
      </c>
    </row>
    <row r="70" spans="1:16" x14ac:dyDescent="0.35">
      <c r="A70" s="19" t="s">
        <v>9</v>
      </c>
      <c r="B70" s="32" t="s">
        <v>127</v>
      </c>
      <c r="C70" s="113" t="s">
        <v>353</v>
      </c>
      <c r="D70" s="113" t="s">
        <v>113</v>
      </c>
      <c r="E70" s="119" t="s">
        <v>93</v>
      </c>
      <c r="F70" s="120">
        <v>77.599999999999994</v>
      </c>
      <c r="G70" s="120">
        <f t="shared" si="4"/>
        <v>1513</v>
      </c>
      <c r="H70" s="120">
        <f>0</f>
        <v>0</v>
      </c>
      <c r="I70" s="120" t="s">
        <v>61</v>
      </c>
      <c r="J70" s="120" t="s">
        <v>61</v>
      </c>
      <c r="K70" s="120">
        <v>99.5</v>
      </c>
      <c r="L70" s="120"/>
      <c r="M70" s="120">
        <v>2014</v>
      </c>
      <c r="N70" s="120">
        <f t="shared" si="5"/>
        <v>2034</v>
      </c>
      <c r="O70" s="120">
        <v>-30.918108610000001</v>
      </c>
      <c r="P70" s="120">
        <v>19.441043459999999</v>
      </c>
    </row>
    <row r="71" spans="1:16" x14ac:dyDescent="0.35">
      <c r="A71" s="19" t="s">
        <v>9</v>
      </c>
      <c r="B71" s="32" t="s">
        <v>130</v>
      </c>
      <c r="C71" s="113" t="s">
        <v>356</v>
      </c>
      <c r="D71" s="113" t="s">
        <v>113</v>
      </c>
      <c r="E71" s="121" t="s">
        <v>93</v>
      </c>
      <c r="F71" s="122">
        <v>86.6</v>
      </c>
      <c r="G71" s="122">
        <f t="shared" si="4"/>
        <v>1513</v>
      </c>
      <c r="H71" s="122">
        <f>0</f>
        <v>0</v>
      </c>
      <c r="I71" s="122" t="s">
        <v>61</v>
      </c>
      <c r="J71" s="122" t="s">
        <v>61</v>
      </c>
      <c r="K71" s="122">
        <v>80</v>
      </c>
      <c r="L71" s="122"/>
      <c r="M71" s="122">
        <v>2014</v>
      </c>
      <c r="N71" s="122">
        <f t="shared" si="5"/>
        <v>2034</v>
      </c>
      <c r="O71" s="122">
        <v>-30.659949999999998</v>
      </c>
      <c r="P71" s="122">
        <v>24.01981</v>
      </c>
    </row>
    <row r="72" spans="1:16" x14ac:dyDescent="0.35">
      <c r="A72" s="19" t="s">
        <v>9</v>
      </c>
      <c r="B72" s="32" t="s">
        <v>133</v>
      </c>
      <c r="C72" s="113" t="s">
        <v>518</v>
      </c>
      <c r="D72" s="113" t="s">
        <v>113</v>
      </c>
      <c r="E72" s="119" t="s">
        <v>93</v>
      </c>
      <c r="F72" s="120">
        <v>72.75</v>
      </c>
      <c r="G72" s="120">
        <f t="shared" si="4"/>
        <v>1513</v>
      </c>
      <c r="H72" s="120">
        <f>0</f>
        <v>0</v>
      </c>
      <c r="I72" s="120" t="s">
        <v>61</v>
      </c>
      <c r="J72" s="120" t="s">
        <v>61</v>
      </c>
      <c r="K72" s="120">
        <v>80</v>
      </c>
      <c r="L72" s="120"/>
      <c r="M72" s="120">
        <v>2014</v>
      </c>
      <c r="N72" s="120">
        <f t="shared" si="5"/>
        <v>2034</v>
      </c>
      <c r="O72" s="120">
        <v>-30.659949999999998</v>
      </c>
      <c r="P72" s="120">
        <v>24.01981</v>
      </c>
    </row>
    <row r="73" spans="1:16" x14ac:dyDescent="0.35">
      <c r="A73" s="19" t="s">
        <v>9</v>
      </c>
      <c r="B73" s="32" t="s">
        <v>182</v>
      </c>
      <c r="C73" s="113" t="s">
        <v>521</v>
      </c>
      <c r="D73" s="113" t="s">
        <v>113</v>
      </c>
      <c r="E73" s="121" t="s">
        <v>93</v>
      </c>
      <c r="F73" s="122">
        <v>110</v>
      </c>
      <c r="G73" s="122">
        <f t="shared" si="4"/>
        <v>1513</v>
      </c>
      <c r="H73" s="122">
        <f>0</f>
        <v>0</v>
      </c>
      <c r="I73" s="122" t="s">
        <v>61</v>
      </c>
      <c r="J73" s="122" t="s">
        <v>61</v>
      </c>
      <c r="K73" s="122">
        <v>90</v>
      </c>
      <c r="L73" s="122"/>
      <c r="M73" s="122">
        <v>2014</v>
      </c>
      <c r="N73" s="122">
        <f t="shared" si="5"/>
        <v>2034</v>
      </c>
      <c r="O73" s="122">
        <v>-33.804784990000002</v>
      </c>
      <c r="P73" s="122">
        <v>25.490491710000001</v>
      </c>
    </row>
    <row r="74" spans="1:16" x14ac:dyDescent="0.35">
      <c r="A74" s="19" t="s">
        <v>9</v>
      </c>
      <c r="B74" s="118" t="s">
        <v>559</v>
      </c>
      <c r="C74" s="113" t="s">
        <v>92</v>
      </c>
      <c r="D74" s="113" t="s">
        <v>113</v>
      </c>
      <c r="E74" s="119" t="s">
        <v>93</v>
      </c>
      <c r="F74" s="120">
        <v>100</v>
      </c>
      <c r="G74" s="120">
        <f t="shared" si="4"/>
        <v>1513</v>
      </c>
      <c r="H74" s="120">
        <f>0</f>
        <v>0</v>
      </c>
      <c r="I74" s="120" t="s">
        <v>61</v>
      </c>
      <c r="J74" s="120" t="s">
        <v>61</v>
      </c>
      <c r="K74" s="120">
        <v>80</v>
      </c>
      <c r="L74" s="120"/>
      <c r="M74" s="120">
        <v>2014</v>
      </c>
      <c r="N74" s="120">
        <f t="shared" si="5"/>
        <v>2034</v>
      </c>
      <c r="O74" s="120">
        <v>-31.422242229999998</v>
      </c>
      <c r="P74" s="120">
        <v>23.114920139999999</v>
      </c>
    </row>
    <row r="75" spans="1:16" x14ac:dyDescent="0.35">
      <c r="A75" s="19" t="s">
        <v>9</v>
      </c>
      <c r="B75" s="32" t="s">
        <v>143</v>
      </c>
      <c r="C75" s="113" t="s">
        <v>367</v>
      </c>
      <c r="D75" s="113" t="s">
        <v>144</v>
      </c>
      <c r="E75" s="121" t="s">
        <v>93</v>
      </c>
      <c r="F75" s="122">
        <v>137.9</v>
      </c>
      <c r="G75" s="122">
        <f t="shared" si="4"/>
        <v>1186</v>
      </c>
      <c r="H75" s="122">
        <f>0</f>
        <v>0</v>
      </c>
      <c r="I75" s="122" t="s">
        <v>61</v>
      </c>
      <c r="J75" s="122" t="s">
        <v>61</v>
      </c>
      <c r="K75" s="122">
        <v>80</v>
      </c>
      <c r="L75" s="122"/>
      <c r="M75" s="122">
        <v>2017</v>
      </c>
      <c r="N75" s="122">
        <f t="shared" si="5"/>
        <v>2037</v>
      </c>
      <c r="O75" s="122">
        <v>-32.746063650000004</v>
      </c>
      <c r="P75" s="122">
        <v>25.80701715</v>
      </c>
    </row>
    <row r="76" spans="1:16" x14ac:dyDescent="0.35">
      <c r="A76" s="19" t="s">
        <v>9</v>
      </c>
      <c r="B76" s="32" t="s">
        <v>145</v>
      </c>
      <c r="C76" s="113" t="s">
        <v>368</v>
      </c>
      <c r="D76" s="113" t="s">
        <v>144</v>
      </c>
      <c r="E76" s="119" t="s">
        <v>93</v>
      </c>
      <c r="F76" s="120">
        <v>90.8</v>
      </c>
      <c r="G76" s="120">
        <f t="shared" si="4"/>
        <v>1186</v>
      </c>
      <c r="H76" s="120">
        <f>0</f>
        <v>0</v>
      </c>
      <c r="I76" s="120" t="s">
        <v>61</v>
      </c>
      <c r="J76" s="120" t="s">
        <v>61</v>
      </c>
      <c r="K76" s="120">
        <v>99.5</v>
      </c>
      <c r="L76" s="120"/>
      <c r="M76" s="120">
        <v>2017</v>
      </c>
      <c r="N76" s="120">
        <f t="shared" si="5"/>
        <v>2037</v>
      </c>
      <c r="O76" s="120">
        <v>-31.183850970000002</v>
      </c>
      <c r="P76" s="120">
        <v>24.945973110000001</v>
      </c>
    </row>
    <row r="77" spans="1:16" x14ac:dyDescent="0.35">
      <c r="A77" s="19" t="s">
        <v>9</v>
      </c>
      <c r="B77" s="32" t="s">
        <v>149</v>
      </c>
      <c r="C77" s="113" t="s">
        <v>371</v>
      </c>
      <c r="D77" s="113" t="s">
        <v>144</v>
      </c>
      <c r="E77" s="121" t="s">
        <v>93</v>
      </c>
      <c r="F77" s="122">
        <v>20.6</v>
      </c>
      <c r="G77" s="122">
        <f t="shared" si="4"/>
        <v>1186</v>
      </c>
      <c r="H77" s="122">
        <f>0</f>
        <v>0</v>
      </c>
      <c r="I77" s="122" t="s">
        <v>61</v>
      </c>
      <c r="J77" s="122" t="s">
        <v>61</v>
      </c>
      <c r="K77" s="122">
        <v>100</v>
      </c>
      <c r="L77" s="122"/>
      <c r="M77" s="122">
        <v>2017</v>
      </c>
      <c r="N77" s="122">
        <f t="shared" si="5"/>
        <v>2037</v>
      </c>
      <c r="O77" s="122">
        <v>-32.746063650000004</v>
      </c>
      <c r="P77" s="122">
        <v>25.80701715</v>
      </c>
    </row>
    <row r="78" spans="1:16" x14ac:dyDescent="0.35">
      <c r="A78" s="19" t="s">
        <v>9</v>
      </c>
      <c r="B78" s="32" t="s">
        <v>151</v>
      </c>
      <c r="C78" s="113" t="s">
        <v>372</v>
      </c>
      <c r="D78" s="113" t="s">
        <v>144</v>
      </c>
      <c r="E78" s="119" t="s">
        <v>93</v>
      </c>
      <c r="F78" s="120">
        <v>135.19999999999999</v>
      </c>
      <c r="G78" s="120">
        <f t="shared" si="4"/>
        <v>1186</v>
      </c>
      <c r="H78" s="120">
        <f>0</f>
        <v>0</v>
      </c>
      <c r="I78" s="120" t="s">
        <v>61</v>
      </c>
      <c r="J78" s="120" t="s">
        <v>61</v>
      </c>
      <c r="K78" s="120">
        <v>91.5</v>
      </c>
      <c r="L78" s="120"/>
      <c r="M78" s="120">
        <v>2017</v>
      </c>
      <c r="N78" s="120">
        <f t="shared" si="5"/>
        <v>2037</v>
      </c>
      <c r="O78" s="120">
        <v>-34.001606610000003</v>
      </c>
      <c r="P78" s="120">
        <v>24.741628630000001</v>
      </c>
    </row>
    <row r="79" spans="1:16" x14ac:dyDescent="0.35">
      <c r="A79" s="19" t="s">
        <v>9</v>
      </c>
      <c r="B79" s="32" t="s">
        <v>152</v>
      </c>
      <c r="C79" s="113" t="s">
        <v>373</v>
      </c>
      <c r="D79" s="113" t="s">
        <v>144</v>
      </c>
      <c r="E79" s="121" t="s">
        <v>93</v>
      </c>
      <c r="F79" s="122">
        <v>59.8</v>
      </c>
      <c r="G79" s="122">
        <f t="shared" si="4"/>
        <v>1186</v>
      </c>
      <c r="H79" s="122">
        <f>0</f>
        <v>0</v>
      </c>
      <c r="I79" s="122" t="s">
        <v>61</v>
      </c>
      <c r="J79" s="122" t="s">
        <v>61</v>
      </c>
      <c r="K79" s="122">
        <v>115</v>
      </c>
      <c r="L79" s="122"/>
      <c r="M79" s="122">
        <v>2017</v>
      </c>
      <c r="N79" s="122">
        <f t="shared" si="5"/>
        <v>2037</v>
      </c>
      <c r="O79" s="122">
        <v>-33.339429269999997</v>
      </c>
      <c r="P79" s="122">
        <v>20.029258110000001</v>
      </c>
    </row>
    <row r="80" spans="1:16" x14ac:dyDescent="0.35">
      <c r="A80" s="19" t="s">
        <v>9</v>
      </c>
      <c r="B80" s="32" t="s">
        <v>160</v>
      </c>
      <c r="C80" s="113" t="s">
        <v>522</v>
      </c>
      <c r="D80" s="113" t="s">
        <v>144</v>
      </c>
      <c r="E80" s="119" t="s">
        <v>93</v>
      </c>
      <c r="F80" s="120">
        <v>94.8</v>
      </c>
      <c r="G80" s="120">
        <f t="shared" si="4"/>
        <v>1186</v>
      </c>
      <c r="H80" s="120">
        <f>0</f>
        <v>0</v>
      </c>
      <c r="I80" s="120" t="s">
        <v>61</v>
      </c>
      <c r="J80" s="120" t="s">
        <v>61</v>
      </c>
      <c r="K80" s="120">
        <v>91</v>
      </c>
      <c r="L80" s="120"/>
      <c r="M80" s="120">
        <v>2017</v>
      </c>
      <c r="N80" s="120">
        <f t="shared" si="5"/>
        <v>2037</v>
      </c>
      <c r="O80" s="120">
        <v>-34.001606610000003</v>
      </c>
      <c r="P80" s="120">
        <v>24.741628630000001</v>
      </c>
    </row>
    <row r="81" spans="1:16" x14ac:dyDescent="0.35">
      <c r="A81" s="19" t="s">
        <v>9</v>
      </c>
      <c r="B81" s="32" t="s">
        <v>163</v>
      </c>
      <c r="C81" s="113" t="s">
        <v>381</v>
      </c>
      <c r="D81" s="113" t="s">
        <v>144</v>
      </c>
      <c r="E81" s="121" t="s">
        <v>93</v>
      </c>
      <c r="F81" s="122">
        <v>23.4</v>
      </c>
      <c r="G81" s="122">
        <f t="shared" si="4"/>
        <v>1186</v>
      </c>
      <c r="H81" s="122">
        <f>0</f>
        <v>0</v>
      </c>
      <c r="I81" s="122" t="s">
        <v>61</v>
      </c>
      <c r="J81" s="122" t="s">
        <v>61</v>
      </c>
      <c r="K81" s="122">
        <v>100</v>
      </c>
      <c r="L81" s="122"/>
      <c r="M81" s="122">
        <v>2017</v>
      </c>
      <c r="N81" s="122">
        <f t="shared" si="5"/>
        <v>2037</v>
      </c>
      <c r="O81" s="122">
        <v>-32.409451740000002</v>
      </c>
      <c r="P81" s="122">
        <v>20.669836490000002</v>
      </c>
    </row>
    <row r="82" spans="1:16" x14ac:dyDescent="0.35">
      <c r="A82" s="19" t="s">
        <v>9</v>
      </c>
      <c r="B82" s="32" t="s">
        <v>118</v>
      </c>
      <c r="C82" s="113" t="s">
        <v>346</v>
      </c>
      <c r="D82" s="113" t="s">
        <v>165</v>
      </c>
      <c r="E82" s="119" t="s">
        <v>93</v>
      </c>
      <c r="F82" s="120">
        <v>97</v>
      </c>
      <c r="G82" s="120">
        <f t="shared" si="4"/>
        <v>868</v>
      </c>
      <c r="H82" s="120">
        <f>0</f>
        <v>0</v>
      </c>
      <c r="I82" s="120" t="s">
        <v>61</v>
      </c>
      <c r="J82" s="120" t="s">
        <v>61</v>
      </c>
      <c r="K82" s="120">
        <v>115</v>
      </c>
      <c r="L82" s="120"/>
      <c r="M82" s="120">
        <v>2018</v>
      </c>
      <c r="N82" s="120">
        <f t="shared" si="5"/>
        <v>2038</v>
      </c>
      <c r="O82" s="120">
        <v>-31.501799999999999</v>
      </c>
      <c r="P82" s="120">
        <v>18.1143</v>
      </c>
    </row>
    <row r="83" spans="1:16" x14ac:dyDescent="0.35">
      <c r="A83" s="19" t="s">
        <v>9</v>
      </c>
      <c r="B83" s="32" t="s">
        <v>170</v>
      </c>
      <c r="C83" s="113" t="s">
        <v>386</v>
      </c>
      <c r="D83" s="113" t="s">
        <v>165</v>
      </c>
      <c r="E83" s="121" t="s">
        <v>93</v>
      </c>
      <c r="F83" s="122">
        <v>137.69999999999999</v>
      </c>
      <c r="G83" s="122">
        <f t="shared" si="4"/>
        <v>868</v>
      </c>
      <c r="H83" s="122">
        <f>0</f>
        <v>0</v>
      </c>
      <c r="I83" s="122" t="s">
        <v>61</v>
      </c>
      <c r="J83" s="122" t="s">
        <v>61</v>
      </c>
      <c r="K83" s="122">
        <v>91.5</v>
      </c>
      <c r="L83" s="122"/>
      <c r="M83" s="122">
        <v>2018</v>
      </c>
      <c r="N83" s="122">
        <f t="shared" si="5"/>
        <v>2038</v>
      </c>
      <c r="O83" s="122">
        <v>-32.409451740000002</v>
      </c>
      <c r="P83" s="122">
        <v>20.669836490000002</v>
      </c>
    </row>
    <row r="84" spans="1:16" x14ac:dyDescent="0.35">
      <c r="A84" s="19" t="s">
        <v>9</v>
      </c>
      <c r="B84" s="32" t="s">
        <v>171</v>
      </c>
      <c r="C84" s="113" t="s">
        <v>515</v>
      </c>
      <c r="D84" s="113" t="s">
        <v>165</v>
      </c>
      <c r="E84" s="119" t="s">
        <v>93</v>
      </c>
      <c r="F84" s="120">
        <v>138.19999999999999</v>
      </c>
      <c r="G84" s="120">
        <f t="shared" si="4"/>
        <v>868</v>
      </c>
      <c r="H84" s="120">
        <f>0</f>
        <v>0</v>
      </c>
      <c r="I84" s="120" t="s">
        <v>61</v>
      </c>
      <c r="J84" s="120" t="s">
        <v>61</v>
      </c>
      <c r="K84" s="120">
        <v>94</v>
      </c>
      <c r="L84" s="120"/>
      <c r="M84" s="120">
        <v>2018</v>
      </c>
      <c r="N84" s="120">
        <f t="shared" si="5"/>
        <v>2038</v>
      </c>
      <c r="O84" s="120">
        <v>-34.015106780000004</v>
      </c>
      <c r="P84" s="120">
        <v>24.34462169</v>
      </c>
    </row>
    <row r="85" spans="1:16" x14ac:dyDescent="0.35">
      <c r="A85" s="19" t="s">
        <v>9</v>
      </c>
      <c r="B85" s="32" t="s">
        <v>172</v>
      </c>
      <c r="C85" s="113" t="s">
        <v>516</v>
      </c>
      <c r="D85" s="113" t="s">
        <v>165</v>
      </c>
      <c r="E85" s="121" t="s">
        <v>93</v>
      </c>
      <c r="F85" s="122">
        <v>139</v>
      </c>
      <c r="G85" s="122">
        <f t="shared" si="4"/>
        <v>868</v>
      </c>
      <c r="H85" s="122">
        <f>0</f>
        <v>0</v>
      </c>
      <c r="I85" s="122" t="s">
        <v>61</v>
      </c>
      <c r="J85" s="122" t="s">
        <v>61</v>
      </c>
      <c r="K85" s="122">
        <v>84</v>
      </c>
      <c r="L85" s="122"/>
      <c r="M85" s="122">
        <v>2018</v>
      </c>
      <c r="N85" s="122">
        <f t="shared" si="5"/>
        <v>2038</v>
      </c>
      <c r="O85" s="122">
        <v>-33.309010379999997</v>
      </c>
      <c r="P85" s="122">
        <v>26.531676869999998</v>
      </c>
    </row>
    <row r="86" spans="1:16" x14ac:dyDescent="0.35">
      <c r="A86" s="19" t="s">
        <v>9</v>
      </c>
      <c r="B86" s="32" t="s">
        <v>173</v>
      </c>
      <c r="C86" s="113" t="s">
        <v>517</v>
      </c>
      <c r="D86" s="113" t="s">
        <v>165</v>
      </c>
      <c r="E86" s="119" t="s">
        <v>93</v>
      </c>
      <c r="F86" s="120">
        <v>96.5</v>
      </c>
      <c r="G86" s="120">
        <f t="shared" si="4"/>
        <v>868</v>
      </c>
      <c r="H86" s="120">
        <f>0</f>
        <v>0</v>
      </c>
      <c r="I86" s="120" t="s">
        <v>61</v>
      </c>
      <c r="J86" s="120" t="s">
        <v>61</v>
      </c>
      <c r="K86" s="120">
        <v>117</v>
      </c>
      <c r="L86" s="120"/>
      <c r="M86" s="120">
        <v>2018</v>
      </c>
      <c r="N86" s="120">
        <f t="shared" si="5"/>
        <v>2038</v>
      </c>
      <c r="O86" s="120">
        <v>-33.28239705</v>
      </c>
      <c r="P86" s="120">
        <v>27.429813100000001</v>
      </c>
    </row>
    <row r="87" spans="1:16" x14ac:dyDescent="0.35">
      <c r="A87" s="19" t="s">
        <v>9</v>
      </c>
      <c r="B87" s="32" t="s">
        <v>178</v>
      </c>
      <c r="C87" s="113" t="s">
        <v>389</v>
      </c>
      <c r="D87" s="113" t="s">
        <v>165</v>
      </c>
      <c r="E87" s="121" t="s">
        <v>93</v>
      </c>
      <c r="F87" s="122">
        <v>86.6</v>
      </c>
      <c r="G87" s="122">
        <f t="shared" si="4"/>
        <v>868</v>
      </c>
      <c r="H87" s="122">
        <f>0</f>
        <v>0</v>
      </c>
      <c r="I87" s="122" t="s">
        <v>61</v>
      </c>
      <c r="J87" s="122" t="s">
        <v>61</v>
      </c>
      <c r="K87" s="122">
        <v>100</v>
      </c>
      <c r="L87" s="122"/>
      <c r="M87" s="122">
        <v>2018</v>
      </c>
      <c r="N87" s="122">
        <f t="shared" si="5"/>
        <v>2038</v>
      </c>
      <c r="O87" s="122">
        <v>-32.926927999999997</v>
      </c>
      <c r="P87" s="122">
        <v>22.545544</v>
      </c>
    </row>
    <row r="88" spans="1:16" x14ac:dyDescent="0.35">
      <c r="A88" s="19" t="s">
        <v>9</v>
      </c>
      <c r="B88" s="32" t="s">
        <v>179</v>
      </c>
      <c r="C88" s="113" t="s">
        <v>390</v>
      </c>
      <c r="D88" s="113" t="s">
        <v>165</v>
      </c>
      <c r="E88" s="119" t="s">
        <v>93</v>
      </c>
      <c r="F88" s="120">
        <v>79.099999999999994</v>
      </c>
      <c r="G88" s="120">
        <f t="shared" si="4"/>
        <v>868</v>
      </c>
      <c r="H88" s="120">
        <f>0</f>
        <v>0</v>
      </c>
      <c r="I88" s="120" t="s">
        <v>61</v>
      </c>
      <c r="J88" s="120" t="s">
        <v>61</v>
      </c>
      <c r="K88" s="120">
        <v>100</v>
      </c>
      <c r="L88" s="120"/>
      <c r="M88" s="120">
        <v>2018</v>
      </c>
      <c r="N88" s="120">
        <f t="shared" si="5"/>
        <v>2038</v>
      </c>
      <c r="O88" s="120">
        <v>-32.917005000000003</v>
      </c>
      <c r="P88" s="120">
        <v>20.506941000000001</v>
      </c>
    </row>
    <row r="89" spans="1:16" x14ac:dyDescent="0.35">
      <c r="A89" s="19" t="s">
        <v>9</v>
      </c>
      <c r="B89" s="32" t="s">
        <v>192</v>
      </c>
      <c r="C89" s="113" t="s">
        <v>398</v>
      </c>
      <c r="D89" s="113" t="s">
        <v>189</v>
      </c>
      <c r="E89" s="121" t="s">
        <v>93</v>
      </c>
      <c r="F89" s="122">
        <v>102</v>
      </c>
      <c r="G89" s="122">
        <f t="shared" si="4"/>
        <v>687</v>
      </c>
      <c r="H89" s="122">
        <f>0</f>
        <v>0</v>
      </c>
      <c r="I89" s="122" t="s">
        <v>61</v>
      </c>
      <c r="J89" s="122" t="s">
        <v>61</v>
      </c>
      <c r="K89" s="122">
        <v>100</v>
      </c>
      <c r="L89" s="122"/>
      <c r="M89" s="122">
        <v>2021</v>
      </c>
      <c r="N89" s="122">
        <f t="shared" si="5"/>
        <v>2041</v>
      </c>
      <c r="O89" s="122">
        <v>-31.677696000000001</v>
      </c>
      <c r="P89" s="122">
        <v>25.020206999999999</v>
      </c>
    </row>
    <row r="90" spans="1:16" x14ac:dyDescent="0.35">
      <c r="A90" s="19" t="s">
        <v>9</v>
      </c>
      <c r="B90" s="32" t="s">
        <v>196</v>
      </c>
      <c r="C90" s="113" t="s">
        <v>510</v>
      </c>
      <c r="D90" s="113" t="s">
        <v>189</v>
      </c>
      <c r="E90" s="119" t="s">
        <v>93</v>
      </c>
      <c r="F90" s="120">
        <v>31.9</v>
      </c>
      <c r="G90" s="120">
        <f t="shared" si="4"/>
        <v>687</v>
      </c>
      <c r="H90" s="120">
        <f>0</f>
        <v>0</v>
      </c>
      <c r="I90" s="120" t="s">
        <v>61</v>
      </c>
      <c r="J90" s="120" t="s">
        <v>61</v>
      </c>
      <c r="K90" s="120">
        <v>100</v>
      </c>
      <c r="L90" s="120"/>
      <c r="M90" s="120">
        <v>2021</v>
      </c>
      <c r="N90" s="120">
        <f t="shared" si="5"/>
        <v>2041</v>
      </c>
      <c r="O90" s="120">
        <v>-30.476099999999999</v>
      </c>
      <c r="P90" s="120">
        <v>19.652699999999999</v>
      </c>
    </row>
    <row r="91" spans="1:16" x14ac:dyDescent="0.35">
      <c r="A91" s="19" t="s">
        <v>9</v>
      </c>
      <c r="B91" s="32" t="s">
        <v>197</v>
      </c>
      <c r="C91" s="113" t="s">
        <v>401</v>
      </c>
      <c r="D91" s="113" t="s">
        <v>189</v>
      </c>
      <c r="E91" s="121" t="s">
        <v>93</v>
      </c>
      <c r="F91" s="122">
        <v>135.9</v>
      </c>
      <c r="G91" s="122">
        <f t="shared" si="4"/>
        <v>687</v>
      </c>
      <c r="H91" s="122">
        <f>0</f>
        <v>0</v>
      </c>
      <c r="I91" s="122" t="s">
        <v>61</v>
      </c>
      <c r="J91" s="122" t="s">
        <v>61</v>
      </c>
      <c r="K91" s="122">
        <v>100</v>
      </c>
      <c r="L91" s="122"/>
      <c r="M91" s="122">
        <v>2021</v>
      </c>
      <c r="N91" s="122">
        <f t="shared" si="5"/>
        <v>2041</v>
      </c>
      <c r="O91" s="122">
        <v>-31.259891</v>
      </c>
      <c r="P91" s="122">
        <v>24.856788999999999</v>
      </c>
    </row>
    <row r="92" spans="1:16" x14ac:dyDescent="0.35">
      <c r="A92" s="19" t="s">
        <v>9</v>
      </c>
      <c r="B92" s="32" t="s">
        <v>198</v>
      </c>
      <c r="C92" s="113" t="s">
        <v>511</v>
      </c>
      <c r="D92" s="113" t="s">
        <v>189</v>
      </c>
      <c r="E92" s="119" t="s">
        <v>93</v>
      </c>
      <c r="F92" s="120">
        <v>117.72</v>
      </c>
      <c r="G92" s="120">
        <f t="shared" si="4"/>
        <v>687</v>
      </c>
      <c r="H92" s="120">
        <f>0</f>
        <v>0</v>
      </c>
      <c r="I92" s="120" t="s">
        <v>61</v>
      </c>
      <c r="J92" s="120" t="s">
        <v>61</v>
      </c>
      <c r="K92" s="120">
        <v>100</v>
      </c>
      <c r="L92" s="120"/>
      <c r="M92" s="120">
        <v>2021</v>
      </c>
      <c r="N92" s="120">
        <f t="shared" si="5"/>
        <v>2041</v>
      </c>
      <c r="O92" s="120">
        <v>-33.0398361724369</v>
      </c>
      <c r="P92" s="120">
        <v>20.548901978210399</v>
      </c>
    </row>
    <row r="93" spans="1:16" x14ac:dyDescent="0.35">
      <c r="A93" s="19" t="s">
        <v>9</v>
      </c>
      <c r="B93" s="32" t="s">
        <v>199</v>
      </c>
      <c r="C93" s="113" t="s">
        <v>403</v>
      </c>
      <c r="D93" s="113" t="s">
        <v>189</v>
      </c>
      <c r="E93" s="121" t="s">
        <v>93</v>
      </c>
      <c r="F93" s="122">
        <v>136.69999999999999</v>
      </c>
      <c r="G93" s="122">
        <f t="shared" si="4"/>
        <v>687</v>
      </c>
      <c r="H93" s="122">
        <f>0</f>
        <v>0</v>
      </c>
      <c r="I93" s="122" t="s">
        <v>61</v>
      </c>
      <c r="J93" s="122" t="s">
        <v>61</v>
      </c>
      <c r="K93" s="122">
        <v>100</v>
      </c>
      <c r="L93" s="122"/>
      <c r="M93" s="122">
        <v>2021</v>
      </c>
      <c r="N93" s="122">
        <f t="shared" si="5"/>
        <v>2041</v>
      </c>
      <c r="O93" s="122">
        <v>-32.614897999999997</v>
      </c>
      <c r="P93" s="122">
        <v>20.967164</v>
      </c>
    </row>
    <row r="94" spans="1:16" x14ac:dyDescent="0.35">
      <c r="A94" s="19" t="s">
        <v>9</v>
      </c>
      <c r="B94" s="32" t="s">
        <v>211</v>
      </c>
      <c r="C94" s="113" t="s">
        <v>514</v>
      </c>
      <c r="D94" s="113" t="s">
        <v>189</v>
      </c>
      <c r="E94" s="119" t="s">
        <v>93</v>
      </c>
      <c r="F94" s="120">
        <v>139.80000000000001</v>
      </c>
      <c r="G94" s="120">
        <f t="shared" si="4"/>
        <v>687</v>
      </c>
      <c r="H94" s="120">
        <f>0</f>
        <v>0</v>
      </c>
      <c r="I94" s="120" t="s">
        <v>61</v>
      </c>
      <c r="J94" s="120" t="s">
        <v>61</v>
      </c>
      <c r="K94" s="120">
        <v>100</v>
      </c>
      <c r="L94" s="120"/>
      <c r="M94" s="120">
        <v>2021</v>
      </c>
      <c r="N94" s="120">
        <f t="shared" si="5"/>
        <v>2041</v>
      </c>
      <c r="O94" s="120">
        <v>-31.245097999999999</v>
      </c>
      <c r="P94" s="120">
        <v>25.010605999999999</v>
      </c>
    </row>
    <row r="95" spans="1:16" x14ac:dyDescent="0.35">
      <c r="A95" s="19" t="s">
        <v>9</v>
      </c>
      <c r="B95" s="32" t="s">
        <v>204</v>
      </c>
      <c r="C95" s="113" t="s">
        <v>407</v>
      </c>
      <c r="D95" s="113" t="s">
        <v>189</v>
      </c>
      <c r="E95" s="121" t="s">
        <v>93</v>
      </c>
      <c r="F95" s="122">
        <v>138.9</v>
      </c>
      <c r="G95" s="122">
        <f t="shared" si="4"/>
        <v>687</v>
      </c>
      <c r="H95" s="122">
        <f>0</f>
        <v>0</v>
      </c>
      <c r="I95" s="122" t="s">
        <v>61</v>
      </c>
      <c r="J95" s="122" t="s">
        <v>61</v>
      </c>
      <c r="K95" s="122">
        <v>100</v>
      </c>
      <c r="L95" s="122"/>
      <c r="M95" s="122">
        <v>2021</v>
      </c>
      <c r="N95" s="122">
        <f t="shared" si="5"/>
        <v>2041</v>
      </c>
      <c r="O95" s="122">
        <v>-32.411099999999998</v>
      </c>
      <c r="P95" s="122">
        <v>20.664400000000001</v>
      </c>
    </row>
    <row r="96" spans="1:16" x14ac:dyDescent="0.35">
      <c r="A96" s="19" t="s">
        <v>9</v>
      </c>
      <c r="B96" s="32" t="s">
        <v>205</v>
      </c>
      <c r="C96" s="113" t="s">
        <v>519</v>
      </c>
      <c r="D96" s="113" t="s">
        <v>189</v>
      </c>
      <c r="E96" s="119" t="s">
        <v>93</v>
      </c>
      <c r="F96" s="120">
        <v>140</v>
      </c>
      <c r="G96" s="120">
        <f t="shared" si="4"/>
        <v>687</v>
      </c>
      <c r="H96" s="120">
        <f>0</f>
        <v>0</v>
      </c>
      <c r="I96" s="120" t="s">
        <v>61</v>
      </c>
      <c r="J96" s="120" t="s">
        <v>61</v>
      </c>
      <c r="K96" s="120">
        <v>100</v>
      </c>
      <c r="L96" s="120"/>
      <c r="M96" s="120">
        <v>2021</v>
      </c>
      <c r="N96" s="120">
        <f t="shared" si="5"/>
        <v>2041</v>
      </c>
      <c r="O96" s="120">
        <v>-32.926927999999997</v>
      </c>
      <c r="P96" s="120">
        <v>22.545544</v>
      </c>
    </row>
    <row r="97" spans="1:16" x14ac:dyDescent="0.35">
      <c r="A97" s="19" t="s">
        <v>9</v>
      </c>
      <c r="B97" s="32" t="s">
        <v>206</v>
      </c>
      <c r="C97" s="113" t="s">
        <v>520</v>
      </c>
      <c r="D97" s="113" t="s">
        <v>189</v>
      </c>
      <c r="E97" s="121" t="s">
        <v>93</v>
      </c>
      <c r="F97" s="122">
        <v>107.76</v>
      </c>
      <c r="G97" s="122">
        <f t="shared" si="4"/>
        <v>687</v>
      </c>
      <c r="H97" s="122">
        <f>0</f>
        <v>0</v>
      </c>
      <c r="I97" s="122" t="s">
        <v>61</v>
      </c>
      <c r="J97" s="122" t="s">
        <v>61</v>
      </c>
      <c r="K97" s="122">
        <v>100</v>
      </c>
      <c r="L97" s="122"/>
      <c r="M97" s="122">
        <v>2021</v>
      </c>
      <c r="N97" s="122">
        <f t="shared" si="5"/>
        <v>2041</v>
      </c>
      <c r="O97" s="122">
        <v>-27.725611000000001</v>
      </c>
      <c r="P97" s="122">
        <v>30.501556999999998</v>
      </c>
    </row>
    <row r="98" spans="1:16" x14ac:dyDescent="0.35">
      <c r="A98" s="19" t="s">
        <v>9</v>
      </c>
      <c r="B98" s="32" t="s">
        <v>207</v>
      </c>
      <c r="C98" s="113" t="s">
        <v>410</v>
      </c>
      <c r="D98" s="113" t="s">
        <v>189</v>
      </c>
      <c r="E98" s="119" t="s">
        <v>93</v>
      </c>
      <c r="F98" s="120">
        <v>140</v>
      </c>
      <c r="G98" s="120">
        <f t="shared" si="4"/>
        <v>687</v>
      </c>
      <c r="H98" s="120">
        <f>0</f>
        <v>0</v>
      </c>
      <c r="I98" s="120" t="s">
        <v>61</v>
      </c>
      <c r="J98" s="120" t="s">
        <v>61</v>
      </c>
      <c r="K98" s="120">
        <v>100</v>
      </c>
      <c r="L98" s="120"/>
      <c r="M98" s="120">
        <v>2021</v>
      </c>
      <c r="N98" s="120">
        <f t="shared" si="5"/>
        <v>2041</v>
      </c>
      <c r="O98" s="120">
        <v>-33.249839999999999</v>
      </c>
      <c r="P98" s="120">
        <v>24.864702999999999</v>
      </c>
    </row>
    <row r="99" spans="1:16" x14ac:dyDescent="0.35">
      <c r="A99" s="19" t="s">
        <v>9</v>
      </c>
      <c r="B99" s="32" t="s">
        <v>209</v>
      </c>
      <c r="C99" s="113" t="s">
        <v>412</v>
      </c>
      <c r="D99" s="113" t="s">
        <v>189</v>
      </c>
      <c r="E99" s="121" t="s">
        <v>93</v>
      </c>
      <c r="F99" s="122">
        <v>139.4</v>
      </c>
      <c r="G99" s="122">
        <f t="shared" si="4"/>
        <v>687</v>
      </c>
      <c r="H99" s="122">
        <f>0</f>
        <v>0</v>
      </c>
      <c r="I99" s="122" t="s">
        <v>61</v>
      </c>
      <c r="J99" s="122" t="s">
        <v>61</v>
      </c>
      <c r="K99" s="122">
        <v>100</v>
      </c>
      <c r="L99" s="122"/>
      <c r="M99" s="122">
        <v>2021</v>
      </c>
      <c r="N99" s="122">
        <f t="shared" si="5"/>
        <v>2041</v>
      </c>
      <c r="O99" s="122">
        <v>-32.725138999999999</v>
      </c>
      <c r="P99" s="122">
        <v>20.744907000000001</v>
      </c>
    </row>
    <row r="100" spans="1:16" x14ac:dyDescent="0.35">
      <c r="A100" s="19" t="s">
        <v>9</v>
      </c>
      <c r="B100" s="32" t="s">
        <v>213</v>
      </c>
      <c r="C100" s="113" t="s">
        <v>523</v>
      </c>
      <c r="D100" s="113" t="s">
        <v>438</v>
      </c>
      <c r="E100" s="119" t="s">
        <v>93</v>
      </c>
      <c r="F100" s="120">
        <v>32.700000000000003</v>
      </c>
      <c r="G100" s="120">
        <f t="shared" si="4"/>
        <v>600</v>
      </c>
      <c r="H100" s="120">
        <f>0</f>
        <v>0</v>
      </c>
      <c r="I100" s="120" t="s">
        <v>61</v>
      </c>
      <c r="J100" s="120" t="s">
        <v>61</v>
      </c>
      <c r="K100" s="120">
        <v>100</v>
      </c>
      <c r="L100" s="120"/>
      <c r="M100" s="120">
        <v>2025</v>
      </c>
      <c r="N100" s="120">
        <f t="shared" si="5"/>
        <v>2045</v>
      </c>
      <c r="O100" s="120">
        <v>-32.979137999999999</v>
      </c>
      <c r="P100" s="120">
        <v>20.644572</v>
      </c>
    </row>
    <row r="101" spans="1:16" x14ac:dyDescent="0.35">
      <c r="A101" s="19" t="s">
        <v>9</v>
      </c>
      <c r="B101" s="32" t="str">
        <f>C101</f>
        <v>Beaufort_west</v>
      </c>
      <c r="C101" s="113" t="s">
        <v>524</v>
      </c>
      <c r="D101" s="113" t="s">
        <v>438</v>
      </c>
      <c r="E101" s="121" t="s">
        <v>93</v>
      </c>
      <c r="F101" s="122">
        <v>140</v>
      </c>
      <c r="G101" s="122">
        <f t="shared" si="4"/>
        <v>600</v>
      </c>
      <c r="H101" s="122">
        <f>0</f>
        <v>0</v>
      </c>
      <c r="I101" s="122" t="s">
        <v>61</v>
      </c>
      <c r="J101" s="122" t="s">
        <v>61</v>
      </c>
      <c r="K101" s="122">
        <v>100</v>
      </c>
      <c r="L101" s="122"/>
      <c r="M101" s="122">
        <v>2025</v>
      </c>
      <c r="N101" s="122">
        <f t="shared" si="5"/>
        <v>2045</v>
      </c>
      <c r="O101" s="122">
        <v>-31.760392</v>
      </c>
      <c r="P101" s="122">
        <v>22.412618999999999</v>
      </c>
    </row>
    <row r="102" spans="1:16" x14ac:dyDescent="0.35">
      <c r="A102" s="19" t="s">
        <v>9</v>
      </c>
      <c r="B102" s="32" t="str">
        <f t="shared" ref="B102:B135" si="6">C102</f>
        <v>Brandvalley</v>
      </c>
      <c r="C102" s="113" t="s">
        <v>525</v>
      </c>
      <c r="D102" s="113" t="s">
        <v>438</v>
      </c>
      <c r="E102" s="119" t="s">
        <v>93</v>
      </c>
      <c r="F102" s="120">
        <v>140</v>
      </c>
      <c r="G102" s="120">
        <f t="shared" si="4"/>
        <v>600</v>
      </c>
      <c r="H102" s="120">
        <f>0</f>
        <v>0</v>
      </c>
      <c r="I102" s="120" t="s">
        <v>61</v>
      </c>
      <c r="J102" s="120" t="s">
        <v>61</v>
      </c>
      <c r="K102" s="120">
        <v>100</v>
      </c>
      <c r="L102" s="120"/>
      <c r="M102" s="120">
        <v>2025</v>
      </c>
      <c r="N102" s="120">
        <f t="shared" si="5"/>
        <v>2045</v>
      </c>
      <c r="O102" s="120">
        <v>-31.818117000000001</v>
      </c>
      <c r="P102" s="120">
        <v>22.471761000000001</v>
      </c>
    </row>
    <row r="103" spans="1:16" x14ac:dyDescent="0.35">
      <c r="A103" s="19" t="s">
        <v>9</v>
      </c>
      <c r="B103" s="32" t="str">
        <f t="shared" si="6"/>
        <v>Coleskop</v>
      </c>
      <c r="C103" s="113" t="s">
        <v>526</v>
      </c>
      <c r="D103" s="113" t="s">
        <v>438</v>
      </c>
      <c r="E103" s="121" t="s">
        <v>93</v>
      </c>
      <c r="F103" s="122">
        <v>140</v>
      </c>
      <c r="G103" s="122">
        <f t="shared" si="4"/>
        <v>600</v>
      </c>
      <c r="H103" s="122">
        <f>0</f>
        <v>0</v>
      </c>
      <c r="I103" s="122" t="s">
        <v>61</v>
      </c>
      <c r="J103" s="122" t="s">
        <v>61</v>
      </c>
      <c r="K103" s="122">
        <v>100</v>
      </c>
      <c r="L103" s="122"/>
      <c r="M103" s="122">
        <v>2025</v>
      </c>
      <c r="N103" s="122">
        <f t="shared" si="5"/>
        <v>2045</v>
      </c>
      <c r="O103" s="122">
        <v>-31.867486</v>
      </c>
      <c r="P103" s="122">
        <v>22.457816999999999</v>
      </c>
    </row>
    <row r="104" spans="1:16" x14ac:dyDescent="0.35">
      <c r="A104" s="19" t="s">
        <v>9</v>
      </c>
      <c r="B104" s="32" t="str">
        <f t="shared" si="6"/>
        <v>Dwarsrug</v>
      </c>
      <c r="C104" s="113" t="s">
        <v>527</v>
      </c>
      <c r="D104" s="113" t="s">
        <v>438</v>
      </c>
      <c r="E104" s="119" t="s">
        <v>93</v>
      </c>
      <c r="F104" s="120">
        <v>124</v>
      </c>
      <c r="G104" s="120">
        <f t="shared" si="4"/>
        <v>600</v>
      </c>
      <c r="H104" s="120">
        <f>0</f>
        <v>0</v>
      </c>
      <c r="I104" s="120" t="s">
        <v>61</v>
      </c>
      <c r="J104" s="120" t="s">
        <v>61</v>
      </c>
      <c r="K104" s="120">
        <v>100</v>
      </c>
      <c r="L104" s="120"/>
      <c r="M104" s="120">
        <v>2025</v>
      </c>
      <c r="N104" s="120">
        <f t="shared" si="5"/>
        <v>2045</v>
      </c>
      <c r="O104" s="120">
        <v>-32.743000000000002</v>
      </c>
      <c r="P104" s="120">
        <v>21.007000000000001</v>
      </c>
    </row>
    <row r="105" spans="1:16" x14ac:dyDescent="0.35">
      <c r="A105" s="19" t="s">
        <v>9</v>
      </c>
      <c r="B105" s="32" t="str">
        <f t="shared" si="6"/>
        <v>Phezukomoya</v>
      </c>
      <c r="C105" s="113" t="s">
        <v>528</v>
      </c>
      <c r="D105" s="113" t="s">
        <v>438</v>
      </c>
      <c r="E105" s="121" t="s">
        <v>93</v>
      </c>
      <c r="F105" s="122">
        <v>140</v>
      </c>
      <c r="G105" s="122">
        <f t="shared" si="4"/>
        <v>600</v>
      </c>
      <c r="H105" s="122">
        <f>0</f>
        <v>0</v>
      </c>
      <c r="I105" s="122" t="s">
        <v>61</v>
      </c>
      <c r="J105" s="122" t="s">
        <v>61</v>
      </c>
      <c r="K105" s="122">
        <v>100</v>
      </c>
      <c r="L105" s="122"/>
      <c r="M105" s="122">
        <v>2025</v>
      </c>
      <c r="N105" s="122">
        <f t="shared" si="5"/>
        <v>2045</v>
      </c>
      <c r="O105" s="122">
        <v>-32.784999999999997</v>
      </c>
      <c r="P105" s="122">
        <v>20.853000000000002</v>
      </c>
    </row>
    <row r="106" spans="1:16" x14ac:dyDescent="0.35">
      <c r="A106" s="19" t="s">
        <v>9</v>
      </c>
      <c r="B106" s="32" t="str">
        <f t="shared" si="6"/>
        <v>Rietkloof</v>
      </c>
      <c r="C106" s="113" t="s">
        <v>529</v>
      </c>
      <c r="D106" s="113" t="s">
        <v>438</v>
      </c>
      <c r="E106" s="119" t="s">
        <v>93</v>
      </c>
      <c r="F106" s="120">
        <v>140</v>
      </c>
      <c r="G106" s="120">
        <f t="shared" si="4"/>
        <v>600</v>
      </c>
      <c r="H106" s="120">
        <f>0</f>
        <v>0</v>
      </c>
      <c r="I106" s="120" t="s">
        <v>61</v>
      </c>
      <c r="J106" s="120" t="s">
        <v>61</v>
      </c>
      <c r="K106" s="120">
        <v>100</v>
      </c>
      <c r="L106" s="120"/>
      <c r="M106" s="120">
        <v>2025</v>
      </c>
      <c r="N106" s="120">
        <f t="shared" si="5"/>
        <v>2045</v>
      </c>
      <c r="O106" s="120">
        <v>-31.453569999999999</v>
      </c>
      <c r="P106" s="120">
        <v>26.455443299999999</v>
      </c>
    </row>
    <row r="107" spans="1:16" x14ac:dyDescent="0.35">
      <c r="A107" s="19" t="s">
        <v>9</v>
      </c>
      <c r="B107" s="32" t="str">
        <f t="shared" si="6"/>
        <v>Rietrug</v>
      </c>
      <c r="C107" s="113" t="s">
        <v>530</v>
      </c>
      <c r="D107" s="113" t="s">
        <v>438</v>
      </c>
      <c r="E107" s="121" t="s">
        <v>93</v>
      </c>
      <c r="F107" s="122">
        <v>140</v>
      </c>
      <c r="G107" s="122">
        <f t="shared" si="4"/>
        <v>600</v>
      </c>
      <c r="H107" s="122">
        <f>0</f>
        <v>0</v>
      </c>
      <c r="I107" s="122" t="s">
        <v>61</v>
      </c>
      <c r="J107" s="122" t="s">
        <v>61</v>
      </c>
      <c r="K107" s="122">
        <v>100</v>
      </c>
      <c r="L107" s="122"/>
      <c r="M107" s="122">
        <v>2025</v>
      </c>
      <c r="N107" s="122">
        <f t="shared" si="5"/>
        <v>2045</v>
      </c>
      <c r="O107" s="122">
        <v>-33.500447999999999</v>
      </c>
      <c r="P107" s="122">
        <v>19.217365999999998</v>
      </c>
    </row>
    <row r="108" spans="1:16" x14ac:dyDescent="0.35">
      <c r="A108" s="19" t="s">
        <v>9</v>
      </c>
      <c r="B108" s="32" t="str">
        <f t="shared" si="6"/>
        <v>San_Kraal</v>
      </c>
      <c r="C108" s="113" t="s">
        <v>531</v>
      </c>
      <c r="D108" s="113" t="s">
        <v>438</v>
      </c>
      <c r="E108" s="119" t="s">
        <v>93</v>
      </c>
      <c r="F108" s="120">
        <v>140</v>
      </c>
      <c r="G108" s="120">
        <f t="shared" si="4"/>
        <v>600</v>
      </c>
      <c r="H108" s="120">
        <f>0</f>
        <v>0</v>
      </c>
      <c r="I108" s="120" t="s">
        <v>61</v>
      </c>
      <c r="J108" s="120" t="s">
        <v>61</v>
      </c>
      <c r="K108" s="120">
        <v>100</v>
      </c>
      <c r="L108" s="120"/>
      <c r="M108" s="120">
        <v>2025</v>
      </c>
      <c r="N108" s="120">
        <f t="shared" si="5"/>
        <v>2045</v>
      </c>
      <c r="O108" s="120">
        <v>-32.681862000000002</v>
      </c>
      <c r="P108" s="120">
        <v>28.214666999999999</v>
      </c>
    </row>
    <row r="109" spans="1:16" x14ac:dyDescent="0.35">
      <c r="A109" s="19" t="s">
        <v>9</v>
      </c>
      <c r="B109" s="32" t="str">
        <f t="shared" si="6"/>
        <v>Sutherland</v>
      </c>
      <c r="C109" s="113" t="s">
        <v>532</v>
      </c>
      <c r="D109" s="113" t="s">
        <v>438</v>
      </c>
      <c r="E109" s="121" t="s">
        <v>93</v>
      </c>
      <c r="F109" s="122">
        <v>140</v>
      </c>
      <c r="G109" s="122">
        <f t="shared" si="4"/>
        <v>600</v>
      </c>
      <c r="H109" s="122">
        <f>0</f>
        <v>0</v>
      </c>
      <c r="I109" s="122" t="s">
        <v>61</v>
      </c>
      <c r="J109" s="122" t="s">
        <v>61</v>
      </c>
      <c r="K109" s="122">
        <v>100</v>
      </c>
      <c r="L109" s="122"/>
      <c r="M109" s="122">
        <v>2025</v>
      </c>
      <c r="N109" s="122">
        <f t="shared" si="5"/>
        <v>2045</v>
      </c>
      <c r="O109" s="122">
        <v>-32.827680000000001</v>
      </c>
      <c r="P109" s="122">
        <v>25.952670000000001</v>
      </c>
    </row>
    <row r="110" spans="1:16" x14ac:dyDescent="0.35">
      <c r="A110" s="19" t="s">
        <v>9</v>
      </c>
      <c r="B110" s="32" t="str">
        <f t="shared" si="6"/>
        <v>Trakas</v>
      </c>
      <c r="C110" s="113" t="s">
        <v>533</v>
      </c>
      <c r="D110" s="113" t="s">
        <v>438</v>
      </c>
      <c r="E110" s="119" t="s">
        <v>93</v>
      </c>
      <c r="F110" s="120">
        <v>140</v>
      </c>
      <c r="G110" s="120">
        <f t="shared" si="4"/>
        <v>600</v>
      </c>
      <c r="H110" s="120">
        <f>0</f>
        <v>0</v>
      </c>
      <c r="I110" s="120" t="s">
        <v>61</v>
      </c>
      <c r="J110" s="120" t="s">
        <v>61</v>
      </c>
      <c r="K110" s="120">
        <v>100</v>
      </c>
      <c r="L110" s="120"/>
      <c r="M110" s="120">
        <v>2025</v>
      </c>
      <c r="N110" s="120">
        <f t="shared" si="5"/>
        <v>2045</v>
      </c>
      <c r="O110" s="120">
        <v>-31.512497</v>
      </c>
      <c r="P110" s="120">
        <v>26.387263999999998</v>
      </c>
    </row>
    <row r="111" spans="1:16" x14ac:dyDescent="0.35">
      <c r="A111" s="19" t="s">
        <v>9</v>
      </c>
      <c r="B111" s="32" t="str">
        <f t="shared" si="6"/>
        <v>Waaihoek</v>
      </c>
      <c r="C111" s="113" t="s">
        <v>534</v>
      </c>
      <c r="D111" s="113" t="s">
        <v>438</v>
      </c>
      <c r="E111" s="121" t="s">
        <v>93</v>
      </c>
      <c r="F111" s="122">
        <v>140</v>
      </c>
      <c r="G111" s="122">
        <f t="shared" si="4"/>
        <v>600</v>
      </c>
      <c r="H111" s="122">
        <f>0</f>
        <v>0</v>
      </c>
      <c r="I111" s="122" t="s">
        <v>61</v>
      </c>
      <c r="J111" s="122" t="s">
        <v>61</v>
      </c>
      <c r="K111" s="122">
        <v>100</v>
      </c>
      <c r="L111" s="122"/>
      <c r="M111" s="122">
        <v>2025</v>
      </c>
      <c r="N111" s="122">
        <f t="shared" si="5"/>
        <v>2045</v>
      </c>
      <c r="O111" s="122">
        <v>-32.543899000000003</v>
      </c>
      <c r="P111" s="122">
        <v>22.517693999999999</v>
      </c>
    </row>
    <row r="112" spans="1:16" x14ac:dyDescent="0.35">
      <c r="A112" s="19" t="s">
        <v>9</v>
      </c>
      <c r="B112" s="32" t="str">
        <f t="shared" si="6"/>
        <v>Wolf</v>
      </c>
      <c r="C112" s="113" t="s">
        <v>535</v>
      </c>
      <c r="D112" s="113" t="s">
        <v>438</v>
      </c>
      <c r="E112" s="119" t="s">
        <v>93</v>
      </c>
      <c r="F112" s="120">
        <v>80</v>
      </c>
      <c r="G112" s="120">
        <f t="shared" si="4"/>
        <v>600</v>
      </c>
      <c r="H112" s="120">
        <f>0</f>
        <v>0</v>
      </c>
      <c r="I112" s="120" t="s">
        <v>61</v>
      </c>
      <c r="J112" s="120" t="s">
        <v>61</v>
      </c>
      <c r="K112" s="120">
        <v>100</v>
      </c>
      <c r="L112" s="120"/>
      <c r="M112" s="120">
        <v>2025</v>
      </c>
      <c r="N112" s="120">
        <f t="shared" si="5"/>
        <v>2045</v>
      </c>
      <c r="O112" s="120">
        <v>-32.502505999999997</v>
      </c>
      <c r="P112" s="120">
        <v>22.480609000000001</v>
      </c>
    </row>
    <row r="113" spans="1:16" x14ac:dyDescent="0.35">
      <c r="A113" s="19" t="s">
        <v>9</v>
      </c>
      <c r="B113" s="32" t="str">
        <f t="shared" si="6"/>
        <v>Maralla</v>
      </c>
      <c r="C113" s="113" t="s">
        <v>536</v>
      </c>
      <c r="D113" s="113" t="s">
        <v>426</v>
      </c>
      <c r="E113" s="121" t="s">
        <v>93</v>
      </c>
      <c r="F113" s="122">
        <v>153</v>
      </c>
      <c r="G113" s="122">
        <f t="shared" si="4"/>
        <v>600</v>
      </c>
      <c r="H113" s="122">
        <f>0</f>
        <v>0</v>
      </c>
      <c r="I113" s="122" t="s">
        <v>61</v>
      </c>
      <c r="J113" s="122" t="s">
        <v>61</v>
      </c>
      <c r="K113" s="122">
        <v>100</v>
      </c>
      <c r="L113" s="122"/>
      <c r="M113" s="122">
        <v>2027</v>
      </c>
      <c r="N113" s="122">
        <f t="shared" si="5"/>
        <v>2047</v>
      </c>
      <c r="O113" s="122">
        <v>-32.903055999999999</v>
      </c>
      <c r="P113" s="122">
        <v>22.664657999999999</v>
      </c>
    </row>
    <row r="114" spans="1:16" x14ac:dyDescent="0.35">
      <c r="A114" s="19" t="s">
        <v>9</v>
      </c>
      <c r="B114" s="32" t="str">
        <f t="shared" si="6"/>
        <v>Esizayo</v>
      </c>
      <c r="C114" s="113" t="s">
        <v>537</v>
      </c>
      <c r="D114" s="113" t="s">
        <v>426</v>
      </c>
      <c r="E114" s="119" t="s">
        <v>93</v>
      </c>
      <c r="F114" s="120">
        <v>140</v>
      </c>
      <c r="G114" s="120">
        <f t="shared" si="4"/>
        <v>600</v>
      </c>
      <c r="H114" s="120">
        <f>0</f>
        <v>0</v>
      </c>
      <c r="I114" s="120" t="s">
        <v>61</v>
      </c>
      <c r="J114" s="120" t="s">
        <v>61</v>
      </c>
      <c r="K114" s="120">
        <v>100</v>
      </c>
      <c r="L114" s="120"/>
      <c r="M114" s="120">
        <v>2027</v>
      </c>
      <c r="N114" s="120">
        <f t="shared" si="5"/>
        <v>2047</v>
      </c>
      <c r="O114" s="120">
        <v>-32.972794</v>
      </c>
      <c r="P114" s="120">
        <v>22.695761000000001</v>
      </c>
    </row>
    <row r="115" spans="1:16" x14ac:dyDescent="0.35">
      <c r="A115" s="19" t="s">
        <v>9</v>
      </c>
      <c r="B115" s="32" t="str">
        <f t="shared" si="6"/>
        <v>Nuweveld_north</v>
      </c>
      <c r="C115" s="113" t="s">
        <v>538</v>
      </c>
      <c r="D115" s="113" t="s">
        <v>426</v>
      </c>
      <c r="E115" s="121" t="s">
        <v>93</v>
      </c>
      <c r="F115" s="122">
        <v>238</v>
      </c>
      <c r="G115" s="122">
        <f t="shared" si="4"/>
        <v>600</v>
      </c>
      <c r="H115" s="122">
        <f>0</f>
        <v>0</v>
      </c>
      <c r="I115" s="122" t="s">
        <v>61</v>
      </c>
      <c r="J115" s="122" t="s">
        <v>61</v>
      </c>
      <c r="K115" s="122">
        <v>100</v>
      </c>
      <c r="L115" s="122"/>
      <c r="M115" s="122">
        <v>2027</v>
      </c>
      <c r="N115" s="122">
        <f t="shared" si="5"/>
        <v>2047</v>
      </c>
      <c r="O115" s="122">
        <v>-32.978468999999997</v>
      </c>
      <c r="P115" s="122">
        <v>22.807956000000001</v>
      </c>
    </row>
    <row r="116" spans="1:16" x14ac:dyDescent="0.35">
      <c r="A116" s="19" t="s">
        <v>9</v>
      </c>
      <c r="B116" s="32" t="str">
        <f t="shared" si="6"/>
        <v>Nuweveld_west</v>
      </c>
      <c r="C116" s="113" t="s">
        <v>539</v>
      </c>
      <c r="D116" s="113" t="s">
        <v>426</v>
      </c>
      <c r="E116" s="119" t="s">
        <v>93</v>
      </c>
      <c r="F116" s="120">
        <v>238</v>
      </c>
      <c r="G116" s="120">
        <f t="shared" si="4"/>
        <v>600</v>
      </c>
      <c r="H116" s="120">
        <f>0</f>
        <v>0</v>
      </c>
      <c r="I116" s="120" t="s">
        <v>61</v>
      </c>
      <c r="J116" s="120" t="s">
        <v>61</v>
      </c>
      <c r="K116" s="120">
        <v>100</v>
      </c>
      <c r="L116" s="120"/>
      <c r="M116" s="120">
        <v>2027</v>
      </c>
      <c r="N116" s="120">
        <f t="shared" si="5"/>
        <v>2047</v>
      </c>
      <c r="O116" s="120">
        <v>-33.038670799999998</v>
      </c>
      <c r="P116" s="120">
        <v>20.078626310000001</v>
      </c>
    </row>
    <row r="117" spans="1:16" x14ac:dyDescent="0.35">
      <c r="A117" s="19" t="s">
        <v>9</v>
      </c>
      <c r="B117" s="32" t="str">
        <f t="shared" si="6"/>
        <v>Nuweveld_east</v>
      </c>
      <c r="C117" s="113" t="s">
        <v>540</v>
      </c>
      <c r="D117" s="113" t="s">
        <v>426</v>
      </c>
      <c r="E117" s="121" t="s">
        <v>93</v>
      </c>
      <c r="F117" s="122">
        <v>238</v>
      </c>
      <c r="G117" s="122">
        <f t="shared" si="4"/>
        <v>600</v>
      </c>
      <c r="H117" s="122">
        <f>0</f>
        <v>0</v>
      </c>
      <c r="I117" s="122" t="s">
        <v>61</v>
      </c>
      <c r="J117" s="122" t="s">
        <v>61</v>
      </c>
      <c r="K117" s="122">
        <v>100</v>
      </c>
      <c r="L117" s="122"/>
      <c r="M117" s="122">
        <v>2027</v>
      </c>
      <c r="N117" s="122">
        <f t="shared" si="5"/>
        <v>2047</v>
      </c>
      <c r="O117" s="122">
        <v>-31.720300000000002</v>
      </c>
      <c r="P117" s="122">
        <v>23.712299999999999</v>
      </c>
    </row>
    <row r="118" spans="1:16" x14ac:dyDescent="0.35">
      <c r="A118" s="19" t="s">
        <v>9</v>
      </c>
      <c r="B118" s="32" t="str">
        <f t="shared" si="6"/>
        <v>Komsberg_east</v>
      </c>
      <c r="C118" s="113" t="s">
        <v>541</v>
      </c>
      <c r="D118" s="113" t="s">
        <v>426</v>
      </c>
      <c r="E118" s="119" t="s">
        <v>93</v>
      </c>
      <c r="F118" s="120">
        <v>240</v>
      </c>
      <c r="G118" s="120">
        <f t="shared" si="4"/>
        <v>600</v>
      </c>
      <c r="H118" s="120">
        <f>0</f>
        <v>0</v>
      </c>
      <c r="I118" s="120" t="s">
        <v>61</v>
      </c>
      <c r="J118" s="120" t="s">
        <v>61</v>
      </c>
      <c r="K118" s="120">
        <v>100</v>
      </c>
      <c r="L118" s="120"/>
      <c r="M118" s="120">
        <v>2027</v>
      </c>
      <c r="N118" s="120">
        <f t="shared" si="5"/>
        <v>2047</v>
      </c>
      <c r="O118" s="120">
        <v>-33.038670799999998</v>
      </c>
      <c r="P118" s="120">
        <v>20.078626310000001</v>
      </c>
    </row>
    <row r="119" spans="1:16" x14ac:dyDescent="0.35">
      <c r="A119" s="19" t="s">
        <v>9</v>
      </c>
      <c r="B119" s="32" t="str">
        <f t="shared" si="6"/>
        <v>Komsberg_west</v>
      </c>
      <c r="C119" s="113" t="s">
        <v>542</v>
      </c>
      <c r="D119" s="113" t="s">
        <v>426</v>
      </c>
      <c r="E119" s="121" t="s">
        <v>93</v>
      </c>
      <c r="F119" s="122">
        <v>240</v>
      </c>
      <c r="G119" s="122">
        <f t="shared" si="4"/>
        <v>600</v>
      </c>
      <c r="H119" s="122">
        <f>0</f>
        <v>0</v>
      </c>
      <c r="I119" s="122" t="s">
        <v>61</v>
      </c>
      <c r="J119" s="122" t="s">
        <v>61</v>
      </c>
      <c r="K119" s="122">
        <v>100</v>
      </c>
      <c r="L119" s="122"/>
      <c r="M119" s="122">
        <v>2027</v>
      </c>
      <c r="N119" s="122">
        <f t="shared" si="5"/>
        <v>2047</v>
      </c>
      <c r="O119" s="122">
        <v>-32.636839000000002</v>
      </c>
      <c r="P119" s="122">
        <v>27.969671999999999</v>
      </c>
    </row>
    <row r="120" spans="1:16" x14ac:dyDescent="0.35">
      <c r="A120" s="19" t="s">
        <v>9</v>
      </c>
      <c r="B120" s="32" t="str">
        <f t="shared" si="6"/>
        <v>Loperberg</v>
      </c>
      <c r="C120" s="113" t="s">
        <v>543</v>
      </c>
      <c r="D120" s="113" t="s">
        <v>426</v>
      </c>
      <c r="E120" s="119" t="s">
        <v>93</v>
      </c>
      <c r="F120" s="120">
        <v>240</v>
      </c>
      <c r="G120" s="120">
        <f t="shared" si="4"/>
        <v>600</v>
      </c>
      <c r="H120" s="120">
        <f>0</f>
        <v>0</v>
      </c>
      <c r="I120" s="120" t="s">
        <v>61</v>
      </c>
      <c r="J120" s="120" t="s">
        <v>61</v>
      </c>
      <c r="K120" s="120">
        <v>100</v>
      </c>
      <c r="L120" s="120"/>
      <c r="M120" s="120">
        <v>2027</v>
      </c>
      <c r="N120" s="120">
        <f t="shared" si="5"/>
        <v>2047</v>
      </c>
      <c r="O120" s="120">
        <v>-33.668128000000003</v>
      </c>
      <c r="P120" s="120">
        <v>25.667942</v>
      </c>
    </row>
    <row r="121" spans="1:16" x14ac:dyDescent="0.35">
      <c r="A121" s="19" t="s">
        <v>9</v>
      </c>
      <c r="B121" s="32" t="str">
        <f t="shared" si="6"/>
        <v>Wolseley</v>
      </c>
      <c r="C121" s="113" t="s">
        <v>544</v>
      </c>
      <c r="D121" s="113" t="s">
        <v>426</v>
      </c>
      <c r="E121" s="121" t="s">
        <v>93</v>
      </c>
      <c r="F121" s="122">
        <v>123.9</v>
      </c>
      <c r="G121" s="122">
        <f t="shared" si="4"/>
        <v>600</v>
      </c>
      <c r="H121" s="122">
        <f>0</f>
        <v>0</v>
      </c>
      <c r="I121" s="122" t="s">
        <v>61</v>
      </c>
      <c r="J121" s="122" t="s">
        <v>61</v>
      </c>
      <c r="K121" s="122">
        <v>100</v>
      </c>
      <c r="L121" s="122"/>
      <c r="M121" s="122">
        <v>2027</v>
      </c>
      <c r="N121" s="122">
        <f t="shared" si="5"/>
        <v>2047</v>
      </c>
      <c r="O121" s="122">
        <v>-34.211409000000003</v>
      </c>
      <c r="P121" s="122">
        <v>19.252044000000001</v>
      </c>
    </row>
    <row r="122" spans="1:16" x14ac:dyDescent="0.35">
      <c r="A122" s="19" t="s">
        <v>9</v>
      </c>
      <c r="B122" s="32" t="str">
        <f t="shared" si="6"/>
        <v>Haga_haga</v>
      </c>
      <c r="C122" s="113" t="s">
        <v>545</v>
      </c>
      <c r="D122" s="113" t="s">
        <v>61</v>
      </c>
      <c r="E122" s="119" t="s">
        <v>93</v>
      </c>
      <c r="F122" s="120">
        <v>140</v>
      </c>
      <c r="G122" s="120" t="s">
        <v>61</v>
      </c>
      <c r="H122" s="120">
        <f>0</f>
        <v>0</v>
      </c>
      <c r="I122" s="120" t="s">
        <v>61</v>
      </c>
      <c r="J122" s="120" t="s">
        <v>61</v>
      </c>
      <c r="K122" s="120">
        <v>80</v>
      </c>
      <c r="L122" s="120"/>
      <c r="M122" s="120"/>
      <c r="N122" s="120">
        <f t="shared" si="5"/>
        <v>20</v>
      </c>
      <c r="O122" s="120">
        <v>-32.687836240000003</v>
      </c>
      <c r="P122" s="120">
        <v>26.10644083</v>
      </c>
    </row>
    <row r="123" spans="1:16" x14ac:dyDescent="0.35">
      <c r="A123" s="19" t="s">
        <v>9</v>
      </c>
      <c r="B123" s="32" t="str">
        <f t="shared" si="6"/>
        <v>Golden_valley2</v>
      </c>
      <c r="C123" s="113" t="s">
        <v>546</v>
      </c>
      <c r="D123" s="113" t="s">
        <v>61</v>
      </c>
      <c r="E123" s="121" t="s">
        <v>93</v>
      </c>
      <c r="F123" s="122">
        <v>140</v>
      </c>
      <c r="G123" s="122" t="s">
        <v>61</v>
      </c>
      <c r="H123" s="122">
        <f>0</f>
        <v>0</v>
      </c>
      <c r="I123" s="122" t="s">
        <v>61</v>
      </c>
      <c r="J123" s="122" t="s">
        <v>61</v>
      </c>
      <c r="K123" s="122">
        <v>80</v>
      </c>
      <c r="L123" s="122"/>
      <c r="M123" s="122"/>
      <c r="N123" s="122">
        <f t="shared" si="5"/>
        <v>20</v>
      </c>
      <c r="O123" s="122">
        <v>-32.907881920000001</v>
      </c>
      <c r="P123" s="122">
        <v>17.995846709999999</v>
      </c>
    </row>
    <row r="124" spans="1:16" x14ac:dyDescent="0.35">
      <c r="A124" s="19" t="s">
        <v>9</v>
      </c>
      <c r="B124" s="32" t="str">
        <f t="shared" si="6"/>
        <v>Malabar</v>
      </c>
      <c r="C124" s="113" t="s">
        <v>547</v>
      </c>
      <c r="D124" s="113" t="s">
        <v>61</v>
      </c>
      <c r="E124" s="119" t="s">
        <v>93</v>
      </c>
      <c r="F124" s="120">
        <v>212.4</v>
      </c>
      <c r="G124" s="120" t="s">
        <v>61</v>
      </c>
      <c r="H124" s="120">
        <f>0</f>
        <v>0</v>
      </c>
      <c r="I124" s="120" t="s">
        <v>61</v>
      </c>
      <c r="J124" s="120" t="s">
        <v>61</v>
      </c>
      <c r="K124" s="120">
        <v>84</v>
      </c>
      <c r="L124" s="120"/>
      <c r="M124" s="120"/>
      <c r="N124" s="120">
        <f t="shared" si="5"/>
        <v>20</v>
      </c>
      <c r="O124" s="120">
        <v>-32.58791094</v>
      </c>
      <c r="P124" s="120">
        <v>27.8791875</v>
      </c>
    </row>
    <row r="125" spans="1:16" x14ac:dyDescent="0.35">
      <c r="A125" s="19" t="s">
        <v>9</v>
      </c>
      <c r="B125" s="32" t="str">
        <f t="shared" si="6"/>
        <v>Jessa_M</v>
      </c>
      <c r="C125" s="113" t="s">
        <v>548</v>
      </c>
      <c r="D125" s="113" t="s">
        <v>61</v>
      </c>
      <c r="E125" s="121" t="s">
        <v>93</v>
      </c>
      <c r="F125" s="122">
        <v>205.8</v>
      </c>
      <c r="G125" s="122" t="s">
        <v>61</v>
      </c>
      <c r="H125" s="122">
        <f>0</f>
        <v>0</v>
      </c>
      <c r="I125" s="122" t="s">
        <v>61</v>
      </c>
      <c r="J125" s="122" t="s">
        <v>61</v>
      </c>
      <c r="K125" s="122">
        <v>80</v>
      </c>
      <c r="L125" s="122"/>
      <c r="M125" s="122"/>
      <c r="N125" s="122">
        <f t="shared" si="5"/>
        <v>20</v>
      </c>
      <c r="O125" s="122">
        <v>-32.746063650000004</v>
      </c>
      <c r="P125" s="122">
        <v>25.80701715</v>
      </c>
    </row>
    <row r="126" spans="1:16" x14ac:dyDescent="0.35">
      <c r="A126" s="19" t="s">
        <v>9</v>
      </c>
      <c r="B126" s="32" t="str">
        <f t="shared" si="6"/>
        <v>Jessa_Z</v>
      </c>
      <c r="C126" s="113" t="s">
        <v>549</v>
      </c>
      <c r="D126" s="113" t="s">
        <v>61</v>
      </c>
      <c r="E126" s="119" t="s">
        <v>93</v>
      </c>
      <c r="F126" s="120">
        <v>205.8</v>
      </c>
      <c r="G126" s="120" t="s">
        <v>61</v>
      </c>
      <c r="H126" s="120">
        <f>0</f>
        <v>0</v>
      </c>
      <c r="I126" s="120" t="s">
        <v>61</v>
      </c>
      <c r="J126" s="120" t="s">
        <v>61</v>
      </c>
      <c r="K126" s="120">
        <v>100</v>
      </c>
      <c r="L126" s="120"/>
      <c r="M126" s="120"/>
      <c r="N126" s="120">
        <f t="shared" si="5"/>
        <v>20</v>
      </c>
      <c r="O126" s="120">
        <v>-29.964699119999999</v>
      </c>
      <c r="P126" s="120">
        <v>22.339438359999999</v>
      </c>
    </row>
    <row r="127" spans="1:16" x14ac:dyDescent="0.35">
      <c r="A127" s="19" t="s">
        <v>9</v>
      </c>
      <c r="B127" s="32" t="str">
        <f t="shared" si="6"/>
        <v>Kwagga1</v>
      </c>
      <c r="C127" s="113" t="s">
        <v>550</v>
      </c>
      <c r="D127" s="113" t="s">
        <v>61</v>
      </c>
      <c r="E127" s="121" t="s">
        <v>93</v>
      </c>
      <c r="F127" s="122">
        <v>225</v>
      </c>
      <c r="G127" s="122" t="s">
        <v>61</v>
      </c>
      <c r="H127" s="122">
        <f>0</f>
        <v>0</v>
      </c>
      <c r="I127" s="122" t="s">
        <v>61</v>
      </c>
      <c r="J127" s="122" t="s">
        <v>61</v>
      </c>
      <c r="K127" s="122">
        <v>90</v>
      </c>
      <c r="L127" s="122"/>
      <c r="M127" s="122"/>
      <c r="N127" s="122">
        <f t="shared" si="5"/>
        <v>20</v>
      </c>
      <c r="O127" s="122">
        <v>-34.232370000000003</v>
      </c>
      <c r="P127" s="122">
        <v>19.42878</v>
      </c>
    </row>
    <row r="128" spans="1:16" x14ac:dyDescent="0.35">
      <c r="A128" s="19" t="s">
        <v>9</v>
      </c>
      <c r="B128" s="32" t="str">
        <f t="shared" si="6"/>
        <v>Kwagga2</v>
      </c>
      <c r="C128" s="113" t="s">
        <v>551</v>
      </c>
      <c r="D128" s="113" t="s">
        <v>61</v>
      </c>
      <c r="E128" s="119" t="s">
        <v>93</v>
      </c>
      <c r="F128" s="120">
        <v>162</v>
      </c>
      <c r="G128" s="120" t="s">
        <v>61</v>
      </c>
      <c r="H128" s="120">
        <f>0</f>
        <v>0</v>
      </c>
      <c r="I128" s="120" t="s">
        <v>61</v>
      </c>
      <c r="J128" s="120" t="s">
        <v>61</v>
      </c>
      <c r="K128" s="120">
        <v>80</v>
      </c>
      <c r="L128" s="120"/>
      <c r="M128" s="120"/>
      <c r="N128" s="120">
        <f t="shared" si="5"/>
        <v>20</v>
      </c>
      <c r="O128" s="120">
        <v>-31.39628175</v>
      </c>
      <c r="P128" s="120">
        <v>26.353794969999999</v>
      </c>
    </row>
    <row r="129" spans="1:16" x14ac:dyDescent="0.35">
      <c r="A129" s="19" t="s">
        <v>9</v>
      </c>
      <c r="B129" s="32" t="str">
        <f t="shared" si="6"/>
        <v>Kwagga3</v>
      </c>
      <c r="C129" s="113" t="s">
        <v>552</v>
      </c>
      <c r="D129" s="113" t="s">
        <v>61</v>
      </c>
      <c r="E129" s="121" t="s">
        <v>93</v>
      </c>
      <c r="F129" s="122">
        <v>148.5</v>
      </c>
      <c r="G129" s="122" t="s">
        <v>61</v>
      </c>
      <c r="H129" s="122">
        <f>0</f>
        <v>0</v>
      </c>
      <c r="I129" s="122" t="s">
        <v>61</v>
      </c>
      <c r="J129" s="122" t="s">
        <v>61</v>
      </c>
      <c r="K129" s="122">
        <v>90</v>
      </c>
      <c r="L129" s="122"/>
      <c r="M129" s="122"/>
      <c r="N129" s="122">
        <f t="shared" si="5"/>
        <v>20</v>
      </c>
      <c r="O129" s="122">
        <v>-34.024677959999998</v>
      </c>
      <c r="P129" s="122">
        <v>20.431854900000001</v>
      </c>
    </row>
    <row r="130" spans="1:16" x14ac:dyDescent="0.35">
      <c r="A130" s="19" t="s">
        <v>9</v>
      </c>
      <c r="B130" s="32" t="str">
        <f t="shared" si="6"/>
        <v>Pienaarspoort1</v>
      </c>
      <c r="C130" s="113" t="s">
        <v>553</v>
      </c>
      <c r="D130" s="113" t="s">
        <v>61</v>
      </c>
      <c r="E130" s="119" t="s">
        <v>93</v>
      </c>
      <c r="F130" s="120">
        <v>180</v>
      </c>
      <c r="G130" s="120" t="s">
        <v>61</v>
      </c>
      <c r="H130" s="120">
        <f>0</f>
        <v>0</v>
      </c>
      <c r="I130" s="120" t="s">
        <v>61</v>
      </c>
      <c r="J130" s="120" t="s">
        <v>61</v>
      </c>
      <c r="K130" s="120">
        <v>100</v>
      </c>
      <c r="L130" s="120"/>
      <c r="M130" s="120"/>
      <c r="N130" s="120">
        <f t="shared" si="5"/>
        <v>20</v>
      </c>
      <c r="O130" s="120">
        <v>-29.964699119999999</v>
      </c>
      <c r="P130" s="120">
        <v>22.339438359999999</v>
      </c>
    </row>
    <row r="131" spans="1:16" x14ac:dyDescent="0.35">
      <c r="A131" s="19" t="s">
        <v>9</v>
      </c>
      <c r="B131" s="32" t="str">
        <f t="shared" si="6"/>
        <v>Ishwati_emoyeni</v>
      </c>
      <c r="C131" s="113" t="s">
        <v>554</v>
      </c>
      <c r="D131" s="113" t="s">
        <v>61</v>
      </c>
      <c r="E131" s="121" t="s">
        <v>93</v>
      </c>
      <c r="F131" s="122">
        <v>140</v>
      </c>
      <c r="G131" s="122" t="s">
        <v>61</v>
      </c>
      <c r="H131" s="122">
        <f>0</f>
        <v>0</v>
      </c>
      <c r="I131" s="122" t="s">
        <v>61</v>
      </c>
      <c r="J131" s="122" t="s">
        <v>61</v>
      </c>
      <c r="K131" s="122">
        <v>90</v>
      </c>
      <c r="L131" s="122"/>
      <c r="M131" s="122"/>
      <c r="N131" s="122">
        <f t="shared" ref="N131:N135" si="7">M131+20</f>
        <v>20</v>
      </c>
      <c r="O131" s="122">
        <v>-32.746063650000004</v>
      </c>
      <c r="P131" s="122">
        <v>25.80701715</v>
      </c>
    </row>
    <row r="132" spans="1:16" x14ac:dyDescent="0.35">
      <c r="A132" s="19" t="s">
        <v>9</v>
      </c>
      <c r="B132" s="32" t="str">
        <f t="shared" si="6"/>
        <v>Pienaarspoort2</v>
      </c>
      <c r="C132" s="113" t="s">
        <v>555</v>
      </c>
      <c r="D132" s="113" t="s">
        <v>61</v>
      </c>
      <c r="E132" s="119" t="s">
        <v>93</v>
      </c>
      <c r="F132" s="120">
        <v>140</v>
      </c>
      <c r="G132" s="120" t="s">
        <v>61</v>
      </c>
      <c r="H132" s="120">
        <f>0</f>
        <v>0</v>
      </c>
      <c r="I132" s="120" t="s">
        <v>61</v>
      </c>
      <c r="J132" s="120" t="s">
        <v>61</v>
      </c>
      <c r="K132" s="120">
        <v>100</v>
      </c>
      <c r="L132" s="120"/>
      <c r="M132" s="120"/>
      <c r="N132" s="120">
        <f t="shared" si="7"/>
        <v>20</v>
      </c>
      <c r="O132" s="120">
        <v>-33.294371609999999</v>
      </c>
      <c r="P132" s="120">
        <v>19.043998429999998</v>
      </c>
    </row>
    <row r="133" spans="1:16" x14ac:dyDescent="0.35">
      <c r="A133" s="19" t="s">
        <v>9</v>
      </c>
      <c r="B133" s="32" t="str">
        <f t="shared" si="6"/>
        <v>Great_kei</v>
      </c>
      <c r="C133" s="113" t="s">
        <v>556</v>
      </c>
      <c r="D133" s="113" t="s">
        <v>61</v>
      </c>
      <c r="E133" s="121" t="s">
        <v>93</v>
      </c>
      <c r="F133" s="122">
        <v>140</v>
      </c>
      <c r="G133" s="122" t="s">
        <v>61</v>
      </c>
      <c r="H133" s="122">
        <f>0</f>
        <v>0</v>
      </c>
      <c r="I133" s="122" t="s">
        <v>61</v>
      </c>
      <c r="J133" s="122" t="s">
        <v>61</v>
      </c>
      <c r="K133" s="122">
        <v>84</v>
      </c>
      <c r="L133" s="122"/>
      <c r="M133" s="122"/>
      <c r="N133" s="122">
        <f t="shared" si="7"/>
        <v>20</v>
      </c>
      <c r="O133" s="122">
        <v>-33.79566844</v>
      </c>
      <c r="P133" s="122">
        <v>25.67222108</v>
      </c>
    </row>
    <row r="134" spans="1:16" x14ac:dyDescent="0.35">
      <c r="A134" s="19" t="s">
        <v>9</v>
      </c>
      <c r="B134" s="32" t="str">
        <f t="shared" si="6"/>
        <v>Bayview</v>
      </c>
      <c r="C134" s="113" t="s">
        <v>557</v>
      </c>
      <c r="D134" s="113" t="s">
        <v>61</v>
      </c>
      <c r="E134" s="119" t="s">
        <v>93</v>
      </c>
      <c r="F134" s="120">
        <v>140</v>
      </c>
      <c r="G134" s="120" t="s">
        <v>61</v>
      </c>
      <c r="H134" s="120">
        <f>0</f>
        <v>0</v>
      </c>
      <c r="I134" s="120" t="s">
        <v>61</v>
      </c>
      <c r="J134" s="120" t="s">
        <v>61</v>
      </c>
      <c r="K134" s="120">
        <v>95</v>
      </c>
      <c r="L134" s="120"/>
      <c r="M134" s="120"/>
      <c r="N134" s="120">
        <f t="shared" si="7"/>
        <v>20</v>
      </c>
      <c r="O134" s="120">
        <v>-33.088182089999997</v>
      </c>
      <c r="P134" s="120">
        <v>18.399219009999999</v>
      </c>
    </row>
    <row r="135" spans="1:16" x14ac:dyDescent="0.35">
      <c r="A135" s="19" t="s">
        <v>9</v>
      </c>
      <c r="B135" s="32" t="str">
        <f t="shared" si="6"/>
        <v>Langhoogte</v>
      </c>
      <c r="C135" s="113" t="s">
        <v>558</v>
      </c>
      <c r="D135" s="113" t="s">
        <v>61</v>
      </c>
      <c r="E135" s="121" t="s">
        <v>93</v>
      </c>
      <c r="F135" s="122">
        <v>80</v>
      </c>
      <c r="G135" s="122" t="s">
        <v>61</v>
      </c>
      <c r="H135" s="122">
        <f>0</f>
        <v>0</v>
      </c>
      <c r="I135" s="122" t="s">
        <v>61</v>
      </c>
      <c r="J135" s="122" t="s">
        <v>61</v>
      </c>
      <c r="K135" s="122">
        <v>80</v>
      </c>
      <c r="L135" s="122"/>
      <c r="M135" s="122"/>
      <c r="N135" s="122">
        <f t="shared" si="7"/>
        <v>20</v>
      </c>
      <c r="O135" s="122">
        <v>-34.050486749999997</v>
      </c>
      <c r="P135" s="122">
        <v>24.906073330000002</v>
      </c>
    </row>
    <row r="136" spans="1:16" x14ac:dyDescent="0.35">
      <c r="A136" s="19" t="s">
        <v>9</v>
      </c>
      <c r="B136" s="32" t="s">
        <v>123</v>
      </c>
      <c r="C136" s="113" t="s">
        <v>350</v>
      </c>
      <c r="D136" s="113" t="s">
        <v>113</v>
      </c>
      <c r="E136" s="119" t="s">
        <v>124</v>
      </c>
      <c r="F136" s="120">
        <v>100</v>
      </c>
      <c r="G136" s="120">
        <v>3554</v>
      </c>
      <c r="H136" s="120">
        <v>0</v>
      </c>
      <c r="I136" s="120" t="s">
        <v>61</v>
      </c>
      <c r="J136" s="120" t="s">
        <v>61</v>
      </c>
      <c r="K136" s="120" t="s">
        <v>61</v>
      </c>
      <c r="L136" s="120">
        <v>3</v>
      </c>
      <c r="M136" s="120" t="s">
        <v>61</v>
      </c>
      <c r="N136" s="120">
        <v>2045</v>
      </c>
      <c r="O136" s="120">
        <v>-28.525200000000002</v>
      </c>
      <c r="P136" s="120">
        <v>19.3535</v>
      </c>
    </row>
    <row r="137" spans="1:16" x14ac:dyDescent="0.35">
      <c r="A137" s="19" t="s">
        <v>9</v>
      </c>
      <c r="B137" s="32" t="s">
        <v>125</v>
      </c>
      <c r="C137" s="113" t="s">
        <v>351</v>
      </c>
      <c r="D137" s="113" t="s">
        <v>113</v>
      </c>
      <c r="E137" s="121" t="s">
        <v>124</v>
      </c>
      <c r="F137" s="122">
        <v>50</v>
      </c>
      <c r="G137" s="122">
        <v>3554</v>
      </c>
      <c r="H137" s="122">
        <v>0</v>
      </c>
      <c r="I137" s="122" t="s">
        <v>61</v>
      </c>
      <c r="J137" s="122" t="s">
        <v>61</v>
      </c>
      <c r="K137" s="122" t="s">
        <v>61</v>
      </c>
      <c r="L137" s="122">
        <v>6</v>
      </c>
      <c r="M137" s="122" t="s">
        <v>61</v>
      </c>
      <c r="N137" s="122">
        <v>2045</v>
      </c>
      <c r="O137" s="122">
        <v>-28.321400000000001</v>
      </c>
      <c r="P137" s="122">
        <v>21.439</v>
      </c>
    </row>
    <row r="138" spans="1:16" x14ac:dyDescent="0.35">
      <c r="A138" s="19" t="s">
        <v>9</v>
      </c>
      <c r="B138" s="32" t="s">
        <v>147</v>
      </c>
      <c r="C138" s="113" t="s">
        <v>369</v>
      </c>
      <c r="D138" s="113" t="s">
        <v>144</v>
      </c>
      <c r="E138" s="119" t="s">
        <v>124</v>
      </c>
      <c r="F138" s="120">
        <v>50</v>
      </c>
      <c r="G138" s="120">
        <v>3324</v>
      </c>
      <c r="H138" s="120">
        <v>0</v>
      </c>
      <c r="I138" s="120" t="s">
        <v>61</v>
      </c>
      <c r="J138" s="120" t="s">
        <v>61</v>
      </c>
      <c r="K138" s="120" t="s">
        <v>61</v>
      </c>
      <c r="L138" s="120">
        <v>9</v>
      </c>
      <c r="M138" s="120" t="s">
        <v>61</v>
      </c>
      <c r="N138" s="120">
        <v>2048</v>
      </c>
      <c r="O138" s="120">
        <v>-28.877855028206501</v>
      </c>
      <c r="P138" s="120">
        <v>21.919975876760699</v>
      </c>
    </row>
    <row r="139" spans="1:16" x14ac:dyDescent="0.35">
      <c r="A139" s="19" t="s">
        <v>9</v>
      </c>
      <c r="B139" s="32" t="s">
        <v>164</v>
      </c>
      <c r="C139" s="113" t="s">
        <v>382</v>
      </c>
      <c r="D139" s="113" t="s">
        <v>165</v>
      </c>
      <c r="E139" s="121" t="s">
        <v>124</v>
      </c>
      <c r="F139" s="122">
        <v>100</v>
      </c>
      <c r="G139" s="122">
        <v>3114</v>
      </c>
      <c r="H139" s="122">
        <v>0</v>
      </c>
      <c r="I139" s="122" t="s">
        <v>61</v>
      </c>
      <c r="J139" s="122" t="s">
        <v>61</v>
      </c>
      <c r="K139" s="122" t="s">
        <v>61</v>
      </c>
      <c r="L139" s="122">
        <v>6</v>
      </c>
      <c r="M139" s="122" t="s">
        <v>61</v>
      </c>
      <c r="N139" s="122">
        <v>2049</v>
      </c>
      <c r="O139" s="122">
        <v>-29.162091148510498</v>
      </c>
      <c r="P139" s="122">
        <v>19.386264306318001</v>
      </c>
    </row>
    <row r="140" spans="1:16" x14ac:dyDescent="0.35">
      <c r="A140" s="19" t="s">
        <v>9</v>
      </c>
      <c r="B140" s="32" t="s">
        <v>169</v>
      </c>
      <c r="C140" s="113" t="s">
        <v>385</v>
      </c>
      <c r="D140" s="113" t="s">
        <v>165</v>
      </c>
      <c r="E140" s="119" t="s">
        <v>124</v>
      </c>
      <c r="F140" s="120">
        <v>100</v>
      </c>
      <c r="G140" s="120">
        <v>3114</v>
      </c>
      <c r="H140" s="120">
        <v>0</v>
      </c>
      <c r="I140" s="120" t="s">
        <v>61</v>
      </c>
      <c r="J140" s="120" t="s">
        <v>61</v>
      </c>
      <c r="K140" s="120" t="s">
        <v>61</v>
      </c>
      <c r="L140" s="120">
        <v>6</v>
      </c>
      <c r="M140" s="120" t="s">
        <v>61</v>
      </c>
      <c r="N140" s="120">
        <v>2049</v>
      </c>
      <c r="O140" s="120">
        <v>-28.414926727986401</v>
      </c>
      <c r="P140" s="120">
        <v>21.221905297254199</v>
      </c>
    </row>
    <row r="141" spans="1:16" x14ac:dyDescent="0.35">
      <c r="A141" s="19" t="s">
        <v>9</v>
      </c>
      <c r="B141" s="32" t="s">
        <v>184</v>
      </c>
      <c r="C141" s="113" t="s">
        <v>394</v>
      </c>
      <c r="D141" s="113" t="s">
        <v>185</v>
      </c>
      <c r="E141" s="121" t="s">
        <v>124</v>
      </c>
      <c r="F141" s="122">
        <v>100</v>
      </c>
      <c r="G141" s="122">
        <v>2902</v>
      </c>
      <c r="H141" s="122">
        <v>0</v>
      </c>
      <c r="I141" s="122" t="s">
        <v>61</v>
      </c>
      <c r="J141" s="122" t="s">
        <v>61</v>
      </c>
      <c r="K141" s="122" t="s">
        <v>61</v>
      </c>
      <c r="L141" s="122">
        <v>6</v>
      </c>
      <c r="M141" s="122" t="s">
        <v>61</v>
      </c>
      <c r="N141" s="122" t="s">
        <v>77</v>
      </c>
      <c r="O141" s="122">
        <v>-27.758086493217501</v>
      </c>
      <c r="P141" s="122">
        <v>23.015895825852599</v>
      </c>
    </row>
    <row r="142" spans="1:16" x14ac:dyDescent="0.35">
      <c r="A142" s="19" t="s">
        <v>9</v>
      </c>
      <c r="B142" s="32" t="s">
        <v>186</v>
      </c>
      <c r="C142" s="113" t="s">
        <v>395</v>
      </c>
      <c r="D142" s="113" t="s">
        <v>185</v>
      </c>
      <c r="E142" s="119" t="s">
        <v>124</v>
      </c>
      <c r="F142" s="120">
        <v>100</v>
      </c>
      <c r="G142" s="120">
        <v>2902</v>
      </c>
      <c r="H142" s="120">
        <v>0</v>
      </c>
      <c r="I142" s="120" t="s">
        <v>61</v>
      </c>
      <c r="J142" s="120" t="s">
        <v>61</v>
      </c>
      <c r="K142" s="120" t="s">
        <v>61</v>
      </c>
      <c r="L142" s="120">
        <v>9</v>
      </c>
      <c r="M142" s="120">
        <v>2024</v>
      </c>
      <c r="N142" s="120" t="s">
        <v>77</v>
      </c>
      <c r="O142" s="120">
        <v>-28.309522111023199</v>
      </c>
      <c r="P142" s="120">
        <v>23.104063371285399</v>
      </c>
    </row>
    <row r="143" spans="1:16" x14ac:dyDescent="0.35">
      <c r="A143" s="19" t="s">
        <v>9</v>
      </c>
      <c r="B143" s="32" t="s">
        <v>155</v>
      </c>
      <c r="C143" s="113" t="s">
        <v>375</v>
      </c>
      <c r="D143" s="113" t="s">
        <v>156</v>
      </c>
      <c r="E143" s="121" t="s">
        <v>102</v>
      </c>
      <c r="F143" s="122">
        <v>10</v>
      </c>
      <c r="G143" s="122">
        <v>1363</v>
      </c>
      <c r="H143" s="122">
        <v>0</v>
      </c>
      <c r="I143" s="122" t="s">
        <v>61</v>
      </c>
      <c r="J143" s="122" t="s">
        <v>61</v>
      </c>
      <c r="K143" s="122" t="s">
        <v>61</v>
      </c>
      <c r="L143" s="122" t="s">
        <v>61</v>
      </c>
      <c r="M143" s="122">
        <v>2020</v>
      </c>
      <c r="N143" s="122" t="s">
        <v>77</v>
      </c>
      <c r="O143" s="122">
        <v>-28.752696592251599</v>
      </c>
      <c r="P143" s="122">
        <v>20.533500298364299</v>
      </c>
    </row>
    <row r="144" spans="1:16" x14ac:dyDescent="0.35">
      <c r="A144" s="19" t="s">
        <v>9</v>
      </c>
      <c r="B144" s="32" t="s">
        <v>159</v>
      </c>
      <c r="C144" s="113" t="s">
        <v>377</v>
      </c>
      <c r="D144" s="113" t="s">
        <v>156</v>
      </c>
      <c r="E144" s="119" t="s">
        <v>102</v>
      </c>
      <c r="F144" s="120">
        <v>4.22</v>
      </c>
      <c r="G144" s="120">
        <v>1363</v>
      </c>
      <c r="H144" s="120">
        <v>0</v>
      </c>
      <c r="I144" s="120" t="s">
        <v>61</v>
      </c>
      <c r="J144" s="120" t="s">
        <v>61</v>
      </c>
      <c r="K144" s="120" t="s">
        <v>61</v>
      </c>
      <c r="L144" s="120" t="s">
        <v>61</v>
      </c>
      <c r="M144" s="120">
        <v>2020</v>
      </c>
      <c r="N144" s="120" t="s">
        <v>77</v>
      </c>
      <c r="O144" s="120">
        <v>-28.514154148940701</v>
      </c>
      <c r="P144" s="120">
        <v>28.4101438223705</v>
      </c>
    </row>
    <row r="145" spans="1:16" x14ac:dyDescent="0.35">
      <c r="A145" s="19" t="s">
        <v>9</v>
      </c>
      <c r="B145" s="32" t="s">
        <v>201</v>
      </c>
      <c r="C145" s="113" t="s">
        <v>404</v>
      </c>
      <c r="D145" s="113" t="s">
        <v>156</v>
      </c>
      <c r="E145" s="121" t="s">
        <v>102</v>
      </c>
      <c r="F145" s="122">
        <v>3.8</v>
      </c>
      <c r="G145" s="122">
        <v>1240</v>
      </c>
      <c r="H145" s="122">
        <v>0</v>
      </c>
      <c r="I145" s="122" t="s">
        <v>61</v>
      </c>
      <c r="J145" s="122" t="s">
        <v>61</v>
      </c>
      <c r="K145" s="122" t="s">
        <v>61</v>
      </c>
      <c r="L145" s="122" t="s">
        <v>61</v>
      </c>
      <c r="M145" s="122">
        <v>2020</v>
      </c>
      <c r="N145" s="122" t="s">
        <v>77</v>
      </c>
      <c r="O145" s="122">
        <v>-28.242503069651601</v>
      </c>
      <c r="P145" s="122">
        <v>28.307683283941302</v>
      </c>
    </row>
    <row r="146" spans="1:16" x14ac:dyDescent="0.35">
      <c r="A146" s="19" t="s">
        <v>9</v>
      </c>
      <c r="B146" s="32" t="s">
        <v>223</v>
      </c>
      <c r="C146" s="113" t="s">
        <v>223</v>
      </c>
      <c r="D146" s="113" t="s">
        <v>156</v>
      </c>
      <c r="E146" s="119" t="s">
        <v>102</v>
      </c>
      <c r="F146" s="120">
        <v>65</v>
      </c>
      <c r="G146" s="120">
        <v>300</v>
      </c>
      <c r="H146" s="120">
        <v>0</v>
      </c>
      <c r="I146" s="120" t="s">
        <v>61</v>
      </c>
      <c r="J146" s="120" t="s">
        <v>61</v>
      </c>
      <c r="K146" s="120" t="s">
        <v>61</v>
      </c>
      <c r="L146" s="120" t="s">
        <v>61</v>
      </c>
      <c r="M146" s="120">
        <v>2020</v>
      </c>
      <c r="N146" s="120" t="s">
        <v>77</v>
      </c>
      <c r="O146" s="120">
        <v>-32.049999999999997</v>
      </c>
      <c r="P146" s="120">
        <v>28.58333</v>
      </c>
    </row>
    <row r="147" spans="1:16" x14ac:dyDescent="0.35">
      <c r="A147" s="19" t="s">
        <v>9</v>
      </c>
      <c r="B147" s="32" t="s">
        <v>221</v>
      </c>
      <c r="C147" s="113" t="s">
        <v>221</v>
      </c>
      <c r="D147" s="113" t="s">
        <v>221</v>
      </c>
      <c r="E147" s="121" t="s">
        <v>222</v>
      </c>
      <c r="F147" s="122">
        <f>1500*1.176</f>
        <v>1764</v>
      </c>
      <c r="G147" s="122">
        <v>300</v>
      </c>
      <c r="H147" s="122">
        <v>0</v>
      </c>
      <c r="I147" s="122" t="s">
        <v>61</v>
      </c>
      <c r="J147" s="122" t="s">
        <v>61</v>
      </c>
      <c r="K147" s="122" t="s">
        <v>61</v>
      </c>
      <c r="L147" s="122" t="s">
        <v>61</v>
      </c>
      <c r="M147" s="122">
        <v>2020</v>
      </c>
      <c r="N147" s="122" t="s">
        <v>77</v>
      </c>
      <c r="O147" s="122">
        <v>-25.919879999999999</v>
      </c>
      <c r="P147" s="122">
        <v>28.27627</v>
      </c>
    </row>
    <row r="148" spans="1:16" x14ac:dyDescent="0.35">
      <c r="A148" s="19" t="s">
        <v>9</v>
      </c>
      <c r="B148" s="32" t="s">
        <v>167</v>
      </c>
      <c r="C148" s="113" t="s">
        <v>561</v>
      </c>
      <c r="D148" s="113" t="s">
        <v>156</v>
      </c>
      <c r="E148" s="119" t="s">
        <v>562</v>
      </c>
      <c r="F148" s="120">
        <v>7.56</v>
      </c>
      <c r="G148" s="120">
        <v>1109</v>
      </c>
      <c r="H148" s="120">
        <v>0</v>
      </c>
      <c r="I148" s="120" t="s">
        <v>61</v>
      </c>
      <c r="J148" s="120" t="s">
        <v>61</v>
      </c>
      <c r="K148" s="120" t="s">
        <v>61</v>
      </c>
      <c r="L148" s="120" t="s">
        <v>61</v>
      </c>
      <c r="M148" s="120">
        <v>2020</v>
      </c>
      <c r="N148" s="120">
        <v>2049</v>
      </c>
      <c r="O148" s="120">
        <v>-26.1949542428945</v>
      </c>
      <c r="P148" s="120">
        <v>28.032528400020201</v>
      </c>
    </row>
    <row r="149" spans="1:16" x14ac:dyDescent="0.35">
      <c r="A149" s="19" t="s">
        <v>9</v>
      </c>
      <c r="B149" s="32" t="s">
        <v>174</v>
      </c>
      <c r="C149" s="113" t="s">
        <v>174</v>
      </c>
      <c r="D149" s="113" t="s">
        <v>156</v>
      </c>
      <c r="E149" s="121" t="s">
        <v>562</v>
      </c>
      <c r="F149" s="122">
        <v>16.5</v>
      </c>
      <c r="G149" s="122">
        <v>1500</v>
      </c>
      <c r="H149" s="122">
        <v>0</v>
      </c>
      <c r="I149" s="122" t="s">
        <v>61</v>
      </c>
      <c r="J149" s="122" t="s">
        <v>61</v>
      </c>
      <c r="K149" s="122" t="s">
        <v>61</v>
      </c>
      <c r="L149" s="122" t="s">
        <v>61</v>
      </c>
      <c r="M149" s="122">
        <v>2030</v>
      </c>
      <c r="N149" s="122" t="s">
        <v>77</v>
      </c>
      <c r="O149" s="122">
        <v>-27.618037149128</v>
      </c>
      <c r="P149" s="122">
        <v>32.0345129341963</v>
      </c>
    </row>
    <row r="150" spans="1:16" x14ac:dyDescent="0.35">
      <c r="A150" s="19" t="s">
        <v>9</v>
      </c>
      <c r="B150" s="32" t="s">
        <v>203</v>
      </c>
      <c r="C150" s="113" t="s">
        <v>406</v>
      </c>
      <c r="D150" s="113" t="s">
        <v>156</v>
      </c>
      <c r="E150" s="119" t="s">
        <v>562</v>
      </c>
      <c r="F150" s="120">
        <v>25</v>
      </c>
      <c r="G150" s="120">
        <v>1500</v>
      </c>
      <c r="H150" s="120">
        <v>0</v>
      </c>
      <c r="I150" s="120" t="s">
        <v>61</v>
      </c>
      <c r="J150" s="120" t="s">
        <v>61</v>
      </c>
      <c r="K150" s="120" t="s">
        <v>61</v>
      </c>
      <c r="L150" s="120" t="s">
        <v>61</v>
      </c>
      <c r="M150" s="120">
        <v>2020</v>
      </c>
      <c r="N150" s="120" t="s">
        <v>77</v>
      </c>
      <c r="O150" s="120">
        <v>-25.480898365898501</v>
      </c>
      <c r="P150" s="120">
        <v>30.974304836468701</v>
      </c>
    </row>
    <row r="151" spans="1:16" x14ac:dyDescent="0.35">
      <c r="A151" s="19" t="s">
        <v>9</v>
      </c>
      <c r="B151" s="32" t="s">
        <v>224</v>
      </c>
      <c r="C151" s="113" t="s">
        <v>224</v>
      </c>
      <c r="D151" s="113" t="s">
        <v>156</v>
      </c>
      <c r="E151" s="121" t="s">
        <v>562</v>
      </c>
      <c r="F151" s="122">
        <v>120</v>
      </c>
      <c r="G151" s="122">
        <v>500</v>
      </c>
      <c r="H151" s="122">
        <v>0</v>
      </c>
      <c r="I151" s="122" t="s">
        <v>61</v>
      </c>
      <c r="J151" s="122" t="s">
        <v>61</v>
      </c>
      <c r="K151" s="122" t="s">
        <v>61</v>
      </c>
      <c r="L151" s="122" t="s">
        <v>61</v>
      </c>
      <c r="M151" s="122">
        <v>2020</v>
      </c>
      <c r="N151" s="122" t="s">
        <v>77</v>
      </c>
      <c r="O151" s="122"/>
      <c r="P151" s="122"/>
    </row>
    <row r="152" spans="1:16" x14ac:dyDescent="0.35">
      <c r="A152" s="19" t="s">
        <v>9</v>
      </c>
      <c r="B152" s="32" t="s">
        <v>225</v>
      </c>
      <c r="C152" s="113" t="s">
        <v>225</v>
      </c>
      <c r="D152" s="113" t="s">
        <v>156</v>
      </c>
      <c r="E152" s="119" t="s">
        <v>562</v>
      </c>
      <c r="F152" s="120">
        <v>144</v>
      </c>
      <c r="G152" s="120">
        <v>500</v>
      </c>
      <c r="H152" s="120">
        <v>0</v>
      </c>
      <c r="I152" s="120" t="s">
        <v>61</v>
      </c>
      <c r="J152" s="120" t="s">
        <v>61</v>
      </c>
      <c r="K152" s="120" t="s">
        <v>61</v>
      </c>
      <c r="L152" s="120" t="s">
        <v>61</v>
      </c>
      <c r="M152" s="120">
        <v>2020</v>
      </c>
      <c r="N152" s="120" t="s">
        <v>77</v>
      </c>
      <c r="O152" s="120">
        <v>-25.3447</v>
      </c>
      <c r="P152" s="120">
        <v>30.393999999999998</v>
      </c>
    </row>
  </sheetData>
  <autoFilter ref="A1:P1" xr:uid="{4A6B59A0-CD8D-4D6F-874F-3ACFBE17B2D5}"/>
  <sortState xmlns:xlrd2="http://schemas.microsoft.com/office/spreadsheetml/2017/richdata2" ref="C66:F121">
    <sortCondition ref="D107:D12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K217"/>
  <sheetViews>
    <sheetView zoomScale="85" zoomScaleNormal="85" workbookViewId="0">
      <pane ySplit="1" topLeftCell="A34" activePane="bottomLeft" state="frozen"/>
      <selection pane="bottomLeft" activeCell="E22" sqref="E22"/>
    </sheetView>
  </sheetViews>
  <sheetFormatPr defaultColWidth="8.54296875" defaultRowHeight="14.5" x14ac:dyDescent="0.35"/>
  <cols>
    <col min="1" max="1" width="8.81640625" bestFit="1" customWidth="1"/>
    <col min="2" max="2" width="14.08984375" style="8" bestFit="1" customWidth="1"/>
    <col min="3" max="3" width="19.08984375" style="128" bestFit="1" customWidth="1"/>
    <col min="4" max="4" width="11.6328125" bestFit="1" customWidth="1"/>
    <col min="5" max="5" width="12.54296875" bestFit="1" customWidth="1"/>
    <col min="6" max="8" width="0" hidden="1" customWidth="1"/>
  </cols>
  <sheetData>
    <row r="1" spans="1:37" ht="16" thickBot="1" x14ac:dyDescent="0.4">
      <c r="A1" s="34" t="s">
        <v>228</v>
      </c>
      <c r="B1" s="124" t="s">
        <v>568</v>
      </c>
      <c r="C1" s="125" t="s">
        <v>229</v>
      </c>
      <c r="D1" s="159" t="s">
        <v>605</v>
      </c>
      <c r="E1" s="35" t="s">
        <v>230</v>
      </c>
      <c r="F1" s="35">
        <v>2019</v>
      </c>
      <c r="G1" s="35">
        <v>2020</v>
      </c>
      <c r="H1" s="35">
        <v>2021</v>
      </c>
      <c r="I1" s="35">
        <v>2022</v>
      </c>
      <c r="J1" s="35">
        <f t="shared" ref="J1:AK1" si="0">I1+1</f>
        <v>2023</v>
      </c>
      <c r="K1" s="35">
        <f t="shared" si="0"/>
        <v>2024</v>
      </c>
      <c r="L1" s="35">
        <f t="shared" si="0"/>
        <v>2025</v>
      </c>
      <c r="M1" s="35">
        <f t="shared" si="0"/>
        <v>2026</v>
      </c>
      <c r="N1" s="35">
        <f t="shared" si="0"/>
        <v>2027</v>
      </c>
      <c r="O1" s="35">
        <f t="shared" si="0"/>
        <v>2028</v>
      </c>
      <c r="P1" s="35">
        <f t="shared" si="0"/>
        <v>2029</v>
      </c>
      <c r="Q1" s="35">
        <f t="shared" si="0"/>
        <v>2030</v>
      </c>
      <c r="R1" s="35">
        <f t="shared" si="0"/>
        <v>2031</v>
      </c>
      <c r="S1" s="35">
        <f t="shared" si="0"/>
        <v>2032</v>
      </c>
      <c r="T1" s="35">
        <f t="shared" si="0"/>
        <v>2033</v>
      </c>
      <c r="U1" s="35">
        <f t="shared" si="0"/>
        <v>2034</v>
      </c>
      <c r="V1" s="35">
        <f t="shared" si="0"/>
        <v>2035</v>
      </c>
      <c r="W1" s="35">
        <f t="shared" si="0"/>
        <v>2036</v>
      </c>
      <c r="X1" s="35">
        <f t="shared" si="0"/>
        <v>2037</v>
      </c>
      <c r="Y1" s="35">
        <f t="shared" si="0"/>
        <v>2038</v>
      </c>
      <c r="Z1" s="35">
        <f t="shared" si="0"/>
        <v>2039</v>
      </c>
      <c r="AA1" s="35">
        <f t="shared" si="0"/>
        <v>2040</v>
      </c>
      <c r="AB1" s="35">
        <f t="shared" si="0"/>
        <v>2041</v>
      </c>
      <c r="AC1" s="35">
        <f t="shared" si="0"/>
        <v>2042</v>
      </c>
      <c r="AD1" s="35">
        <f t="shared" si="0"/>
        <v>2043</v>
      </c>
      <c r="AE1" s="35">
        <f t="shared" si="0"/>
        <v>2044</v>
      </c>
      <c r="AF1" s="35">
        <f t="shared" si="0"/>
        <v>2045</v>
      </c>
      <c r="AG1" s="35">
        <f t="shared" si="0"/>
        <v>2046</v>
      </c>
      <c r="AH1" s="35">
        <f t="shared" si="0"/>
        <v>2047</v>
      </c>
      <c r="AI1" s="35">
        <f t="shared" si="0"/>
        <v>2048</v>
      </c>
      <c r="AJ1" s="35">
        <f t="shared" si="0"/>
        <v>2049</v>
      </c>
      <c r="AK1" s="36">
        <f t="shared" si="0"/>
        <v>2050</v>
      </c>
    </row>
    <row r="2" spans="1:37" ht="15.5" x14ac:dyDescent="0.35">
      <c r="A2" s="37" t="s">
        <v>9</v>
      </c>
      <c r="B2" s="126" t="s">
        <v>231</v>
      </c>
      <c r="C2" s="132" t="s">
        <v>231</v>
      </c>
      <c r="D2" s="160" t="s">
        <v>59</v>
      </c>
      <c r="E2" s="162" t="s">
        <v>114</v>
      </c>
      <c r="F2" s="134">
        <v>0</v>
      </c>
      <c r="G2" s="134">
        <v>0</v>
      </c>
      <c r="H2" s="134">
        <v>0</v>
      </c>
      <c r="I2" s="165" t="s">
        <v>602</v>
      </c>
      <c r="J2" s="134" t="s">
        <v>602</v>
      </c>
      <c r="K2" s="134" t="s">
        <v>602</v>
      </c>
      <c r="L2" s="134" t="s">
        <v>602</v>
      </c>
      <c r="M2" s="134" t="s">
        <v>602</v>
      </c>
      <c r="N2" s="134" t="s">
        <v>602</v>
      </c>
      <c r="O2" s="134" t="s">
        <v>602</v>
      </c>
      <c r="P2" s="134" t="s">
        <v>602</v>
      </c>
      <c r="Q2" s="134" t="s">
        <v>602</v>
      </c>
      <c r="R2" s="134" t="s">
        <v>602</v>
      </c>
      <c r="S2" s="134" t="s">
        <v>602</v>
      </c>
      <c r="T2" s="134" t="s">
        <v>602</v>
      </c>
      <c r="U2" s="134" t="s">
        <v>602</v>
      </c>
      <c r="V2" s="134" t="s">
        <v>602</v>
      </c>
      <c r="W2" s="134" t="s">
        <v>602</v>
      </c>
      <c r="X2" s="134" t="s">
        <v>602</v>
      </c>
      <c r="Y2" s="134" t="s">
        <v>602</v>
      </c>
      <c r="Z2" s="134" t="s">
        <v>602</v>
      </c>
      <c r="AA2" s="134" t="s">
        <v>602</v>
      </c>
      <c r="AB2" s="134" t="s">
        <v>602</v>
      </c>
      <c r="AC2" s="134" t="s">
        <v>602</v>
      </c>
      <c r="AD2" s="134" t="s">
        <v>602</v>
      </c>
      <c r="AE2" s="134" t="s">
        <v>602</v>
      </c>
      <c r="AF2" s="134" t="s">
        <v>602</v>
      </c>
      <c r="AG2" s="134" t="s">
        <v>602</v>
      </c>
      <c r="AH2" s="134" t="s">
        <v>602</v>
      </c>
      <c r="AI2" s="134" t="s">
        <v>602</v>
      </c>
      <c r="AJ2" s="134" t="s">
        <v>602</v>
      </c>
      <c r="AK2" s="135" t="s">
        <v>602</v>
      </c>
    </row>
    <row r="3" spans="1:37" ht="15.5" x14ac:dyDescent="0.35">
      <c r="A3" s="42" t="str">
        <f t="shared" ref="A3:A8" si="1">A2</f>
        <v>base</v>
      </c>
      <c r="B3" s="126" t="s">
        <v>231</v>
      </c>
      <c r="C3" s="136" t="s">
        <v>231</v>
      </c>
      <c r="D3" s="117" t="s">
        <v>59</v>
      </c>
      <c r="E3" s="163" t="s">
        <v>93</v>
      </c>
      <c r="F3" s="130">
        <v>0</v>
      </c>
      <c r="G3" s="130">
        <v>0</v>
      </c>
      <c r="H3" s="130">
        <v>0</v>
      </c>
      <c r="I3" s="166" t="s">
        <v>602</v>
      </c>
      <c r="J3" s="130" t="s">
        <v>602</v>
      </c>
      <c r="K3" s="130" t="s">
        <v>602</v>
      </c>
      <c r="L3" s="130" t="s">
        <v>602</v>
      </c>
      <c r="M3" s="130" t="s">
        <v>602</v>
      </c>
      <c r="N3" s="130" t="s">
        <v>602</v>
      </c>
      <c r="O3" s="130" t="s">
        <v>602</v>
      </c>
      <c r="P3" s="130" t="s">
        <v>602</v>
      </c>
      <c r="Q3" s="130" t="s">
        <v>602</v>
      </c>
      <c r="R3" s="130" t="s">
        <v>602</v>
      </c>
      <c r="S3" s="130" t="s">
        <v>602</v>
      </c>
      <c r="T3" s="130" t="s">
        <v>602</v>
      </c>
      <c r="U3" s="130" t="s">
        <v>602</v>
      </c>
      <c r="V3" s="130" t="s">
        <v>602</v>
      </c>
      <c r="W3" s="130" t="s">
        <v>602</v>
      </c>
      <c r="X3" s="130" t="s">
        <v>602</v>
      </c>
      <c r="Y3" s="130" t="s">
        <v>602</v>
      </c>
      <c r="Z3" s="130" t="s">
        <v>602</v>
      </c>
      <c r="AA3" s="130" t="s">
        <v>602</v>
      </c>
      <c r="AB3" s="130" t="s">
        <v>602</v>
      </c>
      <c r="AC3" s="130" t="s">
        <v>602</v>
      </c>
      <c r="AD3" s="130" t="s">
        <v>602</v>
      </c>
      <c r="AE3" s="130" t="s">
        <v>602</v>
      </c>
      <c r="AF3" s="130" t="s">
        <v>602</v>
      </c>
      <c r="AG3" s="130" t="s">
        <v>602</v>
      </c>
      <c r="AH3" s="130" t="s">
        <v>602</v>
      </c>
      <c r="AI3" s="130" t="s">
        <v>602</v>
      </c>
      <c r="AJ3" s="130" t="s">
        <v>602</v>
      </c>
      <c r="AK3" s="137" t="s">
        <v>602</v>
      </c>
    </row>
    <row r="4" spans="1:37" ht="15.5" x14ac:dyDescent="0.35">
      <c r="A4" s="42" t="str">
        <f t="shared" si="1"/>
        <v>base</v>
      </c>
      <c r="B4" s="126" t="s">
        <v>231</v>
      </c>
      <c r="C4" s="136" t="s">
        <v>231</v>
      </c>
      <c r="D4" s="117" t="s">
        <v>59</v>
      </c>
      <c r="E4" s="163" t="s">
        <v>340</v>
      </c>
      <c r="F4" s="130">
        <v>0</v>
      </c>
      <c r="G4" s="130">
        <v>0</v>
      </c>
      <c r="H4" s="130">
        <v>0</v>
      </c>
      <c r="I4" s="166" t="s">
        <v>602</v>
      </c>
      <c r="J4" s="130" t="s">
        <v>602</v>
      </c>
      <c r="K4" s="130" t="s">
        <v>602</v>
      </c>
      <c r="L4" s="130" t="s">
        <v>602</v>
      </c>
      <c r="M4" s="130" t="s">
        <v>602</v>
      </c>
      <c r="N4" s="130" t="s">
        <v>602</v>
      </c>
      <c r="O4" s="130" t="s">
        <v>602</v>
      </c>
      <c r="P4" s="130" t="s">
        <v>602</v>
      </c>
      <c r="Q4" s="130" t="s">
        <v>602</v>
      </c>
      <c r="R4" s="130" t="s">
        <v>602</v>
      </c>
      <c r="S4" s="130" t="s">
        <v>602</v>
      </c>
      <c r="T4" s="130" t="s">
        <v>602</v>
      </c>
      <c r="U4" s="130" t="s">
        <v>602</v>
      </c>
      <c r="V4" s="130" t="s">
        <v>602</v>
      </c>
      <c r="W4" s="130" t="s">
        <v>602</v>
      </c>
      <c r="X4" s="130" t="s">
        <v>602</v>
      </c>
      <c r="Y4" s="130" t="s">
        <v>602</v>
      </c>
      <c r="Z4" s="130" t="s">
        <v>602</v>
      </c>
      <c r="AA4" s="130" t="s">
        <v>602</v>
      </c>
      <c r="AB4" s="130" t="s">
        <v>602</v>
      </c>
      <c r="AC4" s="130" t="s">
        <v>602</v>
      </c>
      <c r="AD4" s="130" t="s">
        <v>602</v>
      </c>
      <c r="AE4" s="130" t="s">
        <v>602</v>
      </c>
      <c r="AF4" s="130" t="s">
        <v>602</v>
      </c>
      <c r="AG4" s="130" t="s">
        <v>602</v>
      </c>
      <c r="AH4" s="130" t="s">
        <v>602</v>
      </c>
      <c r="AI4" s="130" t="s">
        <v>602</v>
      </c>
      <c r="AJ4" s="130" t="s">
        <v>602</v>
      </c>
      <c r="AK4" s="137" t="s">
        <v>602</v>
      </c>
    </row>
    <row r="5" spans="1:37" ht="15.5" x14ac:dyDescent="0.35">
      <c r="A5" s="42" t="str">
        <f t="shared" si="1"/>
        <v>base</v>
      </c>
      <c r="B5" s="126" t="s">
        <v>231</v>
      </c>
      <c r="C5" s="136" t="s">
        <v>231</v>
      </c>
      <c r="D5" s="117" t="s">
        <v>59</v>
      </c>
      <c r="E5" s="163" t="s">
        <v>336</v>
      </c>
      <c r="F5" s="130">
        <v>0</v>
      </c>
      <c r="G5" s="130">
        <v>0</v>
      </c>
      <c r="H5" s="130">
        <v>0</v>
      </c>
      <c r="I5" s="166" t="s">
        <v>602</v>
      </c>
      <c r="J5" s="130" t="s">
        <v>602</v>
      </c>
      <c r="K5" s="130" t="s">
        <v>602</v>
      </c>
      <c r="L5" s="130" t="s">
        <v>602</v>
      </c>
      <c r="M5" s="130" t="s">
        <v>602</v>
      </c>
      <c r="N5" s="130" t="s">
        <v>602</v>
      </c>
      <c r="O5" s="130" t="s">
        <v>602</v>
      </c>
      <c r="P5" s="130" t="s">
        <v>602</v>
      </c>
      <c r="Q5" s="130" t="s">
        <v>602</v>
      </c>
      <c r="R5" s="130" t="s">
        <v>602</v>
      </c>
      <c r="S5" s="130" t="s">
        <v>602</v>
      </c>
      <c r="T5" s="130" t="s">
        <v>602</v>
      </c>
      <c r="U5" s="130" t="s">
        <v>602</v>
      </c>
      <c r="V5" s="130" t="s">
        <v>602</v>
      </c>
      <c r="W5" s="130" t="s">
        <v>602</v>
      </c>
      <c r="X5" s="130" t="s">
        <v>602</v>
      </c>
      <c r="Y5" s="130" t="s">
        <v>602</v>
      </c>
      <c r="Z5" s="130" t="s">
        <v>602</v>
      </c>
      <c r="AA5" s="130" t="s">
        <v>602</v>
      </c>
      <c r="AB5" s="130" t="s">
        <v>602</v>
      </c>
      <c r="AC5" s="130" t="s">
        <v>602</v>
      </c>
      <c r="AD5" s="130" t="s">
        <v>602</v>
      </c>
      <c r="AE5" s="130" t="s">
        <v>602</v>
      </c>
      <c r="AF5" s="130" t="s">
        <v>602</v>
      </c>
      <c r="AG5" s="130" t="s">
        <v>602</v>
      </c>
      <c r="AH5" s="130" t="s">
        <v>602</v>
      </c>
      <c r="AI5" s="130" t="s">
        <v>602</v>
      </c>
      <c r="AJ5" s="130" t="s">
        <v>602</v>
      </c>
      <c r="AK5" s="137" t="s">
        <v>602</v>
      </c>
    </row>
    <row r="6" spans="1:37" ht="15.5" x14ac:dyDescent="0.35">
      <c r="A6" s="42" t="str">
        <f t="shared" si="1"/>
        <v>base</v>
      </c>
      <c r="B6" s="126" t="s">
        <v>231</v>
      </c>
      <c r="C6" s="136" t="s">
        <v>231</v>
      </c>
      <c r="D6" s="117" t="s">
        <v>59</v>
      </c>
      <c r="E6" s="163" t="s">
        <v>168</v>
      </c>
      <c r="F6" s="130">
        <f>F5</f>
        <v>0</v>
      </c>
      <c r="G6" s="130">
        <f>G5</f>
        <v>0</v>
      </c>
      <c r="H6" s="130">
        <f>H5</f>
        <v>0</v>
      </c>
      <c r="I6" s="166" t="s">
        <v>602</v>
      </c>
      <c r="J6" s="130" t="s">
        <v>602</v>
      </c>
      <c r="K6" s="130" t="s">
        <v>602</v>
      </c>
      <c r="L6" s="130" t="s">
        <v>602</v>
      </c>
      <c r="M6" s="130" t="s">
        <v>602</v>
      </c>
      <c r="N6" s="130" t="s">
        <v>602</v>
      </c>
      <c r="O6" s="130" t="s">
        <v>602</v>
      </c>
      <c r="P6" s="130" t="s">
        <v>602</v>
      </c>
      <c r="Q6" s="130" t="s">
        <v>602</v>
      </c>
      <c r="R6" s="130" t="s">
        <v>602</v>
      </c>
      <c r="S6" s="130" t="s">
        <v>602</v>
      </c>
      <c r="T6" s="130" t="s">
        <v>602</v>
      </c>
      <c r="U6" s="130" t="s">
        <v>602</v>
      </c>
      <c r="V6" s="130" t="s">
        <v>602</v>
      </c>
      <c r="W6" s="130" t="s">
        <v>602</v>
      </c>
      <c r="X6" s="130" t="s">
        <v>602</v>
      </c>
      <c r="Y6" s="130" t="s">
        <v>602</v>
      </c>
      <c r="Z6" s="130" t="s">
        <v>602</v>
      </c>
      <c r="AA6" s="130" t="s">
        <v>602</v>
      </c>
      <c r="AB6" s="130" t="s">
        <v>602</v>
      </c>
      <c r="AC6" s="130" t="s">
        <v>602</v>
      </c>
      <c r="AD6" s="130" t="s">
        <v>602</v>
      </c>
      <c r="AE6" s="130" t="s">
        <v>602</v>
      </c>
      <c r="AF6" s="130" t="s">
        <v>602</v>
      </c>
      <c r="AG6" s="130" t="s">
        <v>602</v>
      </c>
      <c r="AH6" s="130" t="s">
        <v>602</v>
      </c>
      <c r="AI6" s="130" t="s">
        <v>602</v>
      </c>
      <c r="AJ6" s="130" t="s">
        <v>602</v>
      </c>
      <c r="AK6" s="137" t="s">
        <v>602</v>
      </c>
    </row>
    <row r="7" spans="1:37" ht="15.5" x14ac:dyDescent="0.35">
      <c r="A7" s="42" t="str">
        <f t="shared" si="1"/>
        <v>base</v>
      </c>
      <c r="B7" s="126" t="s">
        <v>231</v>
      </c>
      <c r="C7" s="136" t="s">
        <v>231</v>
      </c>
      <c r="D7" s="117" t="s">
        <v>59</v>
      </c>
      <c r="E7" s="163" t="s">
        <v>58</v>
      </c>
      <c r="F7" s="130">
        <f t="shared" ref="F7:F71" si="2">F6</f>
        <v>0</v>
      </c>
      <c r="G7" s="130">
        <f t="shared" ref="G7:G71" si="3">G6</f>
        <v>0</v>
      </c>
      <c r="H7" s="130">
        <f t="shared" ref="H7:H71" si="4">H6</f>
        <v>0</v>
      </c>
      <c r="I7" s="166" t="s">
        <v>602</v>
      </c>
      <c r="J7" s="130" t="s">
        <v>602</v>
      </c>
      <c r="K7" s="130" t="s">
        <v>602</v>
      </c>
      <c r="L7" s="130" t="s">
        <v>602</v>
      </c>
      <c r="M7" s="130" t="s">
        <v>602</v>
      </c>
      <c r="N7" s="130" t="s">
        <v>602</v>
      </c>
      <c r="O7" s="130" t="s">
        <v>602</v>
      </c>
      <c r="P7" s="130" t="s">
        <v>602</v>
      </c>
      <c r="Q7" s="130" t="s">
        <v>602</v>
      </c>
      <c r="R7" s="130" t="s">
        <v>602</v>
      </c>
      <c r="S7" s="130" t="s">
        <v>602</v>
      </c>
      <c r="T7" s="130" t="s">
        <v>602</v>
      </c>
      <c r="U7" s="130" t="s">
        <v>602</v>
      </c>
      <c r="V7" s="130" t="s">
        <v>602</v>
      </c>
      <c r="W7" s="130" t="s">
        <v>602</v>
      </c>
      <c r="X7" s="130" t="s">
        <v>602</v>
      </c>
      <c r="Y7" s="130" t="s">
        <v>602</v>
      </c>
      <c r="Z7" s="130" t="s">
        <v>602</v>
      </c>
      <c r="AA7" s="130" t="s">
        <v>602</v>
      </c>
      <c r="AB7" s="130" t="s">
        <v>602</v>
      </c>
      <c r="AC7" s="130" t="s">
        <v>602</v>
      </c>
      <c r="AD7" s="130" t="s">
        <v>602</v>
      </c>
      <c r="AE7" s="130" t="s">
        <v>602</v>
      </c>
      <c r="AF7" s="130" t="s">
        <v>602</v>
      </c>
      <c r="AG7" s="130" t="s">
        <v>602</v>
      </c>
      <c r="AH7" s="130" t="s">
        <v>602</v>
      </c>
      <c r="AI7" s="130" t="s">
        <v>602</v>
      </c>
      <c r="AJ7" s="130" t="s">
        <v>602</v>
      </c>
      <c r="AK7" s="137" t="s">
        <v>602</v>
      </c>
    </row>
    <row r="8" spans="1:37" ht="15.5" x14ac:dyDescent="0.35">
      <c r="A8" s="42" t="str">
        <f t="shared" si="1"/>
        <v>base</v>
      </c>
      <c r="B8" s="126" t="s">
        <v>231</v>
      </c>
      <c r="C8" s="136" t="s">
        <v>231</v>
      </c>
      <c r="D8" s="117" t="s">
        <v>59</v>
      </c>
      <c r="E8" s="163" t="s">
        <v>95</v>
      </c>
      <c r="F8" s="130">
        <f t="shared" si="2"/>
        <v>0</v>
      </c>
      <c r="G8" s="130">
        <f t="shared" si="3"/>
        <v>0</v>
      </c>
      <c r="H8" s="130">
        <f t="shared" si="4"/>
        <v>0</v>
      </c>
      <c r="I8" s="166">
        <v>0</v>
      </c>
      <c r="J8" s="130">
        <v>0</v>
      </c>
      <c r="K8" s="130">
        <v>0</v>
      </c>
      <c r="L8" s="130">
        <v>0</v>
      </c>
      <c r="M8" s="130">
        <v>0</v>
      </c>
      <c r="N8" s="130">
        <v>0</v>
      </c>
      <c r="O8" s="130">
        <v>0</v>
      </c>
      <c r="P8" s="130">
        <v>0</v>
      </c>
      <c r="Q8" s="130" t="s">
        <v>602</v>
      </c>
      <c r="R8" s="130" t="s">
        <v>602</v>
      </c>
      <c r="S8" s="130" t="s">
        <v>602</v>
      </c>
      <c r="T8" s="130" t="s">
        <v>602</v>
      </c>
      <c r="U8" s="130" t="s">
        <v>602</v>
      </c>
      <c r="V8" s="130" t="s">
        <v>602</v>
      </c>
      <c r="W8" s="130" t="s">
        <v>602</v>
      </c>
      <c r="X8" s="130" t="s">
        <v>602</v>
      </c>
      <c r="Y8" s="130" t="s">
        <v>602</v>
      </c>
      <c r="Z8" s="130" t="s">
        <v>602</v>
      </c>
      <c r="AA8" s="130" t="s">
        <v>602</v>
      </c>
      <c r="AB8" s="130" t="s">
        <v>602</v>
      </c>
      <c r="AC8" s="130" t="s">
        <v>602</v>
      </c>
      <c r="AD8" s="130" t="s">
        <v>602</v>
      </c>
      <c r="AE8" s="130" t="s">
        <v>602</v>
      </c>
      <c r="AF8" s="130" t="s">
        <v>602</v>
      </c>
      <c r="AG8" s="130" t="s">
        <v>602</v>
      </c>
      <c r="AH8" s="130" t="s">
        <v>602</v>
      </c>
      <c r="AI8" s="130" t="s">
        <v>602</v>
      </c>
      <c r="AJ8" s="130" t="s">
        <v>602</v>
      </c>
      <c r="AK8" s="137" t="s">
        <v>602</v>
      </c>
    </row>
    <row r="9" spans="1:37" ht="15.5" x14ac:dyDescent="0.35">
      <c r="A9" s="42" t="str">
        <f t="shared" ref="A9" si="5">A8</f>
        <v>base</v>
      </c>
      <c r="B9" s="126" t="s">
        <v>231</v>
      </c>
      <c r="C9" s="136" t="s">
        <v>231</v>
      </c>
      <c r="D9" s="117" t="s">
        <v>98</v>
      </c>
      <c r="E9" s="163" t="s">
        <v>97</v>
      </c>
      <c r="F9" s="130">
        <f t="shared" si="2"/>
        <v>0</v>
      </c>
      <c r="G9" s="130">
        <f t="shared" si="3"/>
        <v>0</v>
      </c>
      <c r="H9" s="130">
        <f t="shared" si="4"/>
        <v>0</v>
      </c>
      <c r="I9" s="166">
        <v>0</v>
      </c>
      <c r="J9" s="130">
        <v>0</v>
      </c>
      <c r="K9" s="130">
        <v>0</v>
      </c>
      <c r="L9" s="130">
        <v>0</v>
      </c>
      <c r="M9" s="130">
        <v>0</v>
      </c>
      <c r="N9" s="130">
        <v>0</v>
      </c>
      <c r="O9" s="130">
        <v>0</v>
      </c>
      <c r="P9" s="130">
        <v>0</v>
      </c>
      <c r="Q9" s="130">
        <v>5000</v>
      </c>
      <c r="R9" s="130">
        <v>5000</v>
      </c>
      <c r="S9" s="130">
        <v>5000</v>
      </c>
      <c r="T9" s="130">
        <v>5000</v>
      </c>
      <c r="U9" s="130">
        <v>5000</v>
      </c>
      <c r="V9" s="130">
        <v>5000</v>
      </c>
      <c r="W9" s="130">
        <v>5000</v>
      </c>
      <c r="X9" s="130">
        <v>5000</v>
      </c>
      <c r="Y9" s="130">
        <v>5000</v>
      </c>
      <c r="Z9" s="130">
        <v>5000</v>
      </c>
      <c r="AA9" s="130">
        <v>5000</v>
      </c>
      <c r="AB9" s="130">
        <v>5000</v>
      </c>
      <c r="AC9" s="130">
        <v>5000</v>
      </c>
      <c r="AD9" s="130">
        <v>5000</v>
      </c>
      <c r="AE9" s="130">
        <v>5000</v>
      </c>
      <c r="AF9" s="130">
        <v>5000</v>
      </c>
      <c r="AG9" s="130">
        <v>5000</v>
      </c>
      <c r="AH9" s="130">
        <v>5000</v>
      </c>
      <c r="AI9" s="130">
        <v>5000</v>
      </c>
      <c r="AJ9" s="130">
        <v>5000</v>
      </c>
      <c r="AK9" s="137">
        <v>5000</v>
      </c>
    </row>
    <row r="10" spans="1:37" ht="16" thickBot="1" x14ac:dyDescent="0.4">
      <c r="A10" s="42" t="str">
        <f t="shared" ref="A10" si="6">A9</f>
        <v>base</v>
      </c>
      <c r="B10" s="126" t="s">
        <v>231</v>
      </c>
      <c r="C10" s="138" t="s">
        <v>231</v>
      </c>
      <c r="D10" s="117" t="s">
        <v>98</v>
      </c>
      <c r="E10" s="163" t="s">
        <v>236</v>
      </c>
      <c r="F10" s="141">
        <f t="shared" si="2"/>
        <v>0</v>
      </c>
      <c r="G10" s="141">
        <f t="shared" si="3"/>
        <v>0</v>
      </c>
      <c r="H10" s="141">
        <f t="shared" si="4"/>
        <v>0</v>
      </c>
      <c r="I10" s="167" t="s">
        <v>602</v>
      </c>
      <c r="J10" s="141" t="s">
        <v>602</v>
      </c>
      <c r="K10" s="141" t="s">
        <v>602</v>
      </c>
      <c r="L10" s="141" t="s">
        <v>602</v>
      </c>
      <c r="M10" s="141" t="s">
        <v>602</v>
      </c>
      <c r="N10" s="141" t="s">
        <v>602</v>
      </c>
      <c r="O10" s="141" t="s">
        <v>602</v>
      </c>
      <c r="P10" s="141" t="s">
        <v>602</v>
      </c>
      <c r="Q10" s="141" t="s">
        <v>602</v>
      </c>
      <c r="R10" s="141" t="s">
        <v>602</v>
      </c>
      <c r="S10" s="141" t="s">
        <v>602</v>
      </c>
      <c r="T10" s="141" t="s">
        <v>602</v>
      </c>
      <c r="U10" s="141" t="s">
        <v>602</v>
      </c>
      <c r="V10" s="141" t="s">
        <v>602</v>
      </c>
      <c r="W10" s="141" t="s">
        <v>602</v>
      </c>
      <c r="X10" s="141" t="s">
        <v>602</v>
      </c>
      <c r="Y10" s="141" t="s">
        <v>602</v>
      </c>
      <c r="Z10" s="141" t="s">
        <v>602</v>
      </c>
      <c r="AA10" s="141" t="s">
        <v>602</v>
      </c>
      <c r="AB10" s="141" t="s">
        <v>602</v>
      </c>
      <c r="AC10" s="141" t="s">
        <v>602</v>
      </c>
      <c r="AD10" s="141" t="s">
        <v>602</v>
      </c>
      <c r="AE10" s="141" t="s">
        <v>602</v>
      </c>
      <c r="AF10" s="141" t="s">
        <v>602</v>
      </c>
      <c r="AG10" s="141" t="s">
        <v>602</v>
      </c>
      <c r="AH10" s="141" t="s">
        <v>602</v>
      </c>
      <c r="AI10" s="141" t="s">
        <v>602</v>
      </c>
      <c r="AJ10" s="141" t="s">
        <v>602</v>
      </c>
      <c r="AK10" s="142" t="s">
        <v>602</v>
      </c>
    </row>
    <row r="11" spans="1:37" ht="15.5" x14ac:dyDescent="0.35">
      <c r="A11" s="42" t="str">
        <f t="shared" ref="A11" si="7">A10</f>
        <v>base</v>
      </c>
      <c r="B11" s="127" t="s">
        <v>569</v>
      </c>
      <c r="C11" s="143" t="s">
        <v>237</v>
      </c>
      <c r="D11" s="160" t="s">
        <v>59</v>
      </c>
      <c r="E11" s="162" t="s">
        <v>114</v>
      </c>
      <c r="F11" s="134">
        <f t="shared" si="2"/>
        <v>0</v>
      </c>
      <c r="G11" s="134">
        <f t="shared" si="3"/>
        <v>0</v>
      </c>
      <c r="H11" s="134">
        <f t="shared" si="4"/>
        <v>0</v>
      </c>
      <c r="I11" s="165" t="s">
        <v>602</v>
      </c>
      <c r="J11" s="134" t="s">
        <v>602</v>
      </c>
      <c r="K11" s="134" t="s">
        <v>602</v>
      </c>
      <c r="L11" s="134" t="s">
        <v>602</v>
      </c>
      <c r="M11" s="134" t="s">
        <v>602</v>
      </c>
      <c r="N11" s="134" t="s">
        <v>602</v>
      </c>
      <c r="O11" s="134" t="s">
        <v>602</v>
      </c>
      <c r="P11" s="134" t="s">
        <v>602</v>
      </c>
      <c r="Q11" s="134" t="s">
        <v>602</v>
      </c>
      <c r="R11" s="134" t="s">
        <v>602</v>
      </c>
      <c r="S11" s="134" t="s">
        <v>602</v>
      </c>
      <c r="T11" s="134" t="s">
        <v>602</v>
      </c>
      <c r="U11" s="134" t="s">
        <v>602</v>
      </c>
      <c r="V11" s="134" t="s">
        <v>602</v>
      </c>
      <c r="W11" s="134" t="s">
        <v>602</v>
      </c>
      <c r="X11" s="134" t="s">
        <v>602</v>
      </c>
      <c r="Y11" s="134" t="s">
        <v>602</v>
      </c>
      <c r="Z11" s="134" t="s">
        <v>602</v>
      </c>
      <c r="AA11" s="134" t="s">
        <v>602</v>
      </c>
      <c r="AB11" s="134" t="s">
        <v>602</v>
      </c>
      <c r="AC11" s="134" t="s">
        <v>602</v>
      </c>
      <c r="AD11" s="134" t="s">
        <v>602</v>
      </c>
      <c r="AE11" s="134" t="s">
        <v>602</v>
      </c>
      <c r="AF11" s="134" t="s">
        <v>602</v>
      </c>
      <c r="AG11" s="134" t="s">
        <v>602</v>
      </c>
      <c r="AH11" s="134" t="s">
        <v>602</v>
      </c>
      <c r="AI11" s="134" t="s">
        <v>602</v>
      </c>
      <c r="AJ11" s="134" t="s">
        <v>602</v>
      </c>
      <c r="AK11" s="135" t="s">
        <v>602</v>
      </c>
    </row>
    <row r="12" spans="1:37" ht="15.5" x14ac:dyDescent="0.35">
      <c r="A12" s="42" t="str">
        <f t="shared" ref="A12" si="8">A11</f>
        <v>base</v>
      </c>
      <c r="B12" s="127" t="s">
        <v>569</v>
      </c>
      <c r="C12" s="144" t="s">
        <v>237</v>
      </c>
      <c r="D12" s="117" t="s">
        <v>59</v>
      </c>
      <c r="E12" s="163" t="s">
        <v>93</v>
      </c>
      <c r="F12" s="130">
        <f t="shared" si="2"/>
        <v>0</v>
      </c>
      <c r="G12" s="130">
        <f t="shared" si="3"/>
        <v>0</v>
      </c>
      <c r="H12" s="130">
        <f t="shared" si="4"/>
        <v>0</v>
      </c>
      <c r="I12" s="166" t="s">
        <v>602</v>
      </c>
      <c r="J12" s="130" t="s">
        <v>602</v>
      </c>
      <c r="K12" s="130" t="s">
        <v>602</v>
      </c>
      <c r="L12" s="130" t="s">
        <v>602</v>
      </c>
      <c r="M12" s="130" t="s">
        <v>602</v>
      </c>
      <c r="N12" s="130" t="s">
        <v>602</v>
      </c>
      <c r="O12" s="130" t="s">
        <v>602</v>
      </c>
      <c r="P12" s="130" t="s">
        <v>602</v>
      </c>
      <c r="Q12" s="130" t="s">
        <v>602</v>
      </c>
      <c r="R12" s="130" t="s">
        <v>602</v>
      </c>
      <c r="S12" s="130" t="s">
        <v>602</v>
      </c>
      <c r="T12" s="130" t="s">
        <v>602</v>
      </c>
      <c r="U12" s="130" t="s">
        <v>602</v>
      </c>
      <c r="V12" s="130" t="s">
        <v>602</v>
      </c>
      <c r="W12" s="130" t="s">
        <v>602</v>
      </c>
      <c r="X12" s="130" t="s">
        <v>602</v>
      </c>
      <c r="Y12" s="130" t="s">
        <v>602</v>
      </c>
      <c r="Z12" s="130" t="s">
        <v>602</v>
      </c>
      <c r="AA12" s="130" t="s">
        <v>602</v>
      </c>
      <c r="AB12" s="130" t="s">
        <v>602</v>
      </c>
      <c r="AC12" s="130" t="s">
        <v>602</v>
      </c>
      <c r="AD12" s="130" t="s">
        <v>602</v>
      </c>
      <c r="AE12" s="130" t="s">
        <v>602</v>
      </c>
      <c r="AF12" s="130" t="s">
        <v>602</v>
      </c>
      <c r="AG12" s="130" t="s">
        <v>602</v>
      </c>
      <c r="AH12" s="130" t="s">
        <v>602</v>
      </c>
      <c r="AI12" s="130" t="s">
        <v>602</v>
      </c>
      <c r="AJ12" s="130" t="s">
        <v>602</v>
      </c>
      <c r="AK12" s="137" t="s">
        <v>602</v>
      </c>
    </row>
    <row r="13" spans="1:37" ht="15.5" x14ac:dyDescent="0.35">
      <c r="A13" s="42" t="str">
        <f t="shared" ref="A13" si="9">A12</f>
        <v>base</v>
      </c>
      <c r="B13" s="127" t="s">
        <v>569</v>
      </c>
      <c r="C13" s="144" t="s">
        <v>237</v>
      </c>
      <c r="D13" s="117" t="s">
        <v>59</v>
      </c>
      <c r="E13" s="163" t="s">
        <v>340</v>
      </c>
      <c r="F13" s="130">
        <f t="shared" si="2"/>
        <v>0</v>
      </c>
      <c r="G13" s="130">
        <f t="shared" si="3"/>
        <v>0</v>
      </c>
      <c r="H13" s="130">
        <f t="shared" si="4"/>
        <v>0</v>
      </c>
      <c r="I13" s="166" t="s">
        <v>602</v>
      </c>
      <c r="J13" s="130" t="s">
        <v>602</v>
      </c>
      <c r="K13" s="130" t="s">
        <v>602</v>
      </c>
      <c r="L13" s="130" t="s">
        <v>602</v>
      </c>
      <c r="M13" s="130" t="s">
        <v>602</v>
      </c>
      <c r="N13" s="130" t="s">
        <v>602</v>
      </c>
      <c r="O13" s="130" t="s">
        <v>602</v>
      </c>
      <c r="P13" s="130" t="s">
        <v>602</v>
      </c>
      <c r="Q13" s="130" t="s">
        <v>602</v>
      </c>
      <c r="R13" s="130" t="s">
        <v>602</v>
      </c>
      <c r="S13" s="130" t="s">
        <v>602</v>
      </c>
      <c r="T13" s="130" t="s">
        <v>602</v>
      </c>
      <c r="U13" s="130" t="s">
        <v>602</v>
      </c>
      <c r="V13" s="130" t="s">
        <v>602</v>
      </c>
      <c r="W13" s="130" t="s">
        <v>602</v>
      </c>
      <c r="X13" s="130" t="s">
        <v>602</v>
      </c>
      <c r="Y13" s="130" t="s">
        <v>602</v>
      </c>
      <c r="Z13" s="130" t="s">
        <v>602</v>
      </c>
      <c r="AA13" s="130" t="s">
        <v>602</v>
      </c>
      <c r="AB13" s="130" t="s">
        <v>602</v>
      </c>
      <c r="AC13" s="130" t="s">
        <v>602</v>
      </c>
      <c r="AD13" s="130" t="s">
        <v>602</v>
      </c>
      <c r="AE13" s="130" t="s">
        <v>602</v>
      </c>
      <c r="AF13" s="130" t="s">
        <v>602</v>
      </c>
      <c r="AG13" s="130" t="s">
        <v>602</v>
      </c>
      <c r="AH13" s="130" t="s">
        <v>602</v>
      </c>
      <c r="AI13" s="130" t="s">
        <v>602</v>
      </c>
      <c r="AJ13" s="130" t="s">
        <v>602</v>
      </c>
      <c r="AK13" s="137" t="s">
        <v>602</v>
      </c>
    </row>
    <row r="14" spans="1:37" ht="15.5" x14ac:dyDescent="0.35">
      <c r="A14" s="42" t="str">
        <f t="shared" ref="A14" si="10">A13</f>
        <v>base</v>
      </c>
      <c r="B14" s="127" t="s">
        <v>569</v>
      </c>
      <c r="C14" s="144" t="s">
        <v>237</v>
      </c>
      <c r="D14" s="117" t="s">
        <v>59</v>
      </c>
      <c r="E14" s="163" t="s">
        <v>336</v>
      </c>
      <c r="F14" s="130">
        <f t="shared" si="2"/>
        <v>0</v>
      </c>
      <c r="G14" s="130">
        <f t="shared" si="3"/>
        <v>0</v>
      </c>
      <c r="H14" s="130">
        <f t="shared" si="4"/>
        <v>0</v>
      </c>
      <c r="I14" s="166" t="s">
        <v>602</v>
      </c>
      <c r="J14" s="130" t="s">
        <v>602</v>
      </c>
      <c r="K14" s="130" t="s">
        <v>602</v>
      </c>
      <c r="L14" s="130" t="s">
        <v>602</v>
      </c>
      <c r="M14" s="130" t="s">
        <v>602</v>
      </c>
      <c r="N14" s="130" t="s">
        <v>602</v>
      </c>
      <c r="O14" s="130" t="s">
        <v>602</v>
      </c>
      <c r="P14" s="130" t="s">
        <v>602</v>
      </c>
      <c r="Q14" s="130" t="s">
        <v>602</v>
      </c>
      <c r="R14" s="130" t="s">
        <v>602</v>
      </c>
      <c r="S14" s="130" t="s">
        <v>602</v>
      </c>
      <c r="T14" s="130" t="s">
        <v>602</v>
      </c>
      <c r="U14" s="130" t="s">
        <v>602</v>
      </c>
      <c r="V14" s="130" t="s">
        <v>602</v>
      </c>
      <c r="W14" s="130" t="s">
        <v>602</v>
      </c>
      <c r="X14" s="130" t="s">
        <v>602</v>
      </c>
      <c r="Y14" s="130" t="s">
        <v>602</v>
      </c>
      <c r="Z14" s="130" t="s">
        <v>602</v>
      </c>
      <c r="AA14" s="130" t="s">
        <v>602</v>
      </c>
      <c r="AB14" s="130" t="s">
        <v>602</v>
      </c>
      <c r="AC14" s="130" t="s">
        <v>602</v>
      </c>
      <c r="AD14" s="130" t="s">
        <v>602</v>
      </c>
      <c r="AE14" s="130" t="s">
        <v>602</v>
      </c>
      <c r="AF14" s="130" t="s">
        <v>602</v>
      </c>
      <c r="AG14" s="130" t="s">
        <v>602</v>
      </c>
      <c r="AH14" s="130" t="s">
        <v>602</v>
      </c>
      <c r="AI14" s="130" t="s">
        <v>602</v>
      </c>
      <c r="AJ14" s="130" t="s">
        <v>602</v>
      </c>
      <c r="AK14" s="137" t="s">
        <v>602</v>
      </c>
    </row>
    <row r="15" spans="1:37" ht="15.5" x14ac:dyDescent="0.35">
      <c r="A15" s="42" t="str">
        <f t="shared" ref="A15" si="11">A14</f>
        <v>base</v>
      </c>
      <c r="B15" s="127" t="s">
        <v>569</v>
      </c>
      <c r="C15" s="144" t="s">
        <v>237</v>
      </c>
      <c r="D15" s="117" t="s">
        <v>98</v>
      </c>
      <c r="E15" s="163" t="s">
        <v>97</v>
      </c>
      <c r="F15" s="130">
        <f t="shared" si="2"/>
        <v>0</v>
      </c>
      <c r="G15" s="130">
        <f t="shared" si="3"/>
        <v>0</v>
      </c>
      <c r="H15" s="130">
        <f t="shared" si="4"/>
        <v>0</v>
      </c>
      <c r="I15" s="166">
        <v>0</v>
      </c>
      <c r="J15" s="130">
        <v>0</v>
      </c>
      <c r="K15" s="130">
        <v>0</v>
      </c>
      <c r="L15" s="130">
        <f t="shared" ref="L15:P15" si="12">K15</f>
        <v>0</v>
      </c>
      <c r="M15" s="130">
        <f t="shared" si="12"/>
        <v>0</v>
      </c>
      <c r="N15" s="130">
        <f t="shared" si="12"/>
        <v>0</v>
      </c>
      <c r="O15" s="130">
        <f t="shared" si="12"/>
        <v>0</v>
      </c>
      <c r="P15" s="130">
        <f t="shared" si="12"/>
        <v>0</v>
      </c>
      <c r="Q15" s="130" t="s">
        <v>602</v>
      </c>
      <c r="R15" s="130" t="s">
        <v>602</v>
      </c>
      <c r="S15" s="130" t="s">
        <v>602</v>
      </c>
      <c r="T15" s="130" t="s">
        <v>602</v>
      </c>
      <c r="U15" s="130" t="s">
        <v>602</v>
      </c>
      <c r="V15" s="130" t="s">
        <v>602</v>
      </c>
      <c r="W15" s="130" t="s">
        <v>602</v>
      </c>
      <c r="X15" s="130" t="s">
        <v>602</v>
      </c>
      <c r="Y15" s="130" t="s">
        <v>602</v>
      </c>
      <c r="Z15" s="130" t="s">
        <v>602</v>
      </c>
      <c r="AA15" s="130" t="s">
        <v>602</v>
      </c>
      <c r="AB15" s="130" t="s">
        <v>602</v>
      </c>
      <c r="AC15" s="130" t="s">
        <v>602</v>
      </c>
      <c r="AD15" s="130" t="s">
        <v>602</v>
      </c>
      <c r="AE15" s="130" t="s">
        <v>602</v>
      </c>
      <c r="AF15" s="130" t="s">
        <v>602</v>
      </c>
      <c r="AG15" s="130" t="s">
        <v>602</v>
      </c>
      <c r="AH15" s="130" t="s">
        <v>602</v>
      </c>
      <c r="AI15" s="130" t="s">
        <v>602</v>
      </c>
      <c r="AJ15" s="130" t="s">
        <v>602</v>
      </c>
      <c r="AK15" s="137" t="s">
        <v>602</v>
      </c>
    </row>
    <row r="16" spans="1:37" ht="16" thickBot="1" x14ac:dyDescent="0.4">
      <c r="A16" s="42" t="str">
        <f t="shared" ref="A16" si="13">A15</f>
        <v>base</v>
      </c>
      <c r="B16" s="127" t="s">
        <v>569</v>
      </c>
      <c r="C16" s="144" t="s">
        <v>237</v>
      </c>
      <c r="D16" s="117" t="s">
        <v>98</v>
      </c>
      <c r="E16" s="163" t="s">
        <v>236</v>
      </c>
      <c r="F16" s="130">
        <f t="shared" si="2"/>
        <v>0</v>
      </c>
      <c r="G16" s="130">
        <f t="shared" si="3"/>
        <v>0</v>
      </c>
      <c r="H16" s="130">
        <f t="shared" si="4"/>
        <v>0</v>
      </c>
      <c r="I16" s="166" t="s">
        <v>602</v>
      </c>
      <c r="J16" s="130" t="s">
        <v>602</v>
      </c>
      <c r="K16" s="130" t="s">
        <v>602</v>
      </c>
      <c r="L16" s="130" t="s">
        <v>602</v>
      </c>
      <c r="M16" s="130" t="s">
        <v>602</v>
      </c>
      <c r="N16" s="130" t="s">
        <v>602</v>
      </c>
      <c r="O16" s="130" t="s">
        <v>602</v>
      </c>
      <c r="P16" s="130" t="s">
        <v>602</v>
      </c>
      <c r="Q16" s="130" t="s">
        <v>602</v>
      </c>
      <c r="R16" s="130" t="s">
        <v>602</v>
      </c>
      <c r="S16" s="130" t="s">
        <v>602</v>
      </c>
      <c r="T16" s="130" t="s">
        <v>602</v>
      </c>
      <c r="U16" s="130" t="s">
        <v>602</v>
      </c>
      <c r="V16" s="130" t="s">
        <v>602</v>
      </c>
      <c r="W16" s="130" t="s">
        <v>602</v>
      </c>
      <c r="X16" s="130" t="s">
        <v>602</v>
      </c>
      <c r="Y16" s="130" t="s">
        <v>602</v>
      </c>
      <c r="Z16" s="130" t="s">
        <v>602</v>
      </c>
      <c r="AA16" s="130" t="s">
        <v>602</v>
      </c>
      <c r="AB16" s="130" t="s">
        <v>602</v>
      </c>
      <c r="AC16" s="130" t="s">
        <v>602</v>
      </c>
      <c r="AD16" s="130" t="s">
        <v>602</v>
      </c>
      <c r="AE16" s="130" t="s">
        <v>602</v>
      </c>
      <c r="AF16" s="130" t="s">
        <v>602</v>
      </c>
      <c r="AG16" s="130" t="s">
        <v>602</v>
      </c>
      <c r="AH16" s="130" t="s">
        <v>602</v>
      </c>
      <c r="AI16" s="130" t="s">
        <v>602</v>
      </c>
      <c r="AJ16" s="130" t="s">
        <v>602</v>
      </c>
      <c r="AK16" s="137" t="s">
        <v>602</v>
      </c>
    </row>
    <row r="17" spans="1:37" ht="15.5" x14ac:dyDescent="0.35">
      <c r="A17" s="42" t="str">
        <f t="shared" ref="A17" si="14">A16</f>
        <v>base</v>
      </c>
      <c r="B17" s="127" t="s">
        <v>569</v>
      </c>
      <c r="C17" s="132" t="s">
        <v>238</v>
      </c>
      <c r="D17" s="160" t="s">
        <v>59</v>
      </c>
      <c r="E17" s="162" t="s">
        <v>114</v>
      </c>
      <c r="F17" s="134">
        <f t="shared" si="2"/>
        <v>0</v>
      </c>
      <c r="G17" s="134">
        <f t="shared" si="3"/>
        <v>0</v>
      </c>
      <c r="H17" s="134">
        <f t="shared" si="4"/>
        <v>0</v>
      </c>
      <c r="I17" s="165" t="s">
        <v>602</v>
      </c>
      <c r="J17" s="134" t="str">
        <f>I17</f>
        <v>unc</v>
      </c>
      <c r="K17" s="134" t="str">
        <f t="shared" ref="K17:AK17" si="15">J17</f>
        <v>unc</v>
      </c>
      <c r="L17" s="134" t="str">
        <f t="shared" si="15"/>
        <v>unc</v>
      </c>
      <c r="M17" s="134" t="str">
        <f t="shared" si="15"/>
        <v>unc</v>
      </c>
      <c r="N17" s="134" t="str">
        <f t="shared" si="15"/>
        <v>unc</v>
      </c>
      <c r="O17" s="134" t="str">
        <f t="shared" si="15"/>
        <v>unc</v>
      </c>
      <c r="P17" s="134" t="str">
        <f t="shared" si="15"/>
        <v>unc</v>
      </c>
      <c r="Q17" s="134" t="str">
        <f t="shared" si="15"/>
        <v>unc</v>
      </c>
      <c r="R17" s="134" t="str">
        <f t="shared" si="15"/>
        <v>unc</v>
      </c>
      <c r="S17" s="134" t="str">
        <f t="shared" si="15"/>
        <v>unc</v>
      </c>
      <c r="T17" s="134" t="str">
        <f t="shared" si="15"/>
        <v>unc</v>
      </c>
      <c r="U17" s="134" t="str">
        <f t="shared" si="15"/>
        <v>unc</v>
      </c>
      <c r="V17" s="134" t="str">
        <f t="shared" si="15"/>
        <v>unc</v>
      </c>
      <c r="W17" s="134" t="str">
        <f t="shared" si="15"/>
        <v>unc</v>
      </c>
      <c r="X17" s="134" t="str">
        <f t="shared" si="15"/>
        <v>unc</v>
      </c>
      <c r="Y17" s="134" t="str">
        <f t="shared" si="15"/>
        <v>unc</v>
      </c>
      <c r="Z17" s="134" t="str">
        <f t="shared" si="15"/>
        <v>unc</v>
      </c>
      <c r="AA17" s="134" t="str">
        <f t="shared" si="15"/>
        <v>unc</v>
      </c>
      <c r="AB17" s="134" t="str">
        <f t="shared" si="15"/>
        <v>unc</v>
      </c>
      <c r="AC17" s="134" t="str">
        <f t="shared" si="15"/>
        <v>unc</v>
      </c>
      <c r="AD17" s="134" t="str">
        <f t="shared" si="15"/>
        <v>unc</v>
      </c>
      <c r="AE17" s="134" t="str">
        <f t="shared" si="15"/>
        <v>unc</v>
      </c>
      <c r="AF17" s="134" t="str">
        <f t="shared" si="15"/>
        <v>unc</v>
      </c>
      <c r="AG17" s="134" t="str">
        <f t="shared" si="15"/>
        <v>unc</v>
      </c>
      <c r="AH17" s="134" t="str">
        <f t="shared" si="15"/>
        <v>unc</v>
      </c>
      <c r="AI17" s="134" t="str">
        <f t="shared" si="15"/>
        <v>unc</v>
      </c>
      <c r="AJ17" s="134" t="str">
        <f t="shared" si="15"/>
        <v>unc</v>
      </c>
      <c r="AK17" s="135" t="str">
        <f t="shared" si="15"/>
        <v>unc</v>
      </c>
    </row>
    <row r="18" spans="1:37" ht="15.5" x14ac:dyDescent="0.35">
      <c r="A18" s="42" t="str">
        <f>A17</f>
        <v>base</v>
      </c>
      <c r="B18" s="127" t="s">
        <v>569</v>
      </c>
      <c r="C18" s="136" t="s">
        <v>238</v>
      </c>
      <c r="D18" s="117" t="s">
        <v>59</v>
      </c>
      <c r="E18" s="163" t="s">
        <v>93</v>
      </c>
      <c r="F18" s="130">
        <f>F17</f>
        <v>0</v>
      </c>
      <c r="G18" s="130">
        <f>G17</f>
        <v>0</v>
      </c>
      <c r="H18" s="130">
        <f>H17</f>
        <v>0</v>
      </c>
      <c r="I18" s="166" t="s">
        <v>602</v>
      </c>
      <c r="J18" s="130" t="s">
        <v>602</v>
      </c>
      <c r="K18" s="130" t="s">
        <v>602</v>
      </c>
      <c r="L18" s="130" t="s">
        <v>602</v>
      </c>
      <c r="M18" s="130" t="s">
        <v>602</v>
      </c>
      <c r="N18" s="130" t="s">
        <v>602</v>
      </c>
      <c r="O18" s="130" t="s">
        <v>602</v>
      </c>
      <c r="P18" s="130" t="s">
        <v>602</v>
      </c>
      <c r="Q18" s="130" t="s">
        <v>602</v>
      </c>
      <c r="R18" s="130" t="s">
        <v>602</v>
      </c>
      <c r="S18" s="130" t="s">
        <v>602</v>
      </c>
      <c r="T18" s="130" t="s">
        <v>602</v>
      </c>
      <c r="U18" s="130" t="s">
        <v>602</v>
      </c>
      <c r="V18" s="130" t="s">
        <v>602</v>
      </c>
      <c r="W18" s="130" t="s">
        <v>602</v>
      </c>
      <c r="X18" s="130" t="s">
        <v>602</v>
      </c>
      <c r="Y18" s="130" t="s">
        <v>602</v>
      </c>
      <c r="Z18" s="130" t="s">
        <v>602</v>
      </c>
      <c r="AA18" s="130" t="s">
        <v>602</v>
      </c>
      <c r="AB18" s="130" t="s">
        <v>602</v>
      </c>
      <c r="AC18" s="130" t="s">
        <v>602</v>
      </c>
      <c r="AD18" s="130" t="s">
        <v>602</v>
      </c>
      <c r="AE18" s="130" t="s">
        <v>602</v>
      </c>
      <c r="AF18" s="130" t="s">
        <v>602</v>
      </c>
      <c r="AG18" s="130" t="s">
        <v>602</v>
      </c>
      <c r="AH18" s="130" t="s">
        <v>602</v>
      </c>
      <c r="AI18" s="130" t="s">
        <v>602</v>
      </c>
      <c r="AJ18" s="130" t="s">
        <v>602</v>
      </c>
      <c r="AK18" s="137" t="s">
        <v>602</v>
      </c>
    </row>
    <row r="19" spans="1:37" ht="16" thickBot="1" x14ac:dyDescent="0.4">
      <c r="A19" s="42" t="str">
        <f t="shared" ref="A19" si="16">A18</f>
        <v>base</v>
      </c>
      <c r="B19" s="127" t="s">
        <v>569</v>
      </c>
      <c r="C19" s="138" t="s">
        <v>238</v>
      </c>
      <c r="D19" s="161" t="s">
        <v>98</v>
      </c>
      <c r="E19" s="164" t="s">
        <v>236</v>
      </c>
      <c r="F19" s="141">
        <f t="shared" ref="F19" si="17">F18</f>
        <v>0</v>
      </c>
      <c r="G19" s="141">
        <f t="shared" ref="G19" si="18">G18</f>
        <v>0</v>
      </c>
      <c r="H19" s="141">
        <f t="shared" ref="H19" si="19">H18</f>
        <v>0</v>
      </c>
      <c r="I19" s="167" t="s">
        <v>602</v>
      </c>
      <c r="J19" s="141" t="s">
        <v>602</v>
      </c>
      <c r="K19" s="141" t="s">
        <v>602</v>
      </c>
      <c r="L19" s="141" t="s">
        <v>602</v>
      </c>
      <c r="M19" s="141" t="s">
        <v>602</v>
      </c>
      <c r="N19" s="141" t="s">
        <v>602</v>
      </c>
      <c r="O19" s="141" t="s">
        <v>602</v>
      </c>
      <c r="P19" s="141" t="s">
        <v>602</v>
      </c>
      <c r="Q19" s="141" t="s">
        <v>602</v>
      </c>
      <c r="R19" s="141" t="s">
        <v>602</v>
      </c>
      <c r="S19" s="141" t="s">
        <v>602</v>
      </c>
      <c r="T19" s="141" t="s">
        <v>602</v>
      </c>
      <c r="U19" s="141" t="s">
        <v>602</v>
      </c>
      <c r="V19" s="141" t="s">
        <v>602</v>
      </c>
      <c r="W19" s="141" t="s">
        <v>602</v>
      </c>
      <c r="X19" s="141" t="s">
        <v>602</v>
      </c>
      <c r="Y19" s="141" t="s">
        <v>602</v>
      </c>
      <c r="Z19" s="141" t="s">
        <v>602</v>
      </c>
      <c r="AA19" s="141" t="s">
        <v>602</v>
      </c>
      <c r="AB19" s="141" t="s">
        <v>602</v>
      </c>
      <c r="AC19" s="141" t="s">
        <v>602</v>
      </c>
      <c r="AD19" s="141" t="s">
        <v>602</v>
      </c>
      <c r="AE19" s="141" t="s">
        <v>602</v>
      </c>
      <c r="AF19" s="141" t="s">
        <v>602</v>
      </c>
      <c r="AG19" s="141" t="s">
        <v>602</v>
      </c>
      <c r="AH19" s="141" t="s">
        <v>602</v>
      </c>
      <c r="AI19" s="141" t="s">
        <v>602</v>
      </c>
      <c r="AJ19" s="141" t="s">
        <v>602</v>
      </c>
      <c r="AK19" s="142" t="s">
        <v>602</v>
      </c>
    </row>
    <row r="20" spans="1:37" ht="15.5" x14ac:dyDescent="0.35">
      <c r="A20" s="42" t="str">
        <f t="shared" ref="A20" si="20">A18</f>
        <v>base</v>
      </c>
      <c r="B20" s="127" t="s">
        <v>569</v>
      </c>
      <c r="C20" s="144" t="s">
        <v>239</v>
      </c>
      <c r="D20" s="117" t="s">
        <v>59</v>
      </c>
      <c r="E20" s="163" t="s">
        <v>114</v>
      </c>
      <c r="F20" s="130">
        <f>F18</f>
        <v>0</v>
      </c>
      <c r="G20" s="130">
        <f>G18</f>
        <v>0</v>
      </c>
      <c r="H20" s="130">
        <f>H18</f>
        <v>0</v>
      </c>
      <c r="I20" s="166" t="s">
        <v>602</v>
      </c>
      <c r="J20" s="130" t="s">
        <v>602</v>
      </c>
      <c r="K20" s="130" t="s">
        <v>602</v>
      </c>
      <c r="L20" s="130" t="s">
        <v>602</v>
      </c>
      <c r="M20" s="130" t="s">
        <v>602</v>
      </c>
      <c r="N20" s="130" t="s">
        <v>602</v>
      </c>
      <c r="O20" s="130" t="s">
        <v>602</v>
      </c>
      <c r="P20" s="130" t="s">
        <v>602</v>
      </c>
      <c r="Q20" s="130" t="s">
        <v>602</v>
      </c>
      <c r="R20" s="130" t="s">
        <v>602</v>
      </c>
      <c r="S20" s="130" t="s">
        <v>602</v>
      </c>
      <c r="T20" s="130" t="s">
        <v>602</v>
      </c>
      <c r="U20" s="130" t="s">
        <v>602</v>
      </c>
      <c r="V20" s="130" t="s">
        <v>602</v>
      </c>
      <c r="W20" s="130" t="s">
        <v>602</v>
      </c>
      <c r="X20" s="130" t="s">
        <v>602</v>
      </c>
      <c r="Y20" s="130" t="s">
        <v>602</v>
      </c>
      <c r="Z20" s="130" t="s">
        <v>602</v>
      </c>
      <c r="AA20" s="130" t="s">
        <v>602</v>
      </c>
      <c r="AB20" s="130" t="s">
        <v>602</v>
      </c>
      <c r="AC20" s="130" t="s">
        <v>602</v>
      </c>
      <c r="AD20" s="130" t="s">
        <v>602</v>
      </c>
      <c r="AE20" s="130" t="s">
        <v>602</v>
      </c>
      <c r="AF20" s="130" t="s">
        <v>602</v>
      </c>
      <c r="AG20" s="130" t="s">
        <v>602</v>
      </c>
      <c r="AH20" s="130" t="s">
        <v>602</v>
      </c>
      <c r="AI20" s="130" t="s">
        <v>602</v>
      </c>
      <c r="AJ20" s="130" t="s">
        <v>602</v>
      </c>
      <c r="AK20" s="137" t="s">
        <v>602</v>
      </c>
    </row>
    <row r="21" spans="1:37" ht="15.5" x14ac:dyDescent="0.35">
      <c r="A21" s="42" t="str">
        <f t="shared" ref="A21" si="21">A20</f>
        <v>base</v>
      </c>
      <c r="B21" s="127" t="s">
        <v>569</v>
      </c>
      <c r="C21" s="144" t="s">
        <v>239</v>
      </c>
      <c r="D21" s="117" t="s">
        <v>59</v>
      </c>
      <c r="E21" s="163" t="s">
        <v>93</v>
      </c>
      <c r="F21" s="130">
        <f t="shared" si="2"/>
        <v>0</v>
      </c>
      <c r="G21" s="130">
        <f t="shared" si="3"/>
        <v>0</v>
      </c>
      <c r="H21" s="130">
        <f t="shared" si="4"/>
        <v>0</v>
      </c>
      <c r="I21" s="166" t="s">
        <v>602</v>
      </c>
      <c r="J21" s="130" t="s">
        <v>602</v>
      </c>
      <c r="K21" s="130" t="s">
        <v>602</v>
      </c>
      <c r="L21" s="130" t="s">
        <v>602</v>
      </c>
      <c r="M21" s="130" t="s">
        <v>602</v>
      </c>
      <c r="N21" s="130" t="s">
        <v>602</v>
      </c>
      <c r="O21" s="130" t="s">
        <v>602</v>
      </c>
      <c r="P21" s="130" t="s">
        <v>602</v>
      </c>
      <c r="Q21" s="130" t="s">
        <v>602</v>
      </c>
      <c r="R21" s="130" t="s">
        <v>602</v>
      </c>
      <c r="S21" s="130" t="s">
        <v>602</v>
      </c>
      <c r="T21" s="130" t="s">
        <v>602</v>
      </c>
      <c r="U21" s="130" t="s">
        <v>602</v>
      </c>
      <c r="V21" s="130" t="s">
        <v>602</v>
      </c>
      <c r="W21" s="130" t="s">
        <v>602</v>
      </c>
      <c r="X21" s="130" t="s">
        <v>602</v>
      </c>
      <c r="Y21" s="130" t="s">
        <v>602</v>
      </c>
      <c r="Z21" s="130" t="s">
        <v>602</v>
      </c>
      <c r="AA21" s="130" t="s">
        <v>602</v>
      </c>
      <c r="AB21" s="130" t="s">
        <v>602</v>
      </c>
      <c r="AC21" s="130" t="s">
        <v>602</v>
      </c>
      <c r="AD21" s="130" t="s">
        <v>602</v>
      </c>
      <c r="AE21" s="130" t="s">
        <v>602</v>
      </c>
      <c r="AF21" s="130" t="s">
        <v>602</v>
      </c>
      <c r="AG21" s="130" t="s">
        <v>602</v>
      </c>
      <c r="AH21" s="130" t="s">
        <v>602</v>
      </c>
      <c r="AI21" s="130" t="s">
        <v>602</v>
      </c>
      <c r="AJ21" s="130" t="s">
        <v>602</v>
      </c>
      <c r="AK21" s="137" t="s">
        <v>602</v>
      </c>
    </row>
    <row r="22" spans="1:37" ht="15.5" x14ac:dyDescent="0.35">
      <c r="A22" s="42" t="str">
        <f t="shared" ref="A22" si="22">A21</f>
        <v>base</v>
      </c>
      <c r="B22" s="127" t="s">
        <v>569</v>
      </c>
      <c r="C22" s="144" t="s">
        <v>239</v>
      </c>
      <c r="D22" s="117" t="s">
        <v>59</v>
      </c>
      <c r="E22" s="163" t="s">
        <v>340</v>
      </c>
      <c r="F22" s="130">
        <f t="shared" si="2"/>
        <v>0</v>
      </c>
      <c r="G22" s="130">
        <f t="shared" si="3"/>
        <v>0</v>
      </c>
      <c r="H22" s="130">
        <f t="shared" si="4"/>
        <v>0</v>
      </c>
      <c r="I22" s="166" t="s">
        <v>602</v>
      </c>
      <c r="J22" s="130" t="s">
        <v>602</v>
      </c>
      <c r="K22" s="130" t="s">
        <v>602</v>
      </c>
      <c r="L22" s="130" t="s">
        <v>602</v>
      </c>
      <c r="M22" s="130" t="s">
        <v>602</v>
      </c>
      <c r="N22" s="130" t="s">
        <v>602</v>
      </c>
      <c r="O22" s="130" t="s">
        <v>602</v>
      </c>
      <c r="P22" s="130" t="s">
        <v>602</v>
      </c>
      <c r="Q22" s="130" t="s">
        <v>602</v>
      </c>
      <c r="R22" s="130" t="s">
        <v>602</v>
      </c>
      <c r="S22" s="130" t="s">
        <v>602</v>
      </c>
      <c r="T22" s="130" t="s">
        <v>602</v>
      </c>
      <c r="U22" s="130" t="s">
        <v>602</v>
      </c>
      <c r="V22" s="130" t="s">
        <v>602</v>
      </c>
      <c r="W22" s="130" t="s">
        <v>602</v>
      </c>
      <c r="X22" s="130" t="s">
        <v>602</v>
      </c>
      <c r="Y22" s="130" t="s">
        <v>602</v>
      </c>
      <c r="Z22" s="130" t="s">
        <v>602</v>
      </c>
      <c r="AA22" s="130" t="s">
        <v>602</v>
      </c>
      <c r="AB22" s="130" t="s">
        <v>602</v>
      </c>
      <c r="AC22" s="130" t="s">
        <v>602</v>
      </c>
      <c r="AD22" s="130" t="s">
        <v>602</v>
      </c>
      <c r="AE22" s="130" t="s">
        <v>602</v>
      </c>
      <c r="AF22" s="130" t="s">
        <v>602</v>
      </c>
      <c r="AG22" s="130" t="s">
        <v>602</v>
      </c>
      <c r="AH22" s="130" t="s">
        <v>602</v>
      </c>
      <c r="AI22" s="130" t="s">
        <v>602</v>
      </c>
      <c r="AJ22" s="130" t="s">
        <v>602</v>
      </c>
      <c r="AK22" s="137" t="s">
        <v>602</v>
      </c>
    </row>
    <row r="23" spans="1:37" ht="15.5" x14ac:dyDescent="0.35">
      <c r="A23" s="42" t="str">
        <f t="shared" ref="A23" si="23">A22</f>
        <v>base</v>
      </c>
      <c r="B23" s="127" t="s">
        <v>569</v>
      </c>
      <c r="C23" s="144" t="s">
        <v>239</v>
      </c>
      <c r="D23" s="117" t="s">
        <v>59</v>
      </c>
      <c r="E23" s="163" t="s">
        <v>336</v>
      </c>
      <c r="F23" s="130">
        <f t="shared" si="2"/>
        <v>0</v>
      </c>
      <c r="G23" s="130">
        <f t="shared" si="3"/>
        <v>0</v>
      </c>
      <c r="H23" s="130">
        <f t="shared" si="4"/>
        <v>0</v>
      </c>
      <c r="I23" s="166" t="s">
        <v>602</v>
      </c>
      <c r="J23" s="130" t="s">
        <v>602</v>
      </c>
      <c r="K23" s="130" t="s">
        <v>602</v>
      </c>
      <c r="L23" s="130" t="s">
        <v>602</v>
      </c>
      <c r="M23" s="130" t="s">
        <v>602</v>
      </c>
      <c r="N23" s="130" t="s">
        <v>602</v>
      </c>
      <c r="O23" s="130" t="s">
        <v>602</v>
      </c>
      <c r="P23" s="130" t="s">
        <v>602</v>
      </c>
      <c r="Q23" s="130" t="s">
        <v>602</v>
      </c>
      <c r="R23" s="130" t="s">
        <v>602</v>
      </c>
      <c r="S23" s="130" t="s">
        <v>602</v>
      </c>
      <c r="T23" s="130" t="s">
        <v>602</v>
      </c>
      <c r="U23" s="130" t="s">
        <v>602</v>
      </c>
      <c r="V23" s="130" t="s">
        <v>602</v>
      </c>
      <c r="W23" s="130" t="s">
        <v>602</v>
      </c>
      <c r="X23" s="130" t="s">
        <v>602</v>
      </c>
      <c r="Y23" s="130" t="s">
        <v>602</v>
      </c>
      <c r="Z23" s="130" t="s">
        <v>602</v>
      </c>
      <c r="AA23" s="130" t="s">
        <v>602</v>
      </c>
      <c r="AB23" s="130" t="s">
        <v>602</v>
      </c>
      <c r="AC23" s="130" t="s">
        <v>602</v>
      </c>
      <c r="AD23" s="130" t="s">
        <v>602</v>
      </c>
      <c r="AE23" s="130" t="s">
        <v>602</v>
      </c>
      <c r="AF23" s="130" t="s">
        <v>602</v>
      </c>
      <c r="AG23" s="130" t="s">
        <v>602</v>
      </c>
      <c r="AH23" s="130" t="s">
        <v>602</v>
      </c>
      <c r="AI23" s="130" t="s">
        <v>602</v>
      </c>
      <c r="AJ23" s="130" t="s">
        <v>602</v>
      </c>
      <c r="AK23" s="137" t="s">
        <v>602</v>
      </c>
    </row>
    <row r="24" spans="1:37" ht="15.5" x14ac:dyDescent="0.35">
      <c r="A24" s="42" t="str">
        <f t="shared" ref="A24" si="24">A23</f>
        <v>base</v>
      </c>
      <c r="B24" s="127" t="s">
        <v>569</v>
      </c>
      <c r="C24" s="144" t="s">
        <v>239</v>
      </c>
      <c r="D24" s="117" t="s">
        <v>59</v>
      </c>
      <c r="E24" s="163" t="s">
        <v>95</v>
      </c>
      <c r="F24" s="130">
        <f t="shared" si="2"/>
        <v>0</v>
      </c>
      <c r="G24" s="130">
        <f t="shared" si="3"/>
        <v>0</v>
      </c>
      <c r="H24" s="130">
        <f t="shared" si="4"/>
        <v>0</v>
      </c>
      <c r="I24" s="166">
        <v>0</v>
      </c>
      <c r="J24" s="130">
        <v>0</v>
      </c>
      <c r="K24" s="130">
        <v>0</v>
      </c>
      <c r="L24" s="130">
        <v>0</v>
      </c>
      <c r="M24" s="130">
        <v>0</v>
      </c>
      <c r="N24" s="130">
        <v>0</v>
      </c>
      <c r="O24" s="130">
        <v>0</v>
      </c>
      <c r="P24" s="130">
        <v>0</v>
      </c>
      <c r="Q24" s="130" t="s">
        <v>602</v>
      </c>
      <c r="R24" s="130" t="s">
        <v>602</v>
      </c>
      <c r="S24" s="130" t="s">
        <v>602</v>
      </c>
      <c r="T24" s="130" t="s">
        <v>602</v>
      </c>
      <c r="U24" s="130" t="s">
        <v>602</v>
      </c>
      <c r="V24" s="130" t="s">
        <v>602</v>
      </c>
      <c r="W24" s="130" t="s">
        <v>602</v>
      </c>
      <c r="X24" s="130" t="s">
        <v>602</v>
      </c>
      <c r="Y24" s="130" t="s">
        <v>602</v>
      </c>
      <c r="Z24" s="130" t="s">
        <v>602</v>
      </c>
      <c r="AA24" s="130" t="s">
        <v>602</v>
      </c>
      <c r="AB24" s="130" t="s">
        <v>602</v>
      </c>
      <c r="AC24" s="130" t="s">
        <v>602</v>
      </c>
      <c r="AD24" s="130" t="s">
        <v>602</v>
      </c>
      <c r="AE24" s="130" t="s">
        <v>602</v>
      </c>
      <c r="AF24" s="130" t="s">
        <v>602</v>
      </c>
      <c r="AG24" s="130" t="s">
        <v>602</v>
      </c>
      <c r="AH24" s="130" t="s">
        <v>602</v>
      </c>
      <c r="AI24" s="130" t="s">
        <v>602</v>
      </c>
      <c r="AJ24" s="130" t="s">
        <v>602</v>
      </c>
      <c r="AK24" s="137" t="s">
        <v>602</v>
      </c>
    </row>
    <row r="25" spans="1:37" ht="16" thickBot="1" x14ac:dyDescent="0.4">
      <c r="A25" s="42" t="str">
        <f t="shared" ref="A25" si="25">A24</f>
        <v>base</v>
      </c>
      <c r="B25" s="127" t="s">
        <v>569</v>
      </c>
      <c r="C25" s="144" t="s">
        <v>239</v>
      </c>
      <c r="D25" s="117" t="s">
        <v>98</v>
      </c>
      <c r="E25" s="163" t="s">
        <v>236</v>
      </c>
      <c r="F25" s="130">
        <f t="shared" si="2"/>
        <v>0</v>
      </c>
      <c r="G25" s="130">
        <f t="shared" si="3"/>
        <v>0</v>
      </c>
      <c r="H25" s="130">
        <f t="shared" si="4"/>
        <v>0</v>
      </c>
      <c r="I25" s="166" t="s">
        <v>602</v>
      </c>
      <c r="J25" s="130" t="s">
        <v>602</v>
      </c>
      <c r="K25" s="130" t="s">
        <v>602</v>
      </c>
      <c r="L25" s="130" t="s">
        <v>602</v>
      </c>
      <c r="M25" s="130" t="s">
        <v>602</v>
      </c>
      <c r="N25" s="130" t="s">
        <v>602</v>
      </c>
      <c r="O25" s="130" t="s">
        <v>602</v>
      </c>
      <c r="P25" s="130" t="s">
        <v>602</v>
      </c>
      <c r="Q25" s="130" t="s">
        <v>602</v>
      </c>
      <c r="R25" s="130" t="s">
        <v>602</v>
      </c>
      <c r="S25" s="130" t="s">
        <v>602</v>
      </c>
      <c r="T25" s="130" t="s">
        <v>602</v>
      </c>
      <c r="U25" s="130" t="s">
        <v>602</v>
      </c>
      <c r="V25" s="130" t="s">
        <v>602</v>
      </c>
      <c r="W25" s="130" t="s">
        <v>602</v>
      </c>
      <c r="X25" s="130" t="s">
        <v>602</v>
      </c>
      <c r="Y25" s="130" t="s">
        <v>602</v>
      </c>
      <c r="Z25" s="130" t="s">
        <v>602</v>
      </c>
      <c r="AA25" s="130" t="s">
        <v>602</v>
      </c>
      <c r="AB25" s="130" t="s">
        <v>602</v>
      </c>
      <c r="AC25" s="130" t="s">
        <v>602</v>
      </c>
      <c r="AD25" s="130" t="s">
        <v>602</v>
      </c>
      <c r="AE25" s="130" t="s">
        <v>602</v>
      </c>
      <c r="AF25" s="130" t="s">
        <v>602</v>
      </c>
      <c r="AG25" s="130" t="s">
        <v>602</v>
      </c>
      <c r="AH25" s="130" t="s">
        <v>602</v>
      </c>
      <c r="AI25" s="130" t="s">
        <v>602</v>
      </c>
      <c r="AJ25" s="130" t="s">
        <v>602</v>
      </c>
      <c r="AK25" s="137" t="s">
        <v>602</v>
      </c>
    </row>
    <row r="26" spans="1:37" ht="15.5" x14ac:dyDescent="0.35">
      <c r="A26" s="42" t="str">
        <f t="shared" ref="A26" si="26">A25</f>
        <v>base</v>
      </c>
      <c r="B26" s="127" t="s">
        <v>569</v>
      </c>
      <c r="C26" s="146" t="s">
        <v>240</v>
      </c>
      <c r="D26" s="160" t="s">
        <v>59</v>
      </c>
      <c r="E26" s="162" t="s">
        <v>114</v>
      </c>
      <c r="F26" s="134">
        <f t="shared" si="2"/>
        <v>0</v>
      </c>
      <c r="G26" s="134">
        <f t="shared" si="3"/>
        <v>0</v>
      </c>
      <c r="H26" s="134">
        <f t="shared" si="4"/>
        <v>0</v>
      </c>
      <c r="I26" s="165" t="s">
        <v>602</v>
      </c>
      <c r="J26" s="134" t="s">
        <v>602</v>
      </c>
      <c r="K26" s="134" t="s">
        <v>602</v>
      </c>
      <c r="L26" s="134" t="s">
        <v>602</v>
      </c>
      <c r="M26" s="134" t="s">
        <v>602</v>
      </c>
      <c r="N26" s="134" t="s">
        <v>602</v>
      </c>
      <c r="O26" s="134" t="s">
        <v>602</v>
      </c>
      <c r="P26" s="134" t="s">
        <v>602</v>
      </c>
      <c r="Q26" s="134" t="s">
        <v>602</v>
      </c>
      <c r="R26" s="134" t="s">
        <v>602</v>
      </c>
      <c r="S26" s="134" t="s">
        <v>602</v>
      </c>
      <c r="T26" s="134" t="s">
        <v>602</v>
      </c>
      <c r="U26" s="134" t="s">
        <v>602</v>
      </c>
      <c r="V26" s="134" t="s">
        <v>602</v>
      </c>
      <c r="W26" s="134" t="s">
        <v>602</v>
      </c>
      <c r="X26" s="134" t="s">
        <v>602</v>
      </c>
      <c r="Y26" s="134" t="s">
        <v>602</v>
      </c>
      <c r="Z26" s="134" t="s">
        <v>602</v>
      </c>
      <c r="AA26" s="134" t="s">
        <v>602</v>
      </c>
      <c r="AB26" s="134" t="s">
        <v>602</v>
      </c>
      <c r="AC26" s="134" t="s">
        <v>602</v>
      </c>
      <c r="AD26" s="134" t="s">
        <v>602</v>
      </c>
      <c r="AE26" s="134" t="s">
        <v>602</v>
      </c>
      <c r="AF26" s="134" t="s">
        <v>602</v>
      </c>
      <c r="AG26" s="134" t="s">
        <v>602</v>
      </c>
      <c r="AH26" s="134" t="s">
        <v>602</v>
      </c>
      <c r="AI26" s="134" t="s">
        <v>602</v>
      </c>
      <c r="AJ26" s="134" t="s">
        <v>602</v>
      </c>
      <c r="AK26" s="135" t="s">
        <v>602</v>
      </c>
    </row>
    <row r="27" spans="1:37" ht="16" thickBot="1" x14ac:dyDescent="0.4">
      <c r="A27" s="42" t="str">
        <f t="shared" ref="A27:A28" si="27">A26</f>
        <v>base</v>
      </c>
      <c r="B27" s="127" t="s">
        <v>569</v>
      </c>
      <c r="C27" s="148" t="s">
        <v>240</v>
      </c>
      <c r="D27" s="117" t="s">
        <v>59</v>
      </c>
      <c r="E27" s="163" t="s">
        <v>93</v>
      </c>
      <c r="F27" s="141">
        <f t="shared" si="2"/>
        <v>0</v>
      </c>
      <c r="G27" s="141">
        <f t="shared" si="3"/>
        <v>0</v>
      </c>
      <c r="H27" s="141">
        <f t="shared" si="4"/>
        <v>0</v>
      </c>
      <c r="I27" s="166" t="s">
        <v>602</v>
      </c>
      <c r="J27" s="130" t="s">
        <v>602</v>
      </c>
      <c r="K27" s="130" t="s">
        <v>602</v>
      </c>
      <c r="L27" s="130" t="s">
        <v>602</v>
      </c>
      <c r="M27" s="130" t="s">
        <v>602</v>
      </c>
      <c r="N27" s="130" t="s">
        <v>602</v>
      </c>
      <c r="O27" s="130" t="s">
        <v>602</v>
      </c>
      <c r="P27" s="130" t="s">
        <v>602</v>
      </c>
      <c r="Q27" s="130" t="s">
        <v>602</v>
      </c>
      <c r="R27" s="130" t="s">
        <v>602</v>
      </c>
      <c r="S27" s="130" t="s">
        <v>602</v>
      </c>
      <c r="T27" s="130" t="s">
        <v>602</v>
      </c>
      <c r="U27" s="130" t="s">
        <v>602</v>
      </c>
      <c r="V27" s="130" t="s">
        <v>602</v>
      </c>
      <c r="W27" s="130" t="s">
        <v>602</v>
      </c>
      <c r="X27" s="130" t="s">
        <v>602</v>
      </c>
      <c r="Y27" s="130" t="s">
        <v>602</v>
      </c>
      <c r="Z27" s="130" t="s">
        <v>602</v>
      </c>
      <c r="AA27" s="130" t="s">
        <v>602</v>
      </c>
      <c r="AB27" s="130" t="s">
        <v>602</v>
      </c>
      <c r="AC27" s="130" t="s">
        <v>602</v>
      </c>
      <c r="AD27" s="130" t="s">
        <v>602</v>
      </c>
      <c r="AE27" s="130" t="s">
        <v>602</v>
      </c>
      <c r="AF27" s="130" t="s">
        <v>602</v>
      </c>
      <c r="AG27" s="130" t="s">
        <v>602</v>
      </c>
      <c r="AH27" s="130" t="s">
        <v>602</v>
      </c>
      <c r="AI27" s="130" t="s">
        <v>602</v>
      </c>
      <c r="AJ27" s="130" t="s">
        <v>602</v>
      </c>
      <c r="AK27" s="137" t="s">
        <v>602</v>
      </c>
    </row>
    <row r="28" spans="1:37" ht="16" thickBot="1" x14ac:dyDescent="0.4">
      <c r="A28" s="42" t="str">
        <f t="shared" si="27"/>
        <v>base</v>
      </c>
      <c r="B28" s="127" t="s">
        <v>569</v>
      </c>
      <c r="C28" s="147" t="s">
        <v>240</v>
      </c>
      <c r="D28" s="161" t="s">
        <v>98</v>
      </c>
      <c r="E28" s="164" t="s">
        <v>236</v>
      </c>
      <c r="F28" s="141">
        <f t="shared" ref="F28" si="28">F27</f>
        <v>0</v>
      </c>
      <c r="G28" s="141">
        <f t="shared" ref="G28" si="29">G27</f>
        <v>0</v>
      </c>
      <c r="H28" s="141">
        <f t="shared" ref="H28" si="30">H27</f>
        <v>0</v>
      </c>
      <c r="I28" s="167" t="s">
        <v>602</v>
      </c>
      <c r="J28" s="141" t="s">
        <v>602</v>
      </c>
      <c r="K28" s="141" t="s">
        <v>602</v>
      </c>
      <c r="L28" s="141" t="s">
        <v>602</v>
      </c>
      <c r="M28" s="141" t="s">
        <v>602</v>
      </c>
      <c r="N28" s="141" t="s">
        <v>602</v>
      </c>
      <c r="O28" s="141" t="s">
        <v>602</v>
      </c>
      <c r="P28" s="141" t="s">
        <v>602</v>
      </c>
      <c r="Q28" s="141" t="s">
        <v>602</v>
      </c>
      <c r="R28" s="141" t="s">
        <v>602</v>
      </c>
      <c r="S28" s="141" t="s">
        <v>602</v>
      </c>
      <c r="T28" s="141" t="s">
        <v>602</v>
      </c>
      <c r="U28" s="141" t="s">
        <v>602</v>
      </c>
      <c r="V28" s="141" t="s">
        <v>602</v>
      </c>
      <c r="W28" s="141" t="s">
        <v>602</v>
      </c>
      <c r="X28" s="141" t="s">
        <v>602</v>
      </c>
      <c r="Y28" s="141" t="s">
        <v>602</v>
      </c>
      <c r="Z28" s="141" t="s">
        <v>602</v>
      </c>
      <c r="AA28" s="141" t="s">
        <v>602</v>
      </c>
      <c r="AB28" s="141" t="s">
        <v>602</v>
      </c>
      <c r="AC28" s="141" t="s">
        <v>602</v>
      </c>
      <c r="AD28" s="141" t="s">
        <v>602</v>
      </c>
      <c r="AE28" s="141" t="s">
        <v>602</v>
      </c>
      <c r="AF28" s="141" t="s">
        <v>602</v>
      </c>
      <c r="AG28" s="141" t="s">
        <v>602</v>
      </c>
      <c r="AH28" s="141" t="s">
        <v>602</v>
      </c>
      <c r="AI28" s="141" t="s">
        <v>602</v>
      </c>
      <c r="AJ28" s="141" t="s">
        <v>602</v>
      </c>
      <c r="AK28" s="142" t="s">
        <v>602</v>
      </c>
    </row>
    <row r="29" spans="1:37" ht="15.5" x14ac:dyDescent="0.35">
      <c r="A29" s="42" t="str">
        <f t="shared" ref="A29" si="31">A27</f>
        <v>base</v>
      </c>
      <c r="B29" s="127" t="s">
        <v>569</v>
      </c>
      <c r="C29" s="143" t="s">
        <v>241</v>
      </c>
      <c r="D29" s="160" t="s">
        <v>59</v>
      </c>
      <c r="E29" s="162" t="s">
        <v>114</v>
      </c>
      <c r="F29" s="134">
        <f>F27</f>
        <v>0</v>
      </c>
      <c r="G29" s="134">
        <f>G27</f>
        <v>0</v>
      </c>
      <c r="H29" s="134">
        <f>H27</f>
        <v>0</v>
      </c>
      <c r="I29" s="165" t="s">
        <v>602</v>
      </c>
      <c r="J29" s="134" t="s">
        <v>602</v>
      </c>
      <c r="K29" s="134" t="s">
        <v>602</v>
      </c>
      <c r="L29" s="134" t="s">
        <v>602</v>
      </c>
      <c r="M29" s="134" t="s">
        <v>602</v>
      </c>
      <c r="N29" s="134" t="s">
        <v>602</v>
      </c>
      <c r="O29" s="134" t="s">
        <v>602</v>
      </c>
      <c r="P29" s="134" t="s">
        <v>602</v>
      </c>
      <c r="Q29" s="134" t="s">
        <v>602</v>
      </c>
      <c r="R29" s="134" t="s">
        <v>602</v>
      </c>
      <c r="S29" s="134" t="s">
        <v>602</v>
      </c>
      <c r="T29" s="134" t="s">
        <v>602</v>
      </c>
      <c r="U29" s="134" t="s">
        <v>602</v>
      </c>
      <c r="V29" s="134" t="s">
        <v>602</v>
      </c>
      <c r="W29" s="134" t="s">
        <v>602</v>
      </c>
      <c r="X29" s="134" t="s">
        <v>602</v>
      </c>
      <c r="Y29" s="134" t="s">
        <v>602</v>
      </c>
      <c r="Z29" s="134" t="s">
        <v>602</v>
      </c>
      <c r="AA29" s="134" t="s">
        <v>602</v>
      </c>
      <c r="AB29" s="134" t="s">
        <v>602</v>
      </c>
      <c r="AC29" s="134" t="s">
        <v>602</v>
      </c>
      <c r="AD29" s="134" t="s">
        <v>602</v>
      </c>
      <c r="AE29" s="134" t="s">
        <v>602</v>
      </c>
      <c r="AF29" s="134" t="s">
        <v>602</v>
      </c>
      <c r="AG29" s="134" t="s">
        <v>602</v>
      </c>
      <c r="AH29" s="134" t="s">
        <v>602</v>
      </c>
      <c r="AI29" s="134" t="s">
        <v>602</v>
      </c>
      <c r="AJ29" s="134" t="s">
        <v>602</v>
      </c>
      <c r="AK29" s="135" t="s">
        <v>602</v>
      </c>
    </row>
    <row r="30" spans="1:37" ht="15.5" x14ac:dyDescent="0.35">
      <c r="A30" s="42" t="str">
        <f t="shared" ref="A30" si="32">A29</f>
        <v>base</v>
      </c>
      <c r="B30" s="127" t="s">
        <v>569</v>
      </c>
      <c r="C30" s="144" t="str">
        <f t="shared" ref="C30:C32" si="33">C29</f>
        <v>Free State</v>
      </c>
      <c r="D30" s="117" t="s">
        <v>59</v>
      </c>
      <c r="E30" s="163" t="s">
        <v>93</v>
      </c>
      <c r="F30" s="130">
        <f t="shared" si="2"/>
        <v>0</v>
      </c>
      <c r="G30" s="130">
        <f t="shared" si="3"/>
        <v>0</v>
      </c>
      <c r="H30" s="130">
        <f t="shared" si="4"/>
        <v>0</v>
      </c>
      <c r="I30" s="166" t="s">
        <v>602</v>
      </c>
      <c r="J30" s="130" t="s">
        <v>602</v>
      </c>
      <c r="K30" s="130" t="s">
        <v>602</v>
      </c>
      <c r="L30" s="130" t="s">
        <v>602</v>
      </c>
      <c r="M30" s="130" t="s">
        <v>602</v>
      </c>
      <c r="N30" s="130" t="s">
        <v>602</v>
      </c>
      <c r="O30" s="130" t="s">
        <v>602</v>
      </c>
      <c r="P30" s="130" t="s">
        <v>602</v>
      </c>
      <c r="Q30" s="130" t="s">
        <v>602</v>
      </c>
      <c r="R30" s="130" t="s">
        <v>602</v>
      </c>
      <c r="S30" s="130" t="s">
        <v>602</v>
      </c>
      <c r="T30" s="130" t="s">
        <v>602</v>
      </c>
      <c r="U30" s="130" t="s">
        <v>602</v>
      </c>
      <c r="V30" s="130" t="s">
        <v>602</v>
      </c>
      <c r="W30" s="130" t="s">
        <v>602</v>
      </c>
      <c r="X30" s="130" t="s">
        <v>602</v>
      </c>
      <c r="Y30" s="130" t="s">
        <v>602</v>
      </c>
      <c r="Z30" s="130" t="s">
        <v>602</v>
      </c>
      <c r="AA30" s="130" t="s">
        <v>602</v>
      </c>
      <c r="AB30" s="130" t="s">
        <v>602</v>
      </c>
      <c r="AC30" s="130" t="s">
        <v>602</v>
      </c>
      <c r="AD30" s="130" t="s">
        <v>602</v>
      </c>
      <c r="AE30" s="130" t="s">
        <v>602</v>
      </c>
      <c r="AF30" s="130" t="s">
        <v>602</v>
      </c>
      <c r="AG30" s="130" t="s">
        <v>602</v>
      </c>
      <c r="AH30" s="130" t="s">
        <v>602</v>
      </c>
      <c r="AI30" s="130" t="s">
        <v>602</v>
      </c>
      <c r="AJ30" s="130" t="s">
        <v>602</v>
      </c>
      <c r="AK30" s="137" t="s">
        <v>602</v>
      </c>
    </row>
    <row r="31" spans="1:37" ht="15.5" x14ac:dyDescent="0.35">
      <c r="A31" s="42" t="str">
        <f t="shared" ref="A31" si="34">A30</f>
        <v>base</v>
      </c>
      <c r="B31" s="127" t="s">
        <v>569</v>
      </c>
      <c r="C31" s="144" t="str">
        <f t="shared" si="33"/>
        <v>Free State</v>
      </c>
      <c r="D31" s="117" t="s">
        <v>59</v>
      </c>
      <c r="E31" s="163" t="s">
        <v>340</v>
      </c>
      <c r="F31" s="130">
        <f t="shared" si="2"/>
        <v>0</v>
      </c>
      <c r="G31" s="130">
        <f t="shared" si="3"/>
        <v>0</v>
      </c>
      <c r="H31" s="130">
        <f t="shared" si="4"/>
        <v>0</v>
      </c>
      <c r="I31" s="166" t="s">
        <v>602</v>
      </c>
      <c r="J31" s="130" t="s">
        <v>602</v>
      </c>
      <c r="K31" s="130" t="s">
        <v>602</v>
      </c>
      <c r="L31" s="130" t="s">
        <v>602</v>
      </c>
      <c r="M31" s="130" t="s">
        <v>602</v>
      </c>
      <c r="N31" s="130" t="s">
        <v>602</v>
      </c>
      <c r="O31" s="130" t="s">
        <v>602</v>
      </c>
      <c r="P31" s="130" t="s">
        <v>602</v>
      </c>
      <c r="Q31" s="130" t="s">
        <v>602</v>
      </c>
      <c r="R31" s="130" t="s">
        <v>602</v>
      </c>
      <c r="S31" s="130" t="s">
        <v>602</v>
      </c>
      <c r="T31" s="130" t="s">
        <v>602</v>
      </c>
      <c r="U31" s="130" t="s">
        <v>602</v>
      </c>
      <c r="V31" s="130" t="s">
        <v>602</v>
      </c>
      <c r="W31" s="130" t="s">
        <v>602</v>
      </c>
      <c r="X31" s="130" t="s">
        <v>602</v>
      </c>
      <c r="Y31" s="130" t="s">
        <v>602</v>
      </c>
      <c r="Z31" s="130" t="s">
        <v>602</v>
      </c>
      <c r="AA31" s="130" t="s">
        <v>602</v>
      </c>
      <c r="AB31" s="130" t="s">
        <v>602</v>
      </c>
      <c r="AC31" s="130" t="s">
        <v>602</v>
      </c>
      <c r="AD31" s="130" t="s">
        <v>602</v>
      </c>
      <c r="AE31" s="130" t="s">
        <v>602</v>
      </c>
      <c r="AF31" s="130" t="s">
        <v>602</v>
      </c>
      <c r="AG31" s="130" t="s">
        <v>602</v>
      </c>
      <c r="AH31" s="130" t="s">
        <v>602</v>
      </c>
      <c r="AI31" s="130" t="s">
        <v>602</v>
      </c>
      <c r="AJ31" s="130" t="s">
        <v>602</v>
      </c>
      <c r="AK31" s="137" t="s">
        <v>602</v>
      </c>
    </row>
    <row r="32" spans="1:37" ht="15.5" x14ac:dyDescent="0.35">
      <c r="A32" s="42" t="str">
        <f t="shared" ref="A32" si="35">A31</f>
        <v>base</v>
      </c>
      <c r="B32" s="127" t="s">
        <v>569</v>
      </c>
      <c r="C32" s="144" t="str">
        <f t="shared" si="33"/>
        <v>Free State</v>
      </c>
      <c r="D32" s="117" t="s">
        <v>59</v>
      </c>
      <c r="E32" s="163" t="s">
        <v>336</v>
      </c>
      <c r="F32" s="130">
        <f t="shared" si="2"/>
        <v>0</v>
      </c>
      <c r="G32" s="130">
        <f t="shared" si="3"/>
        <v>0</v>
      </c>
      <c r="H32" s="130">
        <f t="shared" si="4"/>
        <v>0</v>
      </c>
      <c r="I32" s="166" t="s">
        <v>602</v>
      </c>
      <c r="J32" s="130" t="s">
        <v>602</v>
      </c>
      <c r="K32" s="130" t="s">
        <v>602</v>
      </c>
      <c r="L32" s="130" t="s">
        <v>602</v>
      </c>
      <c r="M32" s="130" t="s">
        <v>602</v>
      </c>
      <c r="N32" s="130" t="s">
        <v>602</v>
      </c>
      <c r="O32" s="130" t="s">
        <v>602</v>
      </c>
      <c r="P32" s="130" t="s">
        <v>602</v>
      </c>
      <c r="Q32" s="130" t="s">
        <v>602</v>
      </c>
      <c r="R32" s="130" t="s">
        <v>602</v>
      </c>
      <c r="S32" s="130" t="s">
        <v>602</v>
      </c>
      <c r="T32" s="130" t="s">
        <v>602</v>
      </c>
      <c r="U32" s="130" t="s">
        <v>602</v>
      </c>
      <c r="V32" s="130" t="s">
        <v>602</v>
      </c>
      <c r="W32" s="130" t="s">
        <v>602</v>
      </c>
      <c r="X32" s="130" t="s">
        <v>602</v>
      </c>
      <c r="Y32" s="130" t="s">
        <v>602</v>
      </c>
      <c r="Z32" s="130" t="s">
        <v>602</v>
      </c>
      <c r="AA32" s="130" t="s">
        <v>602</v>
      </c>
      <c r="AB32" s="130" t="s">
        <v>602</v>
      </c>
      <c r="AC32" s="130" t="s">
        <v>602</v>
      </c>
      <c r="AD32" s="130" t="s">
        <v>602</v>
      </c>
      <c r="AE32" s="130" t="s">
        <v>602</v>
      </c>
      <c r="AF32" s="130" t="s">
        <v>602</v>
      </c>
      <c r="AG32" s="130" t="s">
        <v>602</v>
      </c>
      <c r="AH32" s="130" t="s">
        <v>602</v>
      </c>
      <c r="AI32" s="130" t="s">
        <v>602</v>
      </c>
      <c r="AJ32" s="130" t="s">
        <v>602</v>
      </c>
      <c r="AK32" s="137" t="s">
        <v>602</v>
      </c>
    </row>
    <row r="33" spans="1:37" ht="16" thickBot="1" x14ac:dyDescent="0.4">
      <c r="A33" s="42" t="e">
        <f>#REF!</f>
        <v>#REF!</v>
      </c>
      <c r="B33" s="127" t="s">
        <v>569</v>
      </c>
      <c r="C33" s="145" t="s">
        <v>241</v>
      </c>
      <c r="D33" s="161" t="s">
        <v>98</v>
      </c>
      <c r="E33" s="164" t="s">
        <v>236</v>
      </c>
      <c r="F33" s="141" t="e">
        <f>#REF!</f>
        <v>#REF!</v>
      </c>
      <c r="G33" s="141" t="e">
        <f>#REF!</f>
        <v>#REF!</v>
      </c>
      <c r="H33" s="141" t="e">
        <f>#REF!</f>
        <v>#REF!</v>
      </c>
      <c r="I33" s="167" t="s">
        <v>602</v>
      </c>
      <c r="J33" s="141" t="s">
        <v>602</v>
      </c>
      <c r="K33" s="141" t="s">
        <v>602</v>
      </c>
      <c r="L33" s="141" t="s">
        <v>602</v>
      </c>
      <c r="M33" s="141" t="s">
        <v>602</v>
      </c>
      <c r="N33" s="141" t="s">
        <v>602</v>
      </c>
      <c r="O33" s="141" t="s">
        <v>602</v>
      </c>
      <c r="P33" s="141" t="s">
        <v>602</v>
      </c>
      <c r="Q33" s="141" t="s">
        <v>602</v>
      </c>
      <c r="R33" s="141" t="s">
        <v>602</v>
      </c>
      <c r="S33" s="141" t="s">
        <v>602</v>
      </c>
      <c r="T33" s="141" t="s">
        <v>602</v>
      </c>
      <c r="U33" s="141" t="s">
        <v>602</v>
      </c>
      <c r="V33" s="141" t="s">
        <v>602</v>
      </c>
      <c r="W33" s="141" t="s">
        <v>602</v>
      </c>
      <c r="X33" s="141" t="s">
        <v>602</v>
      </c>
      <c r="Y33" s="141" t="s">
        <v>602</v>
      </c>
      <c r="Z33" s="141" t="s">
        <v>602</v>
      </c>
      <c r="AA33" s="141" t="s">
        <v>602</v>
      </c>
      <c r="AB33" s="141" t="s">
        <v>602</v>
      </c>
      <c r="AC33" s="141" t="s">
        <v>602</v>
      </c>
      <c r="AD33" s="141" t="s">
        <v>602</v>
      </c>
      <c r="AE33" s="141" t="s">
        <v>602</v>
      </c>
      <c r="AF33" s="141" t="s">
        <v>602</v>
      </c>
      <c r="AG33" s="141" t="s">
        <v>602</v>
      </c>
      <c r="AH33" s="141" t="s">
        <v>602</v>
      </c>
      <c r="AI33" s="141" t="s">
        <v>602</v>
      </c>
      <c r="AJ33" s="141" t="s">
        <v>602</v>
      </c>
      <c r="AK33" s="142" t="s">
        <v>602</v>
      </c>
    </row>
    <row r="34" spans="1:37" ht="15.5" x14ac:dyDescent="0.35">
      <c r="A34" s="42" t="e">
        <f t="shared" ref="A34" si="36">A33</f>
        <v>#REF!</v>
      </c>
      <c r="B34" s="127" t="s">
        <v>569</v>
      </c>
      <c r="C34" s="148" t="s">
        <v>242</v>
      </c>
      <c r="D34" s="117" t="s">
        <v>59</v>
      </c>
      <c r="E34" s="163" t="s">
        <v>114</v>
      </c>
      <c r="F34" s="130" t="e">
        <f t="shared" si="2"/>
        <v>#REF!</v>
      </c>
      <c r="G34" s="130" t="e">
        <f t="shared" si="3"/>
        <v>#REF!</v>
      </c>
      <c r="H34" s="130" t="e">
        <f t="shared" si="4"/>
        <v>#REF!</v>
      </c>
      <c r="I34" s="166" t="s">
        <v>602</v>
      </c>
      <c r="J34" s="130" t="s">
        <v>602</v>
      </c>
      <c r="K34" s="130" t="s">
        <v>602</v>
      </c>
      <c r="L34" s="130" t="s">
        <v>602</v>
      </c>
      <c r="M34" s="130" t="s">
        <v>602</v>
      </c>
      <c r="N34" s="130" t="s">
        <v>602</v>
      </c>
      <c r="O34" s="130" t="s">
        <v>602</v>
      </c>
      <c r="P34" s="130" t="s">
        <v>602</v>
      </c>
      <c r="Q34" s="130" t="s">
        <v>602</v>
      </c>
      <c r="R34" s="130" t="s">
        <v>602</v>
      </c>
      <c r="S34" s="130" t="s">
        <v>602</v>
      </c>
      <c r="T34" s="130" t="s">
        <v>602</v>
      </c>
      <c r="U34" s="130" t="s">
        <v>602</v>
      </c>
      <c r="V34" s="130" t="s">
        <v>602</v>
      </c>
      <c r="W34" s="130" t="s">
        <v>602</v>
      </c>
      <c r="X34" s="130" t="s">
        <v>602</v>
      </c>
      <c r="Y34" s="130" t="s">
        <v>602</v>
      </c>
      <c r="Z34" s="130" t="s">
        <v>602</v>
      </c>
      <c r="AA34" s="130" t="s">
        <v>602</v>
      </c>
      <c r="AB34" s="130" t="s">
        <v>602</v>
      </c>
      <c r="AC34" s="130" t="s">
        <v>602</v>
      </c>
      <c r="AD34" s="130" t="s">
        <v>602</v>
      </c>
      <c r="AE34" s="130" t="s">
        <v>602</v>
      </c>
      <c r="AF34" s="130" t="s">
        <v>602</v>
      </c>
      <c r="AG34" s="130" t="s">
        <v>602</v>
      </c>
      <c r="AH34" s="130" t="s">
        <v>602</v>
      </c>
      <c r="AI34" s="130" t="s">
        <v>602</v>
      </c>
      <c r="AJ34" s="130" t="s">
        <v>602</v>
      </c>
      <c r="AK34" s="137" t="s">
        <v>602</v>
      </c>
    </row>
    <row r="35" spans="1:37" ht="15.5" x14ac:dyDescent="0.35">
      <c r="A35" s="42" t="e">
        <f t="shared" ref="A35" si="37">A34</f>
        <v>#REF!</v>
      </c>
      <c r="B35" s="127" t="s">
        <v>569</v>
      </c>
      <c r="C35" s="148" t="str">
        <f t="shared" ref="C35:C38" si="38">C34</f>
        <v>North West</v>
      </c>
      <c r="D35" s="117" t="s">
        <v>59</v>
      </c>
      <c r="E35" s="163" t="s">
        <v>93</v>
      </c>
      <c r="F35" s="130" t="e">
        <f t="shared" si="2"/>
        <v>#REF!</v>
      </c>
      <c r="G35" s="130" t="e">
        <f t="shared" si="3"/>
        <v>#REF!</v>
      </c>
      <c r="H35" s="130" t="e">
        <f t="shared" si="4"/>
        <v>#REF!</v>
      </c>
      <c r="I35" s="166" t="s">
        <v>602</v>
      </c>
      <c r="J35" s="130" t="str">
        <f t="shared" ref="J35:AK35" si="39">I35</f>
        <v>unc</v>
      </c>
      <c r="K35" s="130" t="str">
        <f t="shared" si="39"/>
        <v>unc</v>
      </c>
      <c r="L35" s="130" t="str">
        <f t="shared" si="39"/>
        <v>unc</v>
      </c>
      <c r="M35" s="130" t="str">
        <f t="shared" si="39"/>
        <v>unc</v>
      </c>
      <c r="N35" s="130" t="str">
        <f t="shared" si="39"/>
        <v>unc</v>
      </c>
      <c r="O35" s="130" t="str">
        <f t="shared" si="39"/>
        <v>unc</v>
      </c>
      <c r="P35" s="130" t="str">
        <f t="shared" si="39"/>
        <v>unc</v>
      </c>
      <c r="Q35" s="130" t="str">
        <f t="shared" si="39"/>
        <v>unc</v>
      </c>
      <c r="R35" s="130" t="str">
        <f t="shared" si="39"/>
        <v>unc</v>
      </c>
      <c r="S35" s="130" t="str">
        <f t="shared" si="39"/>
        <v>unc</v>
      </c>
      <c r="T35" s="130" t="str">
        <f t="shared" si="39"/>
        <v>unc</v>
      </c>
      <c r="U35" s="130" t="str">
        <f t="shared" si="39"/>
        <v>unc</v>
      </c>
      <c r="V35" s="130" t="str">
        <f t="shared" si="39"/>
        <v>unc</v>
      </c>
      <c r="W35" s="130" t="str">
        <f t="shared" si="39"/>
        <v>unc</v>
      </c>
      <c r="X35" s="130" t="str">
        <f t="shared" si="39"/>
        <v>unc</v>
      </c>
      <c r="Y35" s="130" t="str">
        <f t="shared" si="39"/>
        <v>unc</v>
      </c>
      <c r="Z35" s="130" t="str">
        <f t="shared" si="39"/>
        <v>unc</v>
      </c>
      <c r="AA35" s="130" t="str">
        <f t="shared" si="39"/>
        <v>unc</v>
      </c>
      <c r="AB35" s="130" t="str">
        <f t="shared" si="39"/>
        <v>unc</v>
      </c>
      <c r="AC35" s="130" t="str">
        <f t="shared" si="39"/>
        <v>unc</v>
      </c>
      <c r="AD35" s="130" t="str">
        <f t="shared" si="39"/>
        <v>unc</v>
      </c>
      <c r="AE35" s="130" t="str">
        <f t="shared" si="39"/>
        <v>unc</v>
      </c>
      <c r="AF35" s="130" t="str">
        <f t="shared" si="39"/>
        <v>unc</v>
      </c>
      <c r="AG35" s="130" t="str">
        <f t="shared" si="39"/>
        <v>unc</v>
      </c>
      <c r="AH35" s="130" t="str">
        <f t="shared" si="39"/>
        <v>unc</v>
      </c>
      <c r="AI35" s="130" t="str">
        <f t="shared" si="39"/>
        <v>unc</v>
      </c>
      <c r="AJ35" s="130" t="str">
        <f t="shared" si="39"/>
        <v>unc</v>
      </c>
      <c r="AK35" s="137" t="str">
        <f t="shared" si="39"/>
        <v>unc</v>
      </c>
    </row>
    <row r="36" spans="1:37" ht="15.5" x14ac:dyDescent="0.35">
      <c r="A36" s="42" t="e">
        <f t="shared" ref="A36" si="40">A35</f>
        <v>#REF!</v>
      </c>
      <c r="B36" s="127" t="s">
        <v>569</v>
      </c>
      <c r="C36" s="148" t="str">
        <f t="shared" si="38"/>
        <v>North West</v>
      </c>
      <c r="D36" s="117" t="s">
        <v>59</v>
      </c>
      <c r="E36" s="163" t="s">
        <v>340</v>
      </c>
      <c r="F36" s="130" t="e">
        <f t="shared" si="2"/>
        <v>#REF!</v>
      </c>
      <c r="G36" s="130" t="e">
        <f t="shared" si="3"/>
        <v>#REF!</v>
      </c>
      <c r="H36" s="130" t="e">
        <f t="shared" si="4"/>
        <v>#REF!</v>
      </c>
      <c r="I36" s="166" t="s">
        <v>602</v>
      </c>
      <c r="J36" s="130" t="str">
        <f t="shared" ref="J36:AK36" si="41">I36</f>
        <v>unc</v>
      </c>
      <c r="K36" s="130" t="str">
        <f t="shared" si="41"/>
        <v>unc</v>
      </c>
      <c r="L36" s="130" t="str">
        <f t="shared" si="41"/>
        <v>unc</v>
      </c>
      <c r="M36" s="130" t="str">
        <f t="shared" si="41"/>
        <v>unc</v>
      </c>
      <c r="N36" s="130" t="str">
        <f t="shared" si="41"/>
        <v>unc</v>
      </c>
      <c r="O36" s="130" t="str">
        <f t="shared" si="41"/>
        <v>unc</v>
      </c>
      <c r="P36" s="130" t="str">
        <f t="shared" si="41"/>
        <v>unc</v>
      </c>
      <c r="Q36" s="130" t="str">
        <f t="shared" si="41"/>
        <v>unc</v>
      </c>
      <c r="R36" s="130" t="str">
        <f t="shared" si="41"/>
        <v>unc</v>
      </c>
      <c r="S36" s="130" t="str">
        <f t="shared" si="41"/>
        <v>unc</v>
      </c>
      <c r="T36" s="130" t="str">
        <f t="shared" si="41"/>
        <v>unc</v>
      </c>
      <c r="U36" s="130" t="str">
        <f t="shared" si="41"/>
        <v>unc</v>
      </c>
      <c r="V36" s="130" t="str">
        <f t="shared" si="41"/>
        <v>unc</v>
      </c>
      <c r="W36" s="130" t="str">
        <f t="shared" si="41"/>
        <v>unc</v>
      </c>
      <c r="X36" s="130" t="str">
        <f t="shared" si="41"/>
        <v>unc</v>
      </c>
      <c r="Y36" s="130" t="str">
        <f t="shared" si="41"/>
        <v>unc</v>
      </c>
      <c r="Z36" s="130" t="str">
        <f t="shared" si="41"/>
        <v>unc</v>
      </c>
      <c r="AA36" s="130" t="str">
        <f t="shared" si="41"/>
        <v>unc</v>
      </c>
      <c r="AB36" s="130" t="str">
        <f t="shared" si="41"/>
        <v>unc</v>
      </c>
      <c r="AC36" s="130" t="str">
        <f t="shared" si="41"/>
        <v>unc</v>
      </c>
      <c r="AD36" s="130" t="str">
        <f t="shared" si="41"/>
        <v>unc</v>
      </c>
      <c r="AE36" s="130" t="str">
        <f t="shared" si="41"/>
        <v>unc</v>
      </c>
      <c r="AF36" s="130" t="str">
        <f t="shared" si="41"/>
        <v>unc</v>
      </c>
      <c r="AG36" s="130" t="str">
        <f t="shared" si="41"/>
        <v>unc</v>
      </c>
      <c r="AH36" s="130" t="str">
        <f t="shared" si="41"/>
        <v>unc</v>
      </c>
      <c r="AI36" s="130" t="str">
        <f t="shared" si="41"/>
        <v>unc</v>
      </c>
      <c r="AJ36" s="130" t="str">
        <f t="shared" si="41"/>
        <v>unc</v>
      </c>
      <c r="AK36" s="137" t="str">
        <f t="shared" si="41"/>
        <v>unc</v>
      </c>
    </row>
    <row r="37" spans="1:37" ht="15.5" x14ac:dyDescent="0.35">
      <c r="A37" s="42" t="e">
        <f t="shared" ref="A37" si="42">A36</f>
        <v>#REF!</v>
      </c>
      <c r="B37" s="127" t="s">
        <v>569</v>
      </c>
      <c r="C37" s="148" t="str">
        <f t="shared" si="38"/>
        <v>North West</v>
      </c>
      <c r="D37" s="117" t="s">
        <v>59</v>
      </c>
      <c r="E37" s="163" t="s">
        <v>336</v>
      </c>
      <c r="F37" s="130" t="e">
        <f t="shared" si="2"/>
        <v>#REF!</v>
      </c>
      <c r="G37" s="130" t="e">
        <f t="shared" si="3"/>
        <v>#REF!</v>
      </c>
      <c r="H37" s="130" t="e">
        <f t="shared" si="4"/>
        <v>#REF!</v>
      </c>
      <c r="I37" s="166" t="s">
        <v>602</v>
      </c>
      <c r="J37" s="130" t="str">
        <f t="shared" ref="J37:AK37" si="43">I37</f>
        <v>unc</v>
      </c>
      <c r="K37" s="130" t="str">
        <f t="shared" si="43"/>
        <v>unc</v>
      </c>
      <c r="L37" s="130" t="str">
        <f t="shared" si="43"/>
        <v>unc</v>
      </c>
      <c r="M37" s="130" t="str">
        <f t="shared" si="43"/>
        <v>unc</v>
      </c>
      <c r="N37" s="130" t="str">
        <f t="shared" si="43"/>
        <v>unc</v>
      </c>
      <c r="O37" s="130" t="str">
        <f t="shared" si="43"/>
        <v>unc</v>
      </c>
      <c r="P37" s="130" t="str">
        <f t="shared" si="43"/>
        <v>unc</v>
      </c>
      <c r="Q37" s="130" t="str">
        <f t="shared" si="43"/>
        <v>unc</v>
      </c>
      <c r="R37" s="130" t="str">
        <f t="shared" si="43"/>
        <v>unc</v>
      </c>
      <c r="S37" s="130" t="str">
        <f t="shared" si="43"/>
        <v>unc</v>
      </c>
      <c r="T37" s="130" t="str">
        <f t="shared" si="43"/>
        <v>unc</v>
      </c>
      <c r="U37" s="130" t="str">
        <f t="shared" si="43"/>
        <v>unc</v>
      </c>
      <c r="V37" s="130" t="str">
        <f t="shared" si="43"/>
        <v>unc</v>
      </c>
      <c r="W37" s="130" t="str">
        <f t="shared" si="43"/>
        <v>unc</v>
      </c>
      <c r="X37" s="130" t="str">
        <f t="shared" si="43"/>
        <v>unc</v>
      </c>
      <c r="Y37" s="130" t="str">
        <f t="shared" si="43"/>
        <v>unc</v>
      </c>
      <c r="Z37" s="130" t="str">
        <f t="shared" si="43"/>
        <v>unc</v>
      </c>
      <c r="AA37" s="130" t="str">
        <f t="shared" si="43"/>
        <v>unc</v>
      </c>
      <c r="AB37" s="130" t="str">
        <f t="shared" si="43"/>
        <v>unc</v>
      </c>
      <c r="AC37" s="130" t="str">
        <f t="shared" si="43"/>
        <v>unc</v>
      </c>
      <c r="AD37" s="130" t="str">
        <f t="shared" si="43"/>
        <v>unc</v>
      </c>
      <c r="AE37" s="130" t="str">
        <f t="shared" si="43"/>
        <v>unc</v>
      </c>
      <c r="AF37" s="130" t="str">
        <f t="shared" si="43"/>
        <v>unc</v>
      </c>
      <c r="AG37" s="130" t="str">
        <f t="shared" si="43"/>
        <v>unc</v>
      </c>
      <c r="AH37" s="130" t="str">
        <f t="shared" si="43"/>
        <v>unc</v>
      </c>
      <c r="AI37" s="130" t="str">
        <f t="shared" si="43"/>
        <v>unc</v>
      </c>
      <c r="AJ37" s="130" t="str">
        <f t="shared" si="43"/>
        <v>unc</v>
      </c>
      <c r="AK37" s="137" t="str">
        <f t="shared" si="43"/>
        <v>unc</v>
      </c>
    </row>
    <row r="38" spans="1:37" ht="16" thickBot="1" x14ac:dyDescent="0.4">
      <c r="A38" s="42" t="e">
        <f t="shared" ref="A38" si="44">A37</f>
        <v>#REF!</v>
      </c>
      <c r="B38" s="127" t="s">
        <v>569</v>
      </c>
      <c r="C38" s="147" t="str">
        <f t="shared" si="38"/>
        <v>North West</v>
      </c>
      <c r="D38" s="161" t="s">
        <v>98</v>
      </c>
      <c r="E38" s="164" t="s">
        <v>236</v>
      </c>
      <c r="F38" s="141" t="e">
        <f t="shared" si="2"/>
        <v>#REF!</v>
      </c>
      <c r="G38" s="141" t="e">
        <f t="shared" si="3"/>
        <v>#REF!</v>
      </c>
      <c r="H38" s="141" t="e">
        <f t="shared" si="4"/>
        <v>#REF!</v>
      </c>
      <c r="I38" s="167" t="s">
        <v>602</v>
      </c>
      <c r="J38" s="141" t="str">
        <f t="shared" ref="J38:AK38" si="45">I38</f>
        <v>unc</v>
      </c>
      <c r="K38" s="141" t="str">
        <f t="shared" si="45"/>
        <v>unc</v>
      </c>
      <c r="L38" s="141" t="str">
        <f t="shared" si="45"/>
        <v>unc</v>
      </c>
      <c r="M38" s="141" t="str">
        <f t="shared" si="45"/>
        <v>unc</v>
      </c>
      <c r="N38" s="141" t="str">
        <f t="shared" si="45"/>
        <v>unc</v>
      </c>
      <c r="O38" s="141" t="str">
        <f t="shared" si="45"/>
        <v>unc</v>
      </c>
      <c r="P38" s="141" t="str">
        <f t="shared" si="45"/>
        <v>unc</v>
      </c>
      <c r="Q38" s="141" t="str">
        <f t="shared" si="45"/>
        <v>unc</v>
      </c>
      <c r="R38" s="141" t="str">
        <f t="shared" si="45"/>
        <v>unc</v>
      </c>
      <c r="S38" s="141" t="str">
        <f t="shared" si="45"/>
        <v>unc</v>
      </c>
      <c r="T38" s="141" t="str">
        <f t="shared" si="45"/>
        <v>unc</v>
      </c>
      <c r="U38" s="141" t="str">
        <f t="shared" si="45"/>
        <v>unc</v>
      </c>
      <c r="V38" s="141" t="str">
        <f t="shared" si="45"/>
        <v>unc</v>
      </c>
      <c r="W38" s="141" t="str">
        <f t="shared" si="45"/>
        <v>unc</v>
      </c>
      <c r="X38" s="141" t="str">
        <f t="shared" si="45"/>
        <v>unc</v>
      </c>
      <c r="Y38" s="141" t="str">
        <f t="shared" si="45"/>
        <v>unc</v>
      </c>
      <c r="Z38" s="141" t="str">
        <f t="shared" si="45"/>
        <v>unc</v>
      </c>
      <c r="AA38" s="141" t="str">
        <f t="shared" si="45"/>
        <v>unc</v>
      </c>
      <c r="AB38" s="141" t="str">
        <f t="shared" si="45"/>
        <v>unc</v>
      </c>
      <c r="AC38" s="141" t="str">
        <f t="shared" si="45"/>
        <v>unc</v>
      </c>
      <c r="AD38" s="141" t="str">
        <f t="shared" si="45"/>
        <v>unc</v>
      </c>
      <c r="AE38" s="141" t="str">
        <f t="shared" si="45"/>
        <v>unc</v>
      </c>
      <c r="AF38" s="141" t="str">
        <f t="shared" si="45"/>
        <v>unc</v>
      </c>
      <c r="AG38" s="141" t="str">
        <f t="shared" si="45"/>
        <v>unc</v>
      </c>
      <c r="AH38" s="141" t="str">
        <f t="shared" si="45"/>
        <v>unc</v>
      </c>
      <c r="AI38" s="141" t="str">
        <f t="shared" si="45"/>
        <v>unc</v>
      </c>
      <c r="AJ38" s="141" t="str">
        <f t="shared" si="45"/>
        <v>unc</v>
      </c>
      <c r="AK38" s="142" t="str">
        <f t="shared" si="45"/>
        <v>unc</v>
      </c>
    </row>
    <row r="39" spans="1:37" ht="15.5" x14ac:dyDescent="0.35">
      <c r="A39" s="42" t="e">
        <f t="shared" ref="A39" si="46">A38</f>
        <v>#REF!</v>
      </c>
      <c r="B39" s="127" t="s">
        <v>569</v>
      </c>
      <c r="C39" s="143" t="s">
        <v>243</v>
      </c>
      <c r="D39" s="160" t="s">
        <v>59</v>
      </c>
      <c r="E39" s="162" t="s">
        <v>114</v>
      </c>
      <c r="F39" s="134" t="e">
        <f t="shared" si="2"/>
        <v>#REF!</v>
      </c>
      <c r="G39" s="134" t="e">
        <f t="shared" si="3"/>
        <v>#REF!</v>
      </c>
      <c r="H39" s="134" t="e">
        <f t="shared" si="4"/>
        <v>#REF!</v>
      </c>
      <c r="I39" s="165" t="s">
        <v>602</v>
      </c>
      <c r="J39" s="134" t="s">
        <v>602</v>
      </c>
      <c r="K39" s="134" t="s">
        <v>602</v>
      </c>
      <c r="L39" s="134" t="s">
        <v>602</v>
      </c>
      <c r="M39" s="134" t="s">
        <v>602</v>
      </c>
      <c r="N39" s="134" t="s">
        <v>602</v>
      </c>
      <c r="O39" s="134" t="s">
        <v>602</v>
      </c>
      <c r="P39" s="134" t="s">
        <v>602</v>
      </c>
      <c r="Q39" s="134" t="s">
        <v>602</v>
      </c>
      <c r="R39" s="134" t="s">
        <v>602</v>
      </c>
      <c r="S39" s="134" t="s">
        <v>602</v>
      </c>
      <c r="T39" s="134" t="s">
        <v>602</v>
      </c>
      <c r="U39" s="134" t="s">
        <v>602</v>
      </c>
      <c r="V39" s="134" t="s">
        <v>602</v>
      </c>
      <c r="W39" s="134" t="s">
        <v>602</v>
      </c>
      <c r="X39" s="134" t="s">
        <v>602</v>
      </c>
      <c r="Y39" s="134" t="s">
        <v>602</v>
      </c>
      <c r="Z39" s="134" t="s">
        <v>602</v>
      </c>
      <c r="AA39" s="134" t="s">
        <v>602</v>
      </c>
      <c r="AB39" s="134" t="s">
        <v>602</v>
      </c>
      <c r="AC39" s="134" t="s">
        <v>602</v>
      </c>
      <c r="AD39" s="134" t="s">
        <v>602</v>
      </c>
      <c r="AE39" s="134" t="s">
        <v>602</v>
      </c>
      <c r="AF39" s="134" t="s">
        <v>602</v>
      </c>
      <c r="AG39" s="134" t="s">
        <v>602</v>
      </c>
      <c r="AH39" s="134" t="s">
        <v>602</v>
      </c>
      <c r="AI39" s="134" t="s">
        <v>602</v>
      </c>
      <c r="AJ39" s="134" t="s">
        <v>602</v>
      </c>
      <c r="AK39" s="135" t="s">
        <v>602</v>
      </c>
    </row>
    <row r="40" spans="1:37" ht="15.5" x14ac:dyDescent="0.35">
      <c r="A40" s="42" t="e">
        <f t="shared" ref="A40" si="47">A39</f>
        <v>#REF!</v>
      </c>
      <c r="B40" s="127" t="s">
        <v>569</v>
      </c>
      <c r="C40" s="144" t="str">
        <f t="shared" ref="C40:C46" si="48">C39</f>
        <v>Gauteng</v>
      </c>
      <c r="D40" s="117" t="s">
        <v>59</v>
      </c>
      <c r="E40" s="163" t="s">
        <v>93</v>
      </c>
      <c r="F40" s="130" t="e">
        <f t="shared" si="2"/>
        <v>#REF!</v>
      </c>
      <c r="G40" s="130" t="e">
        <f t="shared" si="3"/>
        <v>#REF!</v>
      </c>
      <c r="H40" s="130" t="e">
        <f t="shared" si="4"/>
        <v>#REF!</v>
      </c>
      <c r="I40" s="166" t="s">
        <v>602</v>
      </c>
      <c r="J40" s="130" t="s">
        <v>602</v>
      </c>
      <c r="K40" s="130" t="s">
        <v>602</v>
      </c>
      <c r="L40" s="130" t="s">
        <v>602</v>
      </c>
      <c r="M40" s="130" t="s">
        <v>602</v>
      </c>
      <c r="N40" s="130" t="s">
        <v>602</v>
      </c>
      <c r="O40" s="130" t="s">
        <v>602</v>
      </c>
      <c r="P40" s="130" t="s">
        <v>602</v>
      </c>
      <c r="Q40" s="130" t="s">
        <v>602</v>
      </c>
      <c r="R40" s="130" t="s">
        <v>602</v>
      </c>
      <c r="S40" s="130" t="s">
        <v>602</v>
      </c>
      <c r="T40" s="130" t="s">
        <v>602</v>
      </c>
      <c r="U40" s="130" t="s">
        <v>602</v>
      </c>
      <c r="V40" s="130" t="s">
        <v>602</v>
      </c>
      <c r="W40" s="130" t="s">
        <v>602</v>
      </c>
      <c r="X40" s="130" t="s">
        <v>602</v>
      </c>
      <c r="Y40" s="130" t="s">
        <v>602</v>
      </c>
      <c r="Z40" s="130" t="s">
        <v>602</v>
      </c>
      <c r="AA40" s="130" t="s">
        <v>602</v>
      </c>
      <c r="AB40" s="130" t="s">
        <v>602</v>
      </c>
      <c r="AC40" s="130" t="s">
        <v>602</v>
      </c>
      <c r="AD40" s="130" t="s">
        <v>602</v>
      </c>
      <c r="AE40" s="130" t="s">
        <v>602</v>
      </c>
      <c r="AF40" s="130" t="s">
        <v>602</v>
      </c>
      <c r="AG40" s="130" t="s">
        <v>602</v>
      </c>
      <c r="AH40" s="130" t="s">
        <v>602</v>
      </c>
      <c r="AI40" s="130" t="s">
        <v>602</v>
      </c>
      <c r="AJ40" s="130" t="s">
        <v>602</v>
      </c>
      <c r="AK40" s="137" t="s">
        <v>602</v>
      </c>
    </row>
    <row r="41" spans="1:37" ht="15.5" x14ac:dyDescent="0.35">
      <c r="A41" s="42" t="e">
        <f t="shared" ref="A41" si="49">A40</f>
        <v>#REF!</v>
      </c>
      <c r="B41" s="127" t="s">
        <v>569</v>
      </c>
      <c r="C41" s="144" t="str">
        <f t="shared" si="48"/>
        <v>Gauteng</v>
      </c>
      <c r="D41" s="117" t="s">
        <v>59</v>
      </c>
      <c r="E41" s="163" t="s">
        <v>340</v>
      </c>
      <c r="F41" s="130" t="e">
        <f t="shared" si="2"/>
        <v>#REF!</v>
      </c>
      <c r="G41" s="130" t="e">
        <f t="shared" si="3"/>
        <v>#REF!</v>
      </c>
      <c r="H41" s="130" t="e">
        <f t="shared" si="4"/>
        <v>#REF!</v>
      </c>
      <c r="I41" s="166" t="s">
        <v>602</v>
      </c>
      <c r="J41" s="130" t="s">
        <v>602</v>
      </c>
      <c r="K41" s="130" t="s">
        <v>602</v>
      </c>
      <c r="L41" s="130" t="s">
        <v>602</v>
      </c>
      <c r="M41" s="130" t="s">
        <v>602</v>
      </c>
      <c r="N41" s="130" t="s">
        <v>602</v>
      </c>
      <c r="O41" s="130" t="s">
        <v>602</v>
      </c>
      <c r="P41" s="130" t="s">
        <v>602</v>
      </c>
      <c r="Q41" s="130" t="s">
        <v>602</v>
      </c>
      <c r="R41" s="130" t="s">
        <v>602</v>
      </c>
      <c r="S41" s="130" t="s">
        <v>602</v>
      </c>
      <c r="T41" s="130" t="s">
        <v>602</v>
      </c>
      <c r="U41" s="130" t="s">
        <v>602</v>
      </c>
      <c r="V41" s="130" t="s">
        <v>602</v>
      </c>
      <c r="W41" s="130" t="s">
        <v>602</v>
      </c>
      <c r="X41" s="130" t="s">
        <v>602</v>
      </c>
      <c r="Y41" s="130" t="s">
        <v>602</v>
      </c>
      <c r="Z41" s="130" t="s">
        <v>602</v>
      </c>
      <c r="AA41" s="130" t="s">
        <v>602</v>
      </c>
      <c r="AB41" s="130" t="s">
        <v>602</v>
      </c>
      <c r="AC41" s="130" t="s">
        <v>602</v>
      </c>
      <c r="AD41" s="130" t="s">
        <v>602</v>
      </c>
      <c r="AE41" s="130" t="s">
        <v>602</v>
      </c>
      <c r="AF41" s="130" t="s">
        <v>602</v>
      </c>
      <c r="AG41" s="130" t="s">
        <v>602</v>
      </c>
      <c r="AH41" s="130" t="s">
        <v>602</v>
      </c>
      <c r="AI41" s="130" t="s">
        <v>602</v>
      </c>
      <c r="AJ41" s="130" t="s">
        <v>602</v>
      </c>
      <c r="AK41" s="137" t="s">
        <v>602</v>
      </c>
    </row>
    <row r="42" spans="1:37" ht="15.5" x14ac:dyDescent="0.35">
      <c r="A42" s="42" t="e">
        <f t="shared" ref="A42" si="50">A41</f>
        <v>#REF!</v>
      </c>
      <c r="B42" s="127" t="s">
        <v>569</v>
      </c>
      <c r="C42" s="144" t="str">
        <f t="shared" si="48"/>
        <v>Gauteng</v>
      </c>
      <c r="D42" s="117" t="s">
        <v>59</v>
      </c>
      <c r="E42" s="163" t="s">
        <v>336</v>
      </c>
      <c r="F42" s="130" t="e">
        <f t="shared" si="2"/>
        <v>#REF!</v>
      </c>
      <c r="G42" s="130" t="e">
        <f t="shared" si="3"/>
        <v>#REF!</v>
      </c>
      <c r="H42" s="130" t="e">
        <f t="shared" si="4"/>
        <v>#REF!</v>
      </c>
      <c r="I42" s="166" t="s">
        <v>602</v>
      </c>
      <c r="J42" s="130" t="s">
        <v>602</v>
      </c>
      <c r="K42" s="130" t="s">
        <v>602</v>
      </c>
      <c r="L42" s="130" t="s">
        <v>602</v>
      </c>
      <c r="M42" s="130" t="s">
        <v>602</v>
      </c>
      <c r="N42" s="130" t="s">
        <v>602</v>
      </c>
      <c r="O42" s="130" t="s">
        <v>602</v>
      </c>
      <c r="P42" s="130" t="s">
        <v>602</v>
      </c>
      <c r="Q42" s="130" t="s">
        <v>602</v>
      </c>
      <c r="R42" s="130" t="s">
        <v>602</v>
      </c>
      <c r="S42" s="130" t="s">
        <v>602</v>
      </c>
      <c r="T42" s="130" t="s">
        <v>602</v>
      </c>
      <c r="U42" s="130" t="s">
        <v>602</v>
      </c>
      <c r="V42" s="130" t="s">
        <v>602</v>
      </c>
      <c r="W42" s="130" t="s">
        <v>602</v>
      </c>
      <c r="X42" s="130" t="s">
        <v>602</v>
      </c>
      <c r="Y42" s="130" t="s">
        <v>602</v>
      </c>
      <c r="Z42" s="130" t="s">
        <v>602</v>
      </c>
      <c r="AA42" s="130" t="s">
        <v>602</v>
      </c>
      <c r="AB42" s="130" t="s">
        <v>602</v>
      </c>
      <c r="AC42" s="130" t="s">
        <v>602</v>
      </c>
      <c r="AD42" s="130" t="s">
        <v>602</v>
      </c>
      <c r="AE42" s="130" t="s">
        <v>602</v>
      </c>
      <c r="AF42" s="130" t="s">
        <v>602</v>
      </c>
      <c r="AG42" s="130" t="s">
        <v>602</v>
      </c>
      <c r="AH42" s="130" t="s">
        <v>602</v>
      </c>
      <c r="AI42" s="130" t="s">
        <v>602</v>
      </c>
      <c r="AJ42" s="130" t="s">
        <v>602</v>
      </c>
      <c r="AK42" s="137" t="s">
        <v>602</v>
      </c>
    </row>
    <row r="43" spans="1:37" ht="15.5" x14ac:dyDescent="0.35">
      <c r="A43" s="42" t="e">
        <f t="shared" ref="A43" si="51">A42</f>
        <v>#REF!</v>
      </c>
      <c r="B43" s="127" t="s">
        <v>569</v>
      </c>
      <c r="C43" s="144" t="str">
        <f t="shared" si="48"/>
        <v>Gauteng</v>
      </c>
      <c r="D43" s="117" t="s">
        <v>59</v>
      </c>
      <c r="E43" s="163" t="s">
        <v>168</v>
      </c>
      <c r="F43" s="130" t="e">
        <f t="shared" si="2"/>
        <v>#REF!</v>
      </c>
      <c r="G43" s="130" t="e">
        <f t="shared" si="3"/>
        <v>#REF!</v>
      </c>
      <c r="H43" s="130" t="e">
        <f t="shared" si="4"/>
        <v>#REF!</v>
      </c>
      <c r="I43" s="166" t="s">
        <v>602</v>
      </c>
      <c r="J43" s="130" t="s">
        <v>602</v>
      </c>
      <c r="K43" s="130" t="s">
        <v>602</v>
      </c>
      <c r="L43" s="130" t="s">
        <v>602</v>
      </c>
      <c r="M43" s="130" t="s">
        <v>602</v>
      </c>
      <c r="N43" s="130" t="s">
        <v>602</v>
      </c>
      <c r="O43" s="130" t="s">
        <v>602</v>
      </c>
      <c r="P43" s="130" t="s">
        <v>602</v>
      </c>
      <c r="Q43" s="130" t="s">
        <v>602</v>
      </c>
      <c r="R43" s="130" t="s">
        <v>602</v>
      </c>
      <c r="S43" s="130" t="s">
        <v>602</v>
      </c>
      <c r="T43" s="130" t="s">
        <v>602</v>
      </c>
      <c r="U43" s="130" t="s">
        <v>602</v>
      </c>
      <c r="V43" s="130" t="s">
        <v>602</v>
      </c>
      <c r="W43" s="130" t="s">
        <v>602</v>
      </c>
      <c r="X43" s="130" t="s">
        <v>602</v>
      </c>
      <c r="Y43" s="130" t="s">
        <v>602</v>
      </c>
      <c r="Z43" s="130" t="s">
        <v>602</v>
      </c>
      <c r="AA43" s="130" t="s">
        <v>602</v>
      </c>
      <c r="AB43" s="130" t="s">
        <v>602</v>
      </c>
      <c r="AC43" s="130" t="s">
        <v>602</v>
      </c>
      <c r="AD43" s="130" t="s">
        <v>602</v>
      </c>
      <c r="AE43" s="130" t="s">
        <v>602</v>
      </c>
      <c r="AF43" s="130" t="s">
        <v>602</v>
      </c>
      <c r="AG43" s="130" t="s">
        <v>602</v>
      </c>
      <c r="AH43" s="130" t="s">
        <v>602</v>
      </c>
      <c r="AI43" s="130" t="s">
        <v>602</v>
      </c>
      <c r="AJ43" s="130" t="s">
        <v>602</v>
      </c>
      <c r="AK43" s="137" t="s">
        <v>602</v>
      </c>
    </row>
    <row r="44" spans="1:37" ht="15.5" x14ac:dyDescent="0.35">
      <c r="A44" s="42" t="e">
        <f t="shared" ref="A44" si="52">A43</f>
        <v>#REF!</v>
      </c>
      <c r="B44" s="127" t="s">
        <v>569</v>
      </c>
      <c r="C44" s="144" t="str">
        <f t="shared" si="48"/>
        <v>Gauteng</v>
      </c>
      <c r="D44" s="117" t="s">
        <v>59</v>
      </c>
      <c r="E44" s="163" t="s">
        <v>58</v>
      </c>
      <c r="F44" s="130" t="e">
        <f t="shared" si="2"/>
        <v>#REF!</v>
      </c>
      <c r="G44" s="130" t="e">
        <f t="shared" si="3"/>
        <v>#REF!</v>
      </c>
      <c r="H44" s="130" t="e">
        <f t="shared" si="4"/>
        <v>#REF!</v>
      </c>
      <c r="I44" s="166" t="s">
        <v>602</v>
      </c>
      <c r="J44" s="130" t="s">
        <v>602</v>
      </c>
      <c r="K44" s="130" t="s">
        <v>602</v>
      </c>
      <c r="L44" s="130" t="s">
        <v>602</v>
      </c>
      <c r="M44" s="130" t="s">
        <v>602</v>
      </c>
      <c r="N44" s="130" t="s">
        <v>602</v>
      </c>
      <c r="O44" s="130" t="s">
        <v>602</v>
      </c>
      <c r="P44" s="130" t="s">
        <v>602</v>
      </c>
      <c r="Q44" s="130" t="s">
        <v>602</v>
      </c>
      <c r="R44" s="130" t="s">
        <v>602</v>
      </c>
      <c r="S44" s="130" t="s">
        <v>602</v>
      </c>
      <c r="T44" s="130" t="s">
        <v>602</v>
      </c>
      <c r="U44" s="130" t="s">
        <v>602</v>
      </c>
      <c r="V44" s="130" t="s">
        <v>602</v>
      </c>
      <c r="W44" s="130" t="s">
        <v>602</v>
      </c>
      <c r="X44" s="130" t="s">
        <v>602</v>
      </c>
      <c r="Y44" s="130" t="s">
        <v>602</v>
      </c>
      <c r="Z44" s="130" t="s">
        <v>602</v>
      </c>
      <c r="AA44" s="130" t="s">
        <v>602</v>
      </c>
      <c r="AB44" s="130" t="s">
        <v>602</v>
      </c>
      <c r="AC44" s="130" t="s">
        <v>602</v>
      </c>
      <c r="AD44" s="130" t="s">
        <v>602</v>
      </c>
      <c r="AE44" s="130" t="s">
        <v>602</v>
      </c>
      <c r="AF44" s="130" t="s">
        <v>602</v>
      </c>
      <c r="AG44" s="130" t="s">
        <v>602</v>
      </c>
      <c r="AH44" s="130" t="s">
        <v>602</v>
      </c>
      <c r="AI44" s="130" t="s">
        <v>602</v>
      </c>
      <c r="AJ44" s="130" t="s">
        <v>602</v>
      </c>
      <c r="AK44" s="137" t="s">
        <v>602</v>
      </c>
    </row>
    <row r="45" spans="1:37" ht="15.5" x14ac:dyDescent="0.35">
      <c r="A45" s="42" t="e">
        <f t="shared" ref="A45" si="53">A44</f>
        <v>#REF!</v>
      </c>
      <c r="B45" s="127" t="s">
        <v>569</v>
      </c>
      <c r="C45" s="144" t="str">
        <f t="shared" si="48"/>
        <v>Gauteng</v>
      </c>
      <c r="D45" s="117" t="s">
        <v>98</v>
      </c>
      <c r="E45" s="163" t="s">
        <v>97</v>
      </c>
      <c r="F45" s="130" t="e">
        <f t="shared" si="2"/>
        <v>#REF!</v>
      </c>
      <c r="G45" s="130" t="e">
        <f t="shared" si="3"/>
        <v>#REF!</v>
      </c>
      <c r="H45" s="130" t="e">
        <f t="shared" si="4"/>
        <v>#REF!</v>
      </c>
      <c r="I45" s="166">
        <v>0</v>
      </c>
      <c r="J45" s="130">
        <v>0</v>
      </c>
      <c r="K45" s="130">
        <v>0</v>
      </c>
      <c r="L45" s="130">
        <v>0</v>
      </c>
      <c r="M45" s="130">
        <v>0</v>
      </c>
      <c r="N45" s="130">
        <v>0</v>
      </c>
      <c r="O45" s="130">
        <v>0</v>
      </c>
      <c r="P45" s="130">
        <v>0</v>
      </c>
      <c r="Q45" s="130" t="s">
        <v>602</v>
      </c>
      <c r="R45" s="130" t="s">
        <v>602</v>
      </c>
      <c r="S45" s="130" t="s">
        <v>602</v>
      </c>
      <c r="T45" s="130" t="s">
        <v>602</v>
      </c>
      <c r="U45" s="130" t="s">
        <v>602</v>
      </c>
      <c r="V45" s="130" t="s">
        <v>602</v>
      </c>
      <c r="W45" s="130" t="s">
        <v>602</v>
      </c>
      <c r="X45" s="130" t="s">
        <v>602</v>
      </c>
      <c r="Y45" s="130" t="s">
        <v>602</v>
      </c>
      <c r="Z45" s="130" t="s">
        <v>602</v>
      </c>
      <c r="AA45" s="130" t="s">
        <v>602</v>
      </c>
      <c r="AB45" s="130" t="s">
        <v>602</v>
      </c>
      <c r="AC45" s="130" t="s">
        <v>602</v>
      </c>
      <c r="AD45" s="130" t="s">
        <v>602</v>
      </c>
      <c r="AE45" s="130" t="s">
        <v>602</v>
      </c>
      <c r="AF45" s="130" t="s">
        <v>602</v>
      </c>
      <c r="AG45" s="130" t="s">
        <v>602</v>
      </c>
      <c r="AH45" s="130" t="s">
        <v>602</v>
      </c>
      <c r="AI45" s="130" t="s">
        <v>602</v>
      </c>
      <c r="AJ45" s="130" t="s">
        <v>602</v>
      </c>
      <c r="AK45" s="137" t="s">
        <v>602</v>
      </c>
    </row>
    <row r="46" spans="1:37" ht="16" thickBot="1" x14ac:dyDescent="0.4">
      <c r="A46" s="42" t="e">
        <f t="shared" ref="A46" si="54">A45</f>
        <v>#REF!</v>
      </c>
      <c r="B46" s="127" t="s">
        <v>569</v>
      </c>
      <c r="C46" s="145" t="str">
        <f t="shared" si="48"/>
        <v>Gauteng</v>
      </c>
      <c r="D46" s="161" t="s">
        <v>98</v>
      </c>
      <c r="E46" s="164" t="s">
        <v>236</v>
      </c>
      <c r="F46" s="141" t="e">
        <f t="shared" si="2"/>
        <v>#REF!</v>
      </c>
      <c r="G46" s="141" t="e">
        <f t="shared" si="3"/>
        <v>#REF!</v>
      </c>
      <c r="H46" s="141" t="e">
        <f t="shared" si="4"/>
        <v>#REF!</v>
      </c>
      <c r="I46" s="167" t="s">
        <v>602</v>
      </c>
      <c r="J46" s="141" t="s">
        <v>602</v>
      </c>
      <c r="K46" s="141" t="s">
        <v>602</v>
      </c>
      <c r="L46" s="141" t="s">
        <v>602</v>
      </c>
      <c r="M46" s="141" t="s">
        <v>602</v>
      </c>
      <c r="N46" s="141" t="s">
        <v>602</v>
      </c>
      <c r="O46" s="141" t="s">
        <v>602</v>
      </c>
      <c r="P46" s="141" t="s">
        <v>602</v>
      </c>
      <c r="Q46" s="141" t="s">
        <v>602</v>
      </c>
      <c r="R46" s="141" t="s">
        <v>602</v>
      </c>
      <c r="S46" s="141" t="s">
        <v>602</v>
      </c>
      <c r="T46" s="141" t="s">
        <v>602</v>
      </c>
      <c r="U46" s="141" t="s">
        <v>602</v>
      </c>
      <c r="V46" s="141" t="s">
        <v>602</v>
      </c>
      <c r="W46" s="141" t="s">
        <v>602</v>
      </c>
      <c r="X46" s="141" t="s">
        <v>602</v>
      </c>
      <c r="Y46" s="141" t="s">
        <v>602</v>
      </c>
      <c r="Z46" s="141" t="s">
        <v>602</v>
      </c>
      <c r="AA46" s="141" t="s">
        <v>602</v>
      </c>
      <c r="AB46" s="141" t="s">
        <v>602</v>
      </c>
      <c r="AC46" s="141" t="s">
        <v>602</v>
      </c>
      <c r="AD46" s="141" t="s">
        <v>602</v>
      </c>
      <c r="AE46" s="141" t="s">
        <v>602</v>
      </c>
      <c r="AF46" s="141" t="s">
        <v>602</v>
      </c>
      <c r="AG46" s="141" t="s">
        <v>602</v>
      </c>
      <c r="AH46" s="141" t="s">
        <v>602</v>
      </c>
      <c r="AI46" s="141" t="s">
        <v>602</v>
      </c>
      <c r="AJ46" s="141" t="s">
        <v>602</v>
      </c>
      <c r="AK46" s="142" t="s">
        <v>602</v>
      </c>
    </row>
    <row r="47" spans="1:37" ht="15.5" x14ac:dyDescent="0.35">
      <c r="A47" s="42" t="e">
        <f t="shared" ref="A47" si="55">A46</f>
        <v>#REF!</v>
      </c>
      <c r="B47" s="127" t="s">
        <v>569</v>
      </c>
      <c r="C47" s="146" t="s">
        <v>244</v>
      </c>
      <c r="D47" s="160" t="s">
        <v>59</v>
      </c>
      <c r="E47" s="162" t="s">
        <v>114</v>
      </c>
      <c r="F47" s="134" t="e">
        <f t="shared" si="2"/>
        <v>#REF!</v>
      </c>
      <c r="G47" s="134" t="e">
        <f t="shared" si="3"/>
        <v>#REF!</v>
      </c>
      <c r="H47" s="134" t="e">
        <f t="shared" si="4"/>
        <v>#REF!</v>
      </c>
      <c r="I47" s="165" t="s">
        <v>602</v>
      </c>
      <c r="J47" s="134" t="s">
        <v>602</v>
      </c>
      <c r="K47" s="134" t="s">
        <v>602</v>
      </c>
      <c r="L47" s="134" t="s">
        <v>602</v>
      </c>
      <c r="M47" s="134" t="s">
        <v>602</v>
      </c>
      <c r="N47" s="134" t="s">
        <v>602</v>
      </c>
      <c r="O47" s="134" t="s">
        <v>602</v>
      </c>
      <c r="P47" s="134" t="s">
        <v>602</v>
      </c>
      <c r="Q47" s="134" t="s">
        <v>602</v>
      </c>
      <c r="R47" s="134" t="s">
        <v>602</v>
      </c>
      <c r="S47" s="134" t="s">
        <v>602</v>
      </c>
      <c r="T47" s="134" t="s">
        <v>602</v>
      </c>
      <c r="U47" s="134" t="s">
        <v>602</v>
      </c>
      <c r="V47" s="134" t="s">
        <v>602</v>
      </c>
      <c r="W47" s="134" t="s">
        <v>602</v>
      </c>
      <c r="X47" s="134" t="s">
        <v>602</v>
      </c>
      <c r="Y47" s="134" t="s">
        <v>602</v>
      </c>
      <c r="Z47" s="134" t="s">
        <v>602</v>
      </c>
      <c r="AA47" s="134" t="s">
        <v>602</v>
      </c>
      <c r="AB47" s="134" t="s">
        <v>602</v>
      </c>
      <c r="AC47" s="134" t="s">
        <v>602</v>
      </c>
      <c r="AD47" s="134" t="s">
        <v>602</v>
      </c>
      <c r="AE47" s="134" t="s">
        <v>602</v>
      </c>
      <c r="AF47" s="134" t="s">
        <v>602</v>
      </c>
      <c r="AG47" s="134" t="s">
        <v>602</v>
      </c>
      <c r="AH47" s="134" t="s">
        <v>602</v>
      </c>
      <c r="AI47" s="134" t="s">
        <v>602</v>
      </c>
      <c r="AJ47" s="134" t="s">
        <v>602</v>
      </c>
      <c r="AK47" s="135" t="s">
        <v>602</v>
      </c>
    </row>
    <row r="48" spans="1:37" ht="15.5" x14ac:dyDescent="0.35">
      <c r="A48" s="42" t="e">
        <f t="shared" ref="A48" si="56">A47</f>
        <v>#REF!</v>
      </c>
      <c r="B48" s="127" t="s">
        <v>569</v>
      </c>
      <c r="C48" s="148" t="str">
        <f t="shared" ref="C48:C52" si="57">C47</f>
        <v>Mpumalanga</v>
      </c>
      <c r="D48" s="117" t="s">
        <v>59</v>
      </c>
      <c r="E48" s="163" t="s">
        <v>93</v>
      </c>
      <c r="F48" s="130" t="e">
        <f t="shared" si="2"/>
        <v>#REF!</v>
      </c>
      <c r="G48" s="130" t="e">
        <f t="shared" si="3"/>
        <v>#REF!</v>
      </c>
      <c r="H48" s="130" t="e">
        <f t="shared" si="4"/>
        <v>#REF!</v>
      </c>
      <c r="I48" s="166" t="s">
        <v>602</v>
      </c>
      <c r="J48" s="130" t="str">
        <f t="shared" ref="J48:AK48" si="58">I48</f>
        <v>unc</v>
      </c>
      <c r="K48" s="130" t="str">
        <f t="shared" si="58"/>
        <v>unc</v>
      </c>
      <c r="L48" s="130" t="str">
        <f t="shared" si="58"/>
        <v>unc</v>
      </c>
      <c r="M48" s="130" t="str">
        <f t="shared" si="58"/>
        <v>unc</v>
      </c>
      <c r="N48" s="130" t="str">
        <f t="shared" si="58"/>
        <v>unc</v>
      </c>
      <c r="O48" s="130" t="str">
        <f t="shared" si="58"/>
        <v>unc</v>
      </c>
      <c r="P48" s="130" t="str">
        <f t="shared" si="58"/>
        <v>unc</v>
      </c>
      <c r="Q48" s="130" t="str">
        <f t="shared" si="58"/>
        <v>unc</v>
      </c>
      <c r="R48" s="130" t="str">
        <f t="shared" si="58"/>
        <v>unc</v>
      </c>
      <c r="S48" s="130" t="str">
        <f t="shared" si="58"/>
        <v>unc</v>
      </c>
      <c r="T48" s="130" t="str">
        <f t="shared" si="58"/>
        <v>unc</v>
      </c>
      <c r="U48" s="130" t="str">
        <f t="shared" si="58"/>
        <v>unc</v>
      </c>
      <c r="V48" s="130" t="str">
        <f t="shared" si="58"/>
        <v>unc</v>
      </c>
      <c r="W48" s="130" t="str">
        <f t="shared" si="58"/>
        <v>unc</v>
      </c>
      <c r="X48" s="130" t="str">
        <f t="shared" si="58"/>
        <v>unc</v>
      </c>
      <c r="Y48" s="130" t="str">
        <f t="shared" si="58"/>
        <v>unc</v>
      </c>
      <c r="Z48" s="130" t="str">
        <f t="shared" si="58"/>
        <v>unc</v>
      </c>
      <c r="AA48" s="130" t="str">
        <f t="shared" si="58"/>
        <v>unc</v>
      </c>
      <c r="AB48" s="130" t="str">
        <f t="shared" si="58"/>
        <v>unc</v>
      </c>
      <c r="AC48" s="130" t="str">
        <f t="shared" si="58"/>
        <v>unc</v>
      </c>
      <c r="AD48" s="130" t="str">
        <f t="shared" si="58"/>
        <v>unc</v>
      </c>
      <c r="AE48" s="130" t="str">
        <f t="shared" si="58"/>
        <v>unc</v>
      </c>
      <c r="AF48" s="130" t="str">
        <f t="shared" si="58"/>
        <v>unc</v>
      </c>
      <c r="AG48" s="130" t="str">
        <f t="shared" si="58"/>
        <v>unc</v>
      </c>
      <c r="AH48" s="130" t="str">
        <f t="shared" si="58"/>
        <v>unc</v>
      </c>
      <c r="AI48" s="130" t="str">
        <f t="shared" si="58"/>
        <v>unc</v>
      </c>
      <c r="AJ48" s="130" t="str">
        <f t="shared" si="58"/>
        <v>unc</v>
      </c>
      <c r="AK48" s="137" t="str">
        <f t="shared" si="58"/>
        <v>unc</v>
      </c>
    </row>
    <row r="49" spans="1:37" ht="15.5" x14ac:dyDescent="0.35">
      <c r="A49" s="42" t="e">
        <f t="shared" ref="A49" si="59">A48</f>
        <v>#REF!</v>
      </c>
      <c r="B49" s="127" t="s">
        <v>569</v>
      </c>
      <c r="C49" s="148" t="str">
        <f t="shared" si="57"/>
        <v>Mpumalanga</v>
      </c>
      <c r="D49" s="117" t="s">
        <v>59</v>
      </c>
      <c r="E49" s="163" t="s">
        <v>340</v>
      </c>
      <c r="F49" s="130" t="e">
        <f t="shared" si="2"/>
        <v>#REF!</v>
      </c>
      <c r="G49" s="130" t="e">
        <f t="shared" si="3"/>
        <v>#REF!</v>
      </c>
      <c r="H49" s="130" t="e">
        <f t="shared" si="4"/>
        <v>#REF!</v>
      </c>
      <c r="I49" s="166" t="s">
        <v>602</v>
      </c>
      <c r="J49" s="130" t="str">
        <f t="shared" ref="J49:AK49" si="60">I49</f>
        <v>unc</v>
      </c>
      <c r="K49" s="130" t="str">
        <f t="shared" si="60"/>
        <v>unc</v>
      </c>
      <c r="L49" s="130" t="str">
        <f t="shared" si="60"/>
        <v>unc</v>
      </c>
      <c r="M49" s="130" t="str">
        <f t="shared" si="60"/>
        <v>unc</v>
      </c>
      <c r="N49" s="130" t="str">
        <f t="shared" si="60"/>
        <v>unc</v>
      </c>
      <c r="O49" s="130" t="str">
        <f t="shared" si="60"/>
        <v>unc</v>
      </c>
      <c r="P49" s="130" t="str">
        <f t="shared" si="60"/>
        <v>unc</v>
      </c>
      <c r="Q49" s="130" t="str">
        <f t="shared" si="60"/>
        <v>unc</v>
      </c>
      <c r="R49" s="130" t="str">
        <f t="shared" si="60"/>
        <v>unc</v>
      </c>
      <c r="S49" s="130" t="str">
        <f t="shared" si="60"/>
        <v>unc</v>
      </c>
      <c r="T49" s="130" t="str">
        <f t="shared" si="60"/>
        <v>unc</v>
      </c>
      <c r="U49" s="130" t="str">
        <f t="shared" si="60"/>
        <v>unc</v>
      </c>
      <c r="V49" s="130" t="str">
        <f t="shared" si="60"/>
        <v>unc</v>
      </c>
      <c r="W49" s="130" t="str">
        <f t="shared" si="60"/>
        <v>unc</v>
      </c>
      <c r="X49" s="130" t="str">
        <f t="shared" si="60"/>
        <v>unc</v>
      </c>
      <c r="Y49" s="130" t="str">
        <f t="shared" si="60"/>
        <v>unc</v>
      </c>
      <c r="Z49" s="130" t="str">
        <f t="shared" si="60"/>
        <v>unc</v>
      </c>
      <c r="AA49" s="130" t="str">
        <f t="shared" si="60"/>
        <v>unc</v>
      </c>
      <c r="AB49" s="130" t="str">
        <f t="shared" si="60"/>
        <v>unc</v>
      </c>
      <c r="AC49" s="130" t="str">
        <f t="shared" si="60"/>
        <v>unc</v>
      </c>
      <c r="AD49" s="130" t="str">
        <f t="shared" si="60"/>
        <v>unc</v>
      </c>
      <c r="AE49" s="130" t="str">
        <f t="shared" si="60"/>
        <v>unc</v>
      </c>
      <c r="AF49" s="130" t="str">
        <f t="shared" si="60"/>
        <v>unc</v>
      </c>
      <c r="AG49" s="130" t="str">
        <f t="shared" si="60"/>
        <v>unc</v>
      </c>
      <c r="AH49" s="130" t="str">
        <f t="shared" si="60"/>
        <v>unc</v>
      </c>
      <c r="AI49" s="130" t="str">
        <f t="shared" si="60"/>
        <v>unc</v>
      </c>
      <c r="AJ49" s="130" t="str">
        <f t="shared" si="60"/>
        <v>unc</v>
      </c>
      <c r="AK49" s="137" t="str">
        <f t="shared" si="60"/>
        <v>unc</v>
      </c>
    </row>
    <row r="50" spans="1:37" ht="15.5" x14ac:dyDescent="0.35">
      <c r="A50" s="42" t="e">
        <f t="shared" ref="A50" si="61">A49</f>
        <v>#REF!</v>
      </c>
      <c r="B50" s="127" t="s">
        <v>569</v>
      </c>
      <c r="C50" s="148" t="str">
        <f t="shared" si="57"/>
        <v>Mpumalanga</v>
      </c>
      <c r="D50" s="117" t="s">
        <v>59</v>
      </c>
      <c r="E50" s="163" t="s">
        <v>336</v>
      </c>
      <c r="F50" s="130" t="e">
        <f t="shared" si="2"/>
        <v>#REF!</v>
      </c>
      <c r="G50" s="130" t="e">
        <f t="shared" si="3"/>
        <v>#REF!</v>
      </c>
      <c r="H50" s="130" t="e">
        <f t="shared" si="4"/>
        <v>#REF!</v>
      </c>
      <c r="I50" s="166" t="s">
        <v>602</v>
      </c>
      <c r="J50" s="130" t="str">
        <f t="shared" ref="J50:AK50" si="62">I50</f>
        <v>unc</v>
      </c>
      <c r="K50" s="130" t="str">
        <f t="shared" si="62"/>
        <v>unc</v>
      </c>
      <c r="L50" s="130" t="str">
        <f t="shared" si="62"/>
        <v>unc</v>
      </c>
      <c r="M50" s="130" t="str">
        <f t="shared" si="62"/>
        <v>unc</v>
      </c>
      <c r="N50" s="130" t="str">
        <f t="shared" si="62"/>
        <v>unc</v>
      </c>
      <c r="O50" s="130" t="str">
        <f t="shared" si="62"/>
        <v>unc</v>
      </c>
      <c r="P50" s="130" t="str">
        <f t="shared" si="62"/>
        <v>unc</v>
      </c>
      <c r="Q50" s="130" t="str">
        <f t="shared" si="62"/>
        <v>unc</v>
      </c>
      <c r="R50" s="130" t="str">
        <f t="shared" si="62"/>
        <v>unc</v>
      </c>
      <c r="S50" s="130" t="str">
        <f t="shared" si="62"/>
        <v>unc</v>
      </c>
      <c r="T50" s="130" t="str">
        <f t="shared" si="62"/>
        <v>unc</v>
      </c>
      <c r="U50" s="130" t="str">
        <f t="shared" si="62"/>
        <v>unc</v>
      </c>
      <c r="V50" s="130" t="str">
        <f t="shared" si="62"/>
        <v>unc</v>
      </c>
      <c r="W50" s="130" t="str">
        <f t="shared" si="62"/>
        <v>unc</v>
      </c>
      <c r="X50" s="130" t="str">
        <f t="shared" si="62"/>
        <v>unc</v>
      </c>
      <c r="Y50" s="130" t="str">
        <f t="shared" si="62"/>
        <v>unc</v>
      </c>
      <c r="Z50" s="130" t="str">
        <f t="shared" si="62"/>
        <v>unc</v>
      </c>
      <c r="AA50" s="130" t="str">
        <f t="shared" si="62"/>
        <v>unc</v>
      </c>
      <c r="AB50" s="130" t="str">
        <f t="shared" si="62"/>
        <v>unc</v>
      </c>
      <c r="AC50" s="130" t="str">
        <f t="shared" si="62"/>
        <v>unc</v>
      </c>
      <c r="AD50" s="130" t="str">
        <f t="shared" si="62"/>
        <v>unc</v>
      </c>
      <c r="AE50" s="130" t="str">
        <f t="shared" si="62"/>
        <v>unc</v>
      </c>
      <c r="AF50" s="130" t="str">
        <f t="shared" si="62"/>
        <v>unc</v>
      </c>
      <c r="AG50" s="130" t="str">
        <f t="shared" si="62"/>
        <v>unc</v>
      </c>
      <c r="AH50" s="130" t="str">
        <f t="shared" si="62"/>
        <v>unc</v>
      </c>
      <c r="AI50" s="130" t="str">
        <f t="shared" si="62"/>
        <v>unc</v>
      </c>
      <c r="AJ50" s="130" t="str">
        <f t="shared" si="62"/>
        <v>unc</v>
      </c>
      <c r="AK50" s="137" t="str">
        <f t="shared" si="62"/>
        <v>unc</v>
      </c>
    </row>
    <row r="51" spans="1:37" ht="15.5" x14ac:dyDescent="0.35">
      <c r="A51" s="42" t="e">
        <f t="shared" ref="A51" si="63">A50</f>
        <v>#REF!</v>
      </c>
      <c r="B51" s="127" t="s">
        <v>569</v>
      </c>
      <c r="C51" s="148" t="str">
        <f t="shared" si="57"/>
        <v>Mpumalanga</v>
      </c>
      <c r="D51" s="117" t="s">
        <v>59</v>
      </c>
      <c r="E51" s="163" t="s">
        <v>58</v>
      </c>
      <c r="F51" s="130" t="e">
        <f t="shared" si="2"/>
        <v>#REF!</v>
      </c>
      <c r="G51" s="130" t="e">
        <f t="shared" si="3"/>
        <v>#REF!</v>
      </c>
      <c r="H51" s="130" t="e">
        <f t="shared" si="4"/>
        <v>#REF!</v>
      </c>
      <c r="I51" s="166" t="s">
        <v>602</v>
      </c>
      <c r="J51" s="130" t="str">
        <f t="shared" ref="J51:AK51" si="64">I51</f>
        <v>unc</v>
      </c>
      <c r="K51" s="130" t="str">
        <f t="shared" si="64"/>
        <v>unc</v>
      </c>
      <c r="L51" s="130" t="str">
        <f t="shared" si="64"/>
        <v>unc</v>
      </c>
      <c r="M51" s="130" t="str">
        <f t="shared" si="64"/>
        <v>unc</v>
      </c>
      <c r="N51" s="130" t="str">
        <f t="shared" si="64"/>
        <v>unc</v>
      </c>
      <c r="O51" s="130" t="str">
        <f t="shared" si="64"/>
        <v>unc</v>
      </c>
      <c r="P51" s="130" t="str">
        <f t="shared" si="64"/>
        <v>unc</v>
      </c>
      <c r="Q51" s="130" t="str">
        <f t="shared" si="64"/>
        <v>unc</v>
      </c>
      <c r="R51" s="130" t="str">
        <f t="shared" si="64"/>
        <v>unc</v>
      </c>
      <c r="S51" s="130" t="str">
        <f t="shared" si="64"/>
        <v>unc</v>
      </c>
      <c r="T51" s="130" t="str">
        <f t="shared" si="64"/>
        <v>unc</v>
      </c>
      <c r="U51" s="130" t="str">
        <f t="shared" si="64"/>
        <v>unc</v>
      </c>
      <c r="V51" s="130" t="str">
        <f t="shared" si="64"/>
        <v>unc</v>
      </c>
      <c r="W51" s="130" t="str">
        <f t="shared" si="64"/>
        <v>unc</v>
      </c>
      <c r="X51" s="130" t="str">
        <f t="shared" si="64"/>
        <v>unc</v>
      </c>
      <c r="Y51" s="130" t="str">
        <f t="shared" si="64"/>
        <v>unc</v>
      </c>
      <c r="Z51" s="130" t="str">
        <f t="shared" si="64"/>
        <v>unc</v>
      </c>
      <c r="AA51" s="130" t="str">
        <f t="shared" si="64"/>
        <v>unc</v>
      </c>
      <c r="AB51" s="130" t="str">
        <f t="shared" si="64"/>
        <v>unc</v>
      </c>
      <c r="AC51" s="130" t="str">
        <f t="shared" si="64"/>
        <v>unc</v>
      </c>
      <c r="AD51" s="130" t="str">
        <f t="shared" si="64"/>
        <v>unc</v>
      </c>
      <c r="AE51" s="130" t="str">
        <f t="shared" si="64"/>
        <v>unc</v>
      </c>
      <c r="AF51" s="130" t="str">
        <f t="shared" si="64"/>
        <v>unc</v>
      </c>
      <c r="AG51" s="130" t="str">
        <f t="shared" si="64"/>
        <v>unc</v>
      </c>
      <c r="AH51" s="130" t="str">
        <f t="shared" si="64"/>
        <v>unc</v>
      </c>
      <c r="AI51" s="130" t="str">
        <f t="shared" si="64"/>
        <v>unc</v>
      </c>
      <c r="AJ51" s="130" t="str">
        <f t="shared" si="64"/>
        <v>unc</v>
      </c>
      <c r="AK51" s="137" t="str">
        <f t="shared" si="64"/>
        <v>unc</v>
      </c>
    </row>
    <row r="52" spans="1:37" ht="16" thickBot="1" x14ac:dyDescent="0.4">
      <c r="A52" s="42" t="e">
        <f t="shared" ref="A52" si="65">A51</f>
        <v>#REF!</v>
      </c>
      <c r="B52" s="127" t="s">
        <v>569</v>
      </c>
      <c r="C52" s="147" t="str">
        <f t="shared" si="57"/>
        <v>Mpumalanga</v>
      </c>
      <c r="D52" s="161" t="s">
        <v>98</v>
      </c>
      <c r="E52" s="164" t="s">
        <v>236</v>
      </c>
      <c r="F52" s="141" t="e">
        <f t="shared" si="2"/>
        <v>#REF!</v>
      </c>
      <c r="G52" s="141" t="e">
        <f t="shared" si="3"/>
        <v>#REF!</v>
      </c>
      <c r="H52" s="141" t="e">
        <f t="shared" si="4"/>
        <v>#REF!</v>
      </c>
      <c r="I52" s="167" t="s">
        <v>602</v>
      </c>
      <c r="J52" s="141" t="str">
        <f t="shared" ref="J52:AK52" si="66">I52</f>
        <v>unc</v>
      </c>
      <c r="K52" s="141" t="str">
        <f t="shared" si="66"/>
        <v>unc</v>
      </c>
      <c r="L52" s="141" t="str">
        <f t="shared" si="66"/>
        <v>unc</v>
      </c>
      <c r="M52" s="141" t="str">
        <f t="shared" si="66"/>
        <v>unc</v>
      </c>
      <c r="N52" s="141" t="str">
        <f t="shared" si="66"/>
        <v>unc</v>
      </c>
      <c r="O52" s="141" t="str">
        <f t="shared" si="66"/>
        <v>unc</v>
      </c>
      <c r="P52" s="141" t="str">
        <f t="shared" si="66"/>
        <v>unc</v>
      </c>
      <c r="Q52" s="141" t="str">
        <f t="shared" si="66"/>
        <v>unc</v>
      </c>
      <c r="R52" s="141" t="str">
        <f t="shared" si="66"/>
        <v>unc</v>
      </c>
      <c r="S52" s="141" t="str">
        <f t="shared" si="66"/>
        <v>unc</v>
      </c>
      <c r="T52" s="141" t="str">
        <f t="shared" si="66"/>
        <v>unc</v>
      </c>
      <c r="U52" s="141" t="str">
        <f t="shared" si="66"/>
        <v>unc</v>
      </c>
      <c r="V52" s="141" t="str">
        <f t="shared" si="66"/>
        <v>unc</v>
      </c>
      <c r="W52" s="141" t="str">
        <f t="shared" si="66"/>
        <v>unc</v>
      </c>
      <c r="X52" s="141" t="str">
        <f t="shared" si="66"/>
        <v>unc</v>
      </c>
      <c r="Y52" s="141" t="str">
        <f t="shared" si="66"/>
        <v>unc</v>
      </c>
      <c r="Z52" s="141" t="str">
        <f t="shared" si="66"/>
        <v>unc</v>
      </c>
      <c r="AA52" s="141" t="str">
        <f t="shared" si="66"/>
        <v>unc</v>
      </c>
      <c r="AB52" s="141" t="str">
        <f t="shared" si="66"/>
        <v>unc</v>
      </c>
      <c r="AC52" s="141" t="str">
        <f t="shared" si="66"/>
        <v>unc</v>
      </c>
      <c r="AD52" s="141" t="str">
        <f t="shared" si="66"/>
        <v>unc</v>
      </c>
      <c r="AE52" s="141" t="str">
        <f t="shared" si="66"/>
        <v>unc</v>
      </c>
      <c r="AF52" s="141" t="str">
        <f t="shared" si="66"/>
        <v>unc</v>
      </c>
      <c r="AG52" s="141" t="str">
        <f t="shared" si="66"/>
        <v>unc</v>
      </c>
      <c r="AH52" s="141" t="str">
        <f t="shared" si="66"/>
        <v>unc</v>
      </c>
      <c r="AI52" s="141" t="str">
        <f t="shared" si="66"/>
        <v>unc</v>
      </c>
      <c r="AJ52" s="141" t="str">
        <f t="shared" si="66"/>
        <v>unc</v>
      </c>
      <c r="AK52" s="142" t="str">
        <f t="shared" si="66"/>
        <v>unc</v>
      </c>
    </row>
    <row r="53" spans="1:37" ht="15.5" x14ac:dyDescent="0.35">
      <c r="A53" s="42" t="e">
        <f t="shared" ref="A53" si="67">A52</f>
        <v>#REF!</v>
      </c>
      <c r="B53" s="127" t="s">
        <v>569</v>
      </c>
      <c r="C53" s="143" t="s">
        <v>245</v>
      </c>
      <c r="D53" s="160" t="s">
        <v>59</v>
      </c>
      <c r="E53" s="162" t="s">
        <v>114</v>
      </c>
      <c r="F53" s="134" t="e">
        <f t="shared" si="2"/>
        <v>#REF!</v>
      </c>
      <c r="G53" s="134" t="e">
        <f t="shared" si="3"/>
        <v>#REF!</v>
      </c>
      <c r="H53" s="134" t="e">
        <f t="shared" si="4"/>
        <v>#REF!</v>
      </c>
      <c r="I53" s="165" t="s">
        <v>602</v>
      </c>
      <c r="J53" s="134" t="s">
        <v>602</v>
      </c>
      <c r="K53" s="134" t="s">
        <v>602</v>
      </c>
      <c r="L53" s="134" t="s">
        <v>602</v>
      </c>
      <c r="M53" s="134" t="s">
        <v>602</v>
      </c>
      <c r="N53" s="134" t="s">
        <v>602</v>
      </c>
      <c r="O53" s="134" t="s">
        <v>602</v>
      </c>
      <c r="P53" s="134" t="s">
        <v>602</v>
      </c>
      <c r="Q53" s="134" t="s">
        <v>602</v>
      </c>
      <c r="R53" s="134" t="s">
        <v>602</v>
      </c>
      <c r="S53" s="134" t="s">
        <v>602</v>
      </c>
      <c r="T53" s="134" t="s">
        <v>602</v>
      </c>
      <c r="U53" s="134" t="s">
        <v>602</v>
      </c>
      <c r="V53" s="134" t="s">
        <v>602</v>
      </c>
      <c r="W53" s="134" t="s">
        <v>602</v>
      </c>
      <c r="X53" s="134" t="s">
        <v>602</v>
      </c>
      <c r="Y53" s="134" t="s">
        <v>602</v>
      </c>
      <c r="Z53" s="134" t="s">
        <v>602</v>
      </c>
      <c r="AA53" s="134" t="s">
        <v>602</v>
      </c>
      <c r="AB53" s="134" t="s">
        <v>602</v>
      </c>
      <c r="AC53" s="134" t="s">
        <v>602</v>
      </c>
      <c r="AD53" s="134" t="s">
        <v>602</v>
      </c>
      <c r="AE53" s="134" t="s">
        <v>602</v>
      </c>
      <c r="AF53" s="134" t="s">
        <v>602</v>
      </c>
      <c r="AG53" s="134" t="s">
        <v>602</v>
      </c>
      <c r="AH53" s="134" t="s">
        <v>602</v>
      </c>
      <c r="AI53" s="134" t="s">
        <v>602</v>
      </c>
      <c r="AJ53" s="134" t="s">
        <v>602</v>
      </c>
      <c r="AK53" s="135" t="s">
        <v>602</v>
      </c>
    </row>
    <row r="54" spans="1:37" ht="15.5" x14ac:dyDescent="0.35">
      <c r="A54" s="42" t="e">
        <f t="shared" ref="A54" si="68">A53</f>
        <v>#REF!</v>
      </c>
      <c r="B54" s="127" t="s">
        <v>569</v>
      </c>
      <c r="C54" s="144" t="str">
        <f t="shared" ref="C54:C59" si="69">C53</f>
        <v>KwaZulu Natal</v>
      </c>
      <c r="D54" s="117" t="s">
        <v>59</v>
      </c>
      <c r="E54" s="163" t="s">
        <v>93</v>
      </c>
      <c r="F54" s="130" t="e">
        <f t="shared" si="2"/>
        <v>#REF!</v>
      </c>
      <c r="G54" s="130" t="e">
        <f t="shared" si="3"/>
        <v>#REF!</v>
      </c>
      <c r="H54" s="130" t="e">
        <f t="shared" si="4"/>
        <v>#REF!</v>
      </c>
      <c r="I54" s="166" t="s">
        <v>602</v>
      </c>
      <c r="J54" s="130" t="s">
        <v>602</v>
      </c>
      <c r="K54" s="130" t="s">
        <v>602</v>
      </c>
      <c r="L54" s="130" t="s">
        <v>602</v>
      </c>
      <c r="M54" s="130" t="s">
        <v>602</v>
      </c>
      <c r="N54" s="130" t="s">
        <v>602</v>
      </c>
      <c r="O54" s="130" t="s">
        <v>602</v>
      </c>
      <c r="P54" s="130" t="s">
        <v>602</v>
      </c>
      <c r="Q54" s="130" t="s">
        <v>602</v>
      </c>
      <c r="R54" s="130" t="s">
        <v>602</v>
      </c>
      <c r="S54" s="130" t="s">
        <v>602</v>
      </c>
      <c r="T54" s="130" t="s">
        <v>602</v>
      </c>
      <c r="U54" s="130" t="s">
        <v>602</v>
      </c>
      <c r="V54" s="130" t="s">
        <v>602</v>
      </c>
      <c r="W54" s="130" t="s">
        <v>602</v>
      </c>
      <c r="X54" s="130" t="s">
        <v>602</v>
      </c>
      <c r="Y54" s="130" t="s">
        <v>602</v>
      </c>
      <c r="Z54" s="130" t="s">
        <v>602</v>
      </c>
      <c r="AA54" s="130" t="s">
        <v>602</v>
      </c>
      <c r="AB54" s="130" t="s">
        <v>602</v>
      </c>
      <c r="AC54" s="130" t="s">
        <v>602</v>
      </c>
      <c r="AD54" s="130" t="s">
        <v>602</v>
      </c>
      <c r="AE54" s="130" t="s">
        <v>602</v>
      </c>
      <c r="AF54" s="130" t="s">
        <v>602</v>
      </c>
      <c r="AG54" s="130" t="s">
        <v>602</v>
      </c>
      <c r="AH54" s="130" t="s">
        <v>602</v>
      </c>
      <c r="AI54" s="130" t="s">
        <v>602</v>
      </c>
      <c r="AJ54" s="130" t="s">
        <v>602</v>
      </c>
      <c r="AK54" s="137" t="s">
        <v>602</v>
      </c>
    </row>
    <row r="55" spans="1:37" ht="15.5" x14ac:dyDescent="0.35">
      <c r="A55" s="42" t="e">
        <f t="shared" ref="A55" si="70">A54</f>
        <v>#REF!</v>
      </c>
      <c r="B55" s="127" t="s">
        <v>569</v>
      </c>
      <c r="C55" s="144" t="str">
        <f t="shared" si="69"/>
        <v>KwaZulu Natal</v>
      </c>
      <c r="D55" s="117" t="s">
        <v>59</v>
      </c>
      <c r="E55" s="163" t="s">
        <v>340</v>
      </c>
      <c r="F55" s="130" t="e">
        <f t="shared" si="2"/>
        <v>#REF!</v>
      </c>
      <c r="G55" s="130" t="e">
        <f t="shared" si="3"/>
        <v>#REF!</v>
      </c>
      <c r="H55" s="130" t="e">
        <f t="shared" si="4"/>
        <v>#REF!</v>
      </c>
      <c r="I55" s="166" t="s">
        <v>602</v>
      </c>
      <c r="J55" s="130" t="s">
        <v>602</v>
      </c>
      <c r="K55" s="130" t="s">
        <v>602</v>
      </c>
      <c r="L55" s="130" t="s">
        <v>602</v>
      </c>
      <c r="M55" s="130" t="s">
        <v>602</v>
      </c>
      <c r="N55" s="130" t="s">
        <v>602</v>
      </c>
      <c r="O55" s="130" t="s">
        <v>602</v>
      </c>
      <c r="P55" s="130" t="s">
        <v>602</v>
      </c>
      <c r="Q55" s="130" t="s">
        <v>602</v>
      </c>
      <c r="R55" s="130" t="s">
        <v>602</v>
      </c>
      <c r="S55" s="130" t="s">
        <v>602</v>
      </c>
      <c r="T55" s="130" t="s">
        <v>602</v>
      </c>
      <c r="U55" s="130" t="s">
        <v>602</v>
      </c>
      <c r="V55" s="130" t="s">
        <v>602</v>
      </c>
      <c r="W55" s="130" t="s">
        <v>602</v>
      </c>
      <c r="X55" s="130" t="s">
        <v>602</v>
      </c>
      <c r="Y55" s="130" t="s">
        <v>602</v>
      </c>
      <c r="Z55" s="130" t="s">
        <v>602</v>
      </c>
      <c r="AA55" s="130" t="s">
        <v>602</v>
      </c>
      <c r="AB55" s="130" t="s">
        <v>602</v>
      </c>
      <c r="AC55" s="130" t="s">
        <v>602</v>
      </c>
      <c r="AD55" s="130" t="s">
        <v>602</v>
      </c>
      <c r="AE55" s="130" t="s">
        <v>602</v>
      </c>
      <c r="AF55" s="130" t="s">
        <v>602</v>
      </c>
      <c r="AG55" s="130" t="s">
        <v>602</v>
      </c>
      <c r="AH55" s="130" t="s">
        <v>602</v>
      </c>
      <c r="AI55" s="130" t="s">
        <v>602</v>
      </c>
      <c r="AJ55" s="130" t="s">
        <v>602</v>
      </c>
      <c r="AK55" s="137" t="s">
        <v>602</v>
      </c>
    </row>
    <row r="56" spans="1:37" ht="15.5" x14ac:dyDescent="0.35">
      <c r="A56" s="42" t="e">
        <f t="shared" ref="A56" si="71">A55</f>
        <v>#REF!</v>
      </c>
      <c r="B56" s="127" t="s">
        <v>569</v>
      </c>
      <c r="C56" s="144" t="str">
        <f t="shared" si="69"/>
        <v>KwaZulu Natal</v>
      </c>
      <c r="D56" s="117" t="s">
        <v>59</v>
      </c>
      <c r="E56" s="163" t="s">
        <v>336</v>
      </c>
      <c r="F56" s="130" t="e">
        <f t="shared" si="2"/>
        <v>#REF!</v>
      </c>
      <c r="G56" s="130" t="e">
        <f t="shared" si="3"/>
        <v>#REF!</v>
      </c>
      <c r="H56" s="130" t="e">
        <f t="shared" si="4"/>
        <v>#REF!</v>
      </c>
      <c r="I56" s="166" t="s">
        <v>602</v>
      </c>
      <c r="J56" s="130" t="s">
        <v>602</v>
      </c>
      <c r="K56" s="130" t="s">
        <v>602</v>
      </c>
      <c r="L56" s="130" t="s">
        <v>602</v>
      </c>
      <c r="M56" s="130" t="s">
        <v>602</v>
      </c>
      <c r="N56" s="130" t="s">
        <v>602</v>
      </c>
      <c r="O56" s="130" t="s">
        <v>602</v>
      </c>
      <c r="P56" s="130" t="s">
        <v>602</v>
      </c>
      <c r="Q56" s="130" t="s">
        <v>602</v>
      </c>
      <c r="R56" s="130" t="s">
        <v>602</v>
      </c>
      <c r="S56" s="130" t="s">
        <v>602</v>
      </c>
      <c r="T56" s="130" t="s">
        <v>602</v>
      </c>
      <c r="U56" s="130" t="s">
        <v>602</v>
      </c>
      <c r="V56" s="130" t="s">
        <v>602</v>
      </c>
      <c r="W56" s="130" t="s">
        <v>602</v>
      </c>
      <c r="X56" s="130" t="s">
        <v>602</v>
      </c>
      <c r="Y56" s="130" t="s">
        <v>602</v>
      </c>
      <c r="Z56" s="130" t="s">
        <v>602</v>
      </c>
      <c r="AA56" s="130" t="s">
        <v>602</v>
      </c>
      <c r="AB56" s="130" t="s">
        <v>602</v>
      </c>
      <c r="AC56" s="130" t="s">
        <v>602</v>
      </c>
      <c r="AD56" s="130" t="s">
        <v>602</v>
      </c>
      <c r="AE56" s="130" t="s">
        <v>602</v>
      </c>
      <c r="AF56" s="130" t="s">
        <v>602</v>
      </c>
      <c r="AG56" s="130" t="s">
        <v>602</v>
      </c>
      <c r="AH56" s="130" t="s">
        <v>602</v>
      </c>
      <c r="AI56" s="130" t="s">
        <v>602</v>
      </c>
      <c r="AJ56" s="130" t="s">
        <v>602</v>
      </c>
      <c r="AK56" s="137" t="s">
        <v>602</v>
      </c>
    </row>
    <row r="57" spans="1:37" ht="15.5" x14ac:dyDescent="0.35">
      <c r="A57" s="42" t="e">
        <f t="shared" ref="A57" si="72">A56</f>
        <v>#REF!</v>
      </c>
      <c r="B57" s="127" t="s">
        <v>569</v>
      </c>
      <c r="C57" s="144" t="str">
        <f t="shared" si="69"/>
        <v>KwaZulu Natal</v>
      </c>
      <c r="D57" s="117" t="s">
        <v>59</v>
      </c>
      <c r="E57" s="163" t="s">
        <v>168</v>
      </c>
      <c r="F57" s="130" t="e">
        <f t="shared" si="2"/>
        <v>#REF!</v>
      </c>
      <c r="G57" s="130" t="e">
        <f t="shared" si="3"/>
        <v>#REF!</v>
      </c>
      <c r="H57" s="130" t="e">
        <f t="shared" si="4"/>
        <v>#REF!</v>
      </c>
      <c r="I57" s="166" t="s">
        <v>602</v>
      </c>
      <c r="J57" s="130" t="s">
        <v>602</v>
      </c>
      <c r="K57" s="130" t="s">
        <v>602</v>
      </c>
      <c r="L57" s="130" t="s">
        <v>602</v>
      </c>
      <c r="M57" s="130" t="s">
        <v>602</v>
      </c>
      <c r="N57" s="130" t="s">
        <v>602</v>
      </c>
      <c r="O57" s="130" t="s">
        <v>602</v>
      </c>
      <c r="P57" s="130" t="s">
        <v>602</v>
      </c>
      <c r="Q57" s="130" t="s">
        <v>602</v>
      </c>
      <c r="R57" s="130" t="s">
        <v>602</v>
      </c>
      <c r="S57" s="130" t="s">
        <v>602</v>
      </c>
      <c r="T57" s="130" t="s">
        <v>602</v>
      </c>
      <c r="U57" s="130" t="s">
        <v>602</v>
      </c>
      <c r="V57" s="130" t="s">
        <v>602</v>
      </c>
      <c r="W57" s="130" t="s">
        <v>602</v>
      </c>
      <c r="X57" s="130" t="s">
        <v>602</v>
      </c>
      <c r="Y57" s="130" t="s">
        <v>602</v>
      </c>
      <c r="Z57" s="130" t="s">
        <v>602</v>
      </c>
      <c r="AA57" s="130" t="s">
        <v>602</v>
      </c>
      <c r="AB57" s="130" t="s">
        <v>602</v>
      </c>
      <c r="AC57" s="130" t="s">
        <v>602</v>
      </c>
      <c r="AD57" s="130" t="s">
        <v>602</v>
      </c>
      <c r="AE57" s="130" t="s">
        <v>602</v>
      </c>
      <c r="AF57" s="130" t="s">
        <v>602</v>
      </c>
      <c r="AG57" s="130" t="s">
        <v>602</v>
      </c>
      <c r="AH57" s="130" t="s">
        <v>602</v>
      </c>
      <c r="AI57" s="130" t="s">
        <v>602</v>
      </c>
      <c r="AJ57" s="130" t="s">
        <v>602</v>
      </c>
      <c r="AK57" s="137" t="s">
        <v>602</v>
      </c>
    </row>
    <row r="58" spans="1:37" ht="15.5" x14ac:dyDescent="0.35">
      <c r="A58" s="42" t="e">
        <f t="shared" ref="A58" si="73">A57</f>
        <v>#REF!</v>
      </c>
      <c r="B58" s="127" t="s">
        <v>569</v>
      </c>
      <c r="C58" s="144" t="str">
        <f t="shared" si="69"/>
        <v>KwaZulu Natal</v>
      </c>
      <c r="D58" s="117" t="s">
        <v>98</v>
      </c>
      <c r="E58" s="163" t="s">
        <v>97</v>
      </c>
      <c r="F58" s="130" t="e">
        <f t="shared" si="2"/>
        <v>#REF!</v>
      </c>
      <c r="G58" s="130" t="e">
        <f t="shared" si="3"/>
        <v>#REF!</v>
      </c>
      <c r="H58" s="130" t="e">
        <f t="shared" si="4"/>
        <v>#REF!</v>
      </c>
      <c r="I58" s="166">
        <v>0</v>
      </c>
      <c r="J58" s="130">
        <v>0</v>
      </c>
      <c r="K58" s="130">
        <v>0</v>
      </c>
      <c r="L58" s="130">
        <f t="shared" ref="L58:P58" si="74">K58</f>
        <v>0</v>
      </c>
      <c r="M58" s="130">
        <f t="shared" si="74"/>
        <v>0</v>
      </c>
      <c r="N58" s="130">
        <f t="shared" si="74"/>
        <v>0</v>
      </c>
      <c r="O58" s="130">
        <f t="shared" si="74"/>
        <v>0</v>
      </c>
      <c r="P58" s="130">
        <f t="shared" si="74"/>
        <v>0</v>
      </c>
      <c r="Q58" s="130" t="s">
        <v>602</v>
      </c>
      <c r="R58" s="130" t="s">
        <v>602</v>
      </c>
      <c r="S58" s="130" t="s">
        <v>602</v>
      </c>
      <c r="T58" s="130" t="s">
        <v>602</v>
      </c>
      <c r="U58" s="130" t="s">
        <v>602</v>
      </c>
      <c r="V58" s="130" t="s">
        <v>602</v>
      </c>
      <c r="W58" s="130" t="s">
        <v>602</v>
      </c>
      <c r="X58" s="130" t="s">
        <v>602</v>
      </c>
      <c r="Y58" s="130" t="s">
        <v>602</v>
      </c>
      <c r="Z58" s="130" t="s">
        <v>602</v>
      </c>
      <c r="AA58" s="130" t="s">
        <v>602</v>
      </c>
      <c r="AB58" s="130" t="s">
        <v>602</v>
      </c>
      <c r="AC58" s="130" t="s">
        <v>602</v>
      </c>
      <c r="AD58" s="130" t="s">
        <v>602</v>
      </c>
      <c r="AE58" s="130" t="s">
        <v>602</v>
      </c>
      <c r="AF58" s="130" t="s">
        <v>602</v>
      </c>
      <c r="AG58" s="130" t="s">
        <v>602</v>
      </c>
      <c r="AH58" s="130" t="s">
        <v>602</v>
      </c>
      <c r="AI58" s="130" t="s">
        <v>602</v>
      </c>
      <c r="AJ58" s="130" t="s">
        <v>602</v>
      </c>
      <c r="AK58" s="137" t="s">
        <v>602</v>
      </c>
    </row>
    <row r="59" spans="1:37" ht="16" thickBot="1" x14ac:dyDescent="0.4">
      <c r="A59" s="42" t="e">
        <f t="shared" ref="A59" si="75">A58</f>
        <v>#REF!</v>
      </c>
      <c r="B59" s="127" t="s">
        <v>569</v>
      </c>
      <c r="C59" s="145" t="str">
        <f t="shared" si="69"/>
        <v>KwaZulu Natal</v>
      </c>
      <c r="D59" s="161" t="s">
        <v>98</v>
      </c>
      <c r="E59" s="164" t="s">
        <v>236</v>
      </c>
      <c r="F59" s="141" t="e">
        <f t="shared" si="2"/>
        <v>#REF!</v>
      </c>
      <c r="G59" s="141" t="e">
        <f t="shared" si="3"/>
        <v>#REF!</v>
      </c>
      <c r="H59" s="141" t="e">
        <f t="shared" si="4"/>
        <v>#REF!</v>
      </c>
      <c r="I59" s="167" t="s">
        <v>602</v>
      </c>
      <c r="J59" s="141" t="s">
        <v>602</v>
      </c>
      <c r="K59" s="141" t="s">
        <v>602</v>
      </c>
      <c r="L59" s="141" t="s">
        <v>602</v>
      </c>
      <c r="M59" s="141" t="s">
        <v>602</v>
      </c>
      <c r="N59" s="141" t="s">
        <v>602</v>
      </c>
      <c r="O59" s="141" t="s">
        <v>602</v>
      </c>
      <c r="P59" s="141" t="s">
        <v>602</v>
      </c>
      <c r="Q59" s="141" t="s">
        <v>602</v>
      </c>
      <c r="R59" s="141" t="s">
        <v>602</v>
      </c>
      <c r="S59" s="141" t="s">
        <v>602</v>
      </c>
      <c r="T59" s="141" t="s">
        <v>602</v>
      </c>
      <c r="U59" s="141" t="s">
        <v>602</v>
      </c>
      <c r="V59" s="141" t="s">
        <v>602</v>
      </c>
      <c r="W59" s="141" t="s">
        <v>602</v>
      </c>
      <c r="X59" s="141" t="s">
        <v>602</v>
      </c>
      <c r="Y59" s="141" t="s">
        <v>602</v>
      </c>
      <c r="Z59" s="141" t="s">
        <v>602</v>
      </c>
      <c r="AA59" s="141" t="s">
        <v>602</v>
      </c>
      <c r="AB59" s="141" t="s">
        <v>602</v>
      </c>
      <c r="AC59" s="141" t="s">
        <v>602</v>
      </c>
      <c r="AD59" s="141" t="s">
        <v>602</v>
      </c>
      <c r="AE59" s="141" t="s">
        <v>602</v>
      </c>
      <c r="AF59" s="141" t="s">
        <v>602</v>
      </c>
      <c r="AG59" s="141" t="s">
        <v>602</v>
      </c>
      <c r="AH59" s="141" t="s">
        <v>602</v>
      </c>
      <c r="AI59" s="141" t="s">
        <v>602</v>
      </c>
      <c r="AJ59" s="141" t="s">
        <v>602</v>
      </c>
      <c r="AK59" s="142" t="s">
        <v>602</v>
      </c>
    </row>
    <row r="60" spans="1:37" ht="15.5" x14ac:dyDescent="0.35">
      <c r="A60" s="42" t="e">
        <f t="shared" ref="A60" si="76">A59</f>
        <v>#REF!</v>
      </c>
      <c r="B60" s="127" t="s">
        <v>569</v>
      </c>
      <c r="C60" s="146" t="s">
        <v>246</v>
      </c>
      <c r="D60" s="160" t="s">
        <v>59</v>
      </c>
      <c r="E60" s="162" t="s">
        <v>114</v>
      </c>
      <c r="F60" s="134" t="e">
        <f t="shared" si="2"/>
        <v>#REF!</v>
      </c>
      <c r="G60" s="134" t="e">
        <f t="shared" si="3"/>
        <v>#REF!</v>
      </c>
      <c r="H60" s="134" t="e">
        <f t="shared" si="4"/>
        <v>#REF!</v>
      </c>
      <c r="I60" s="165" t="s">
        <v>602</v>
      </c>
      <c r="J60" s="134" t="str">
        <f>I60</f>
        <v>unc</v>
      </c>
      <c r="K60" s="134" t="str">
        <f t="shared" ref="K60:AK60" si="77">J60</f>
        <v>unc</v>
      </c>
      <c r="L60" s="134" t="str">
        <f t="shared" si="77"/>
        <v>unc</v>
      </c>
      <c r="M60" s="134" t="str">
        <f t="shared" si="77"/>
        <v>unc</v>
      </c>
      <c r="N60" s="134" t="str">
        <f t="shared" si="77"/>
        <v>unc</v>
      </c>
      <c r="O60" s="134" t="str">
        <f t="shared" si="77"/>
        <v>unc</v>
      </c>
      <c r="P60" s="134" t="str">
        <f t="shared" si="77"/>
        <v>unc</v>
      </c>
      <c r="Q60" s="134" t="str">
        <f t="shared" si="77"/>
        <v>unc</v>
      </c>
      <c r="R60" s="134" t="str">
        <f t="shared" si="77"/>
        <v>unc</v>
      </c>
      <c r="S60" s="134" t="str">
        <f t="shared" si="77"/>
        <v>unc</v>
      </c>
      <c r="T60" s="134" t="str">
        <f t="shared" si="77"/>
        <v>unc</v>
      </c>
      <c r="U60" s="134" t="str">
        <f t="shared" si="77"/>
        <v>unc</v>
      </c>
      <c r="V60" s="134" t="str">
        <f t="shared" si="77"/>
        <v>unc</v>
      </c>
      <c r="W60" s="134" t="str">
        <f t="shared" si="77"/>
        <v>unc</v>
      </c>
      <c r="X60" s="134" t="str">
        <f t="shared" si="77"/>
        <v>unc</v>
      </c>
      <c r="Y60" s="134" t="str">
        <f t="shared" si="77"/>
        <v>unc</v>
      </c>
      <c r="Z60" s="134" t="str">
        <f t="shared" si="77"/>
        <v>unc</v>
      </c>
      <c r="AA60" s="134" t="str">
        <f t="shared" si="77"/>
        <v>unc</v>
      </c>
      <c r="AB60" s="134" t="str">
        <f t="shared" si="77"/>
        <v>unc</v>
      </c>
      <c r="AC60" s="134" t="str">
        <f t="shared" si="77"/>
        <v>unc</v>
      </c>
      <c r="AD60" s="134" t="str">
        <f t="shared" si="77"/>
        <v>unc</v>
      </c>
      <c r="AE60" s="134" t="str">
        <f t="shared" si="77"/>
        <v>unc</v>
      </c>
      <c r="AF60" s="134" t="str">
        <f t="shared" si="77"/>
        <v>unc</v>
      </c>
      <c r="AG60" s="134" t="str">
        <f t="shared" si="77"/>
        <v>unc</v>
      </c>
      <c r="AH60" s="134" t="str">
        <f t="shared" si="77"/>
        <v>unc</v>
      </c>
      <c r="AI60" s="134" t="str">
        <f t="shared" si="77"/>
        <v>unc</v>
      </c>
      <c r="AJ60" s="134" t="str">
        <f t="shared" si="77"/>
        <v>unc</v>
      </c>
      <c r="AK60" s="135" t="str">
        <f t="shared" si="77"/>
        <v>unc</v>
      </c>
    </row>
    <row r="61" spans="1:37" ht="16" thickBot="1" x14ac:dyDescent="0.4">
      <c r="A61" s="42" t="e">
        <f t="shared" ref="A61" si="78">A60</f>
        <v>#REF!</v>
      </c>
      <c r="B61" s="127" t="s">
        <v>569</v>
      </c>
      <c r="C61" s="147" t="str">
        <f t="shared" ref="C61" si="79">C60</f>
        <v>Pelly</v>
      </c>
      <c r="D61" s="161" t="s">
        <v>59</v>
      </c>
      <c r="E61" s="164" t="s">
        <v>93</v>
      </c>
      <c r="F61" s="141" t="e">
        <f t="shared" si="2"/>
        <v>#REF!</v>
      </c>
      <c r="G61" s="141" t="e">
        <f t="shared" si="3"/>
        <v>#REF!</v>
      </c>
      <c r="H61" s="141" t="e">
        <f t="shared" si="4"/>
        <v>#REF!</v>
      </c>
      <c r="I61" s="167" t="s">
        <v>602</v>
      </c>
      <c r="J61" s="141" t="s">
        <v>602</v>
      </c>
      <c r="K61" s="141" t="s">
        <v>602</v>
      </c>
      <c r="L61" s="141" t="s">
        <v>602</v>
      </c>
      <c r="M61" s="141" t="s">
        <v>602</v>
      </c>
      <c r="N61" s="141" t="s">
        <v>602</v>
      </c>
      <c r="O61" s="141" t="s">
        <v>602</v>
      </c>
      <c r="P61" s="141" t="s">
        <v>602</v>
      </c>
      <c r="Q61" s="141" t="s">
        <v>602</v>
      </c>
      <c r="R61" s="141" t="s">
        <v>602</v>
      </c>
      <c r="S61" s="141" t="s">
        <v>602</v>
      </c>
      <c r="T61" s="141" t="s">
        <v>602</v>
      </c>
      <c r="U61" s="141" t="s">
        <v>602</v>
      </c>
      <c r="V61" s="141" t="s">
        <v>602</v>
      </c>
      <c r="W61" s="141" t="s">
        <v>602</v>
      </c>
      <c r="X61" s="141" t="s">
        <v>602</v>
      </c>
      <c r="Y61" s="141" t="s">
        <v>602</v>
      </c>
      <c r="Z61" s="141" t="s">
        <v>602</v>
      </c>
      <c r="AA61" s="141" t="s">
        <v>602</v>
      </c>
      <c r="AB61" s="141" t="s">
        <v>602</v>
      </c>
      <c r="AC61" s="141" t="s">
        <v>602</v>
      </c>
      <c r="AD61" s="141" t="s">
        <v>602</v>
      </c>
      <c r="AE61" s="141" t="s">
        <v>602</v>
      </c>
      <c r="AF61" s="141" t="s">
        <v>602</v>
      </c>
      <c r="AG61" s="141" t="s">
        <v>602</v>
      </c>
      <c r="AH61" s="141" t="s">
        <v>602</v>
      </c>
      <c r="AI61" s="141" t="s">
        <v>602</v>
      </c>
      <c r="AJ61" s="141" t="s">
        <v>602</v>
      </c>
      <c r="AK61" s="142" t="s">
        <v>602</v>
      </c>
    </row>
    <row r="62" spans="1:37" ht="15.5" x14ac:dyDescent="0.35">
      <c r="A62" s="42" t="e">
        <f t="shared" ref="A62" si="80">A61</f>
        <v>#REF!</v>
      </c>
      <c r="B62" s="127" t="s">
        <v>569</v>
      </c>
      <c r="C62" s="143" t="s">
        <v>247</v>
      </c>
      <c r="D62" s="160" t="s">
        <v>59</v>
      </c>
      <c r="E62" s="162" t="s">
        <v>114</v>
      </c>
      <c r="F62" s="134" t="e">
        <f t="shared" si="2"/>
        <v>#REF!</v>
      </c>
      <c r="G62" s="134" t="e">
        <f t="shared" si="3"/>
        <v>#REF!</v>
      </c>
      <c r="H62" s="134" t="e">
        <f t="shared" si="4"/>
        <v>#REF!</v>
      </c>
      <c r="I62" s="165" t="s">
        <v>602</v>
      </c>
      <c r="J62" s="134" t="s">
        <v>602</v>
      </c>
      <c r="K62" s="134" t="s">
        <v>602</v>
      </c>
      <c r="L62" s="134" t="s">
        <v>602</v>
      </c>
      <c r="M62" s="134" t="s">
        <v>602</v>
      </c>
      <c r="N62" s="134" t="s">
        <v>602</v>
      </c>
      <c r="O62" s="134" t="s">
        <v>602</v>
      </c>
      <c r="P62" s="134" t="s">
        <v>602</v>
      </c>
      <c r="Q62" s="134" t="s">
        <v>602</v>
      </c>
      <c r="R62" s="134" t="s">
        <v>602</v>
      </c>
      <c r="S62" s="134" t="s">
        <v>602</v>
      </c>
      <c r="T62" s="134" t="s">
        <v>602</v>
      </c>
      <c r="U62" s="134" t="s">
        <v>602</v>
      </c>
      <c r="V62" s="134" t="s">
        <v>602</v>
      </c>
      <c r="W62" s="134" t="s">
        <v>602</v>
      </c>
      <c r="X62" s="134" t="s">
        <v>602</v>
      </c>
      <c r="Y62" s="134" t="s">
        <v>602</v>
      </c>
      <c r="Z62" s="134" t="s">
        <v>602</v>
      </c>
      <c r="AA62" s="134" t="s">
        <v>602</v>
      </c>
      <c r="AB62" s="134" t="s">
        <v>602</v>
      </c>
      <c r="AC62" s="134" t="s">
        <v>602</v>
      </c>
      <c r="AD62" s="134" t="s">
        <v>602</v>
      </c>
      <c r="AE62" s="134" t="s">
        <v>602</v>
      </c>
      <c r="AF62" s="134" t="s">
        <v>602</v>
      </c>
      <c r="AG62" s="134" t="s">
        <v>602</v>
      </c>
      <c r="AH62" s="134" t="s">
        <v>602</v>
      </c>
      <c r="AI62" s="134" t="s">
        <v>602</v>
      </c>
      <c r="AJ62" s="134" t="s">
        <v>602</v>
      </c>
      <c r="AK62" s="135" t="s">
        <v>602</v>
      </c>
    </row>
    <row r="63" spans="1:37" ht="15.5" x14ac:dyDescent="0.35">
      <c r="A63" s="42" t="e">
        <f t="shared" ref="A63" si="81">A62</f>
        <v>#REF!</v>
      </c>
      <c r="B63" s="127" t="s">
        <v>569</v>
      </c>
      <c r="C63" s="144" t="str">
        <f t="shared" ref="C63:C67" si="82">C62</f>
        <v>Limpopo</v>
      </c>
      <c r="D63" s="117" t="s">
        <v>59</v>
      </c>
      <c r="E63" s="163" t="s">
        <v>93</v>
      </c>
      <c r="F63" s="130" t="e">
        <f t="shared" si="2"/>
        <v>#REF!</v>
      </c>
      <c r="G63" s="130" t="e">
        <f t="shared" si="3"/>
        <v>#REF!</v>
      </c>
      <c r="H63" s="130" t="e">
        <f t="shared" si="4"/>
        <v>#REF!</v>
      </c>
      <c r="I63" s="166" t="s">
        <v>602</v>
      </c>
      <c r="J63" s="130" t="s">
        <v>602</v>
      </c>
      <c r="K63" s="130" t="s">
        <v>602</v>
      </c>
      <c r="L63" s="130" t="s">
        <v>602</v>
      </c>
      <c r="M63" s="130" t="s">
        <v>602</v>
      </c>
      <c r="N63" s="130" t="s">
        <v>602</v>
      </c>
      <c r="O63" s="130" t="s">
        <v>602</v>
      </c>
      <c r="P63" s="130" t="s">
        <v>602</v>
      </c>
      <c r="Q63" s="130" t="s">
        <v>602</v>
      </c>
      <c r="R63" s="130" t="s">
        <v>602</v>
      </c>
      <c r="S63" s="130" t="s">
        <v>602</v>
      </c>
      <c r="T63" s="130" t="s">
        <v>602</v>
      </c>
      <c r="U63" s="130" t="s">
        <v>602</v>
      </c>
      <c r="V63" s="130" t="s">
        <v>602</v>
      </c>
      <c r="W63" s="130" t="s">
        <v>602</v>
      </c>
      <c r="X63" s="130" t="s">
        <v>602</v>
      </c>
      <c r="Y63" s="130" t="s">
        <v>602</v>
      </c>
      <c r="Z63" s="130" t="s">
        <v>602</v>
      </c>
      <c r="AA63" s="130" t="s">
        <v>602</v>
      </c>
      <c r="AB63" s="130" t="s">
        <v>602</v>
      </c>
      <c r="AC63" s="130" t="s">
        <v>602</v>
      </c>
      <c r="AD63" s="130" t="s">
        <v>602</v>
      </c>
      <c r="AE63" s="130" t="s">
        <v>602</v>
      </c>
      <c r="AF63" s="130" t="s">
        <v>602</v>
      </c>
      <c r="AG63" s="130" t="s">
        <v>602</v>
      </c>
      <c r="AH63" s="130" t="s">
        <v>602</v>
      </c>
      <c r="AI63" s="130" t="s">
        <v>602</v>
      </c>
      <c r="AJ63" s="130" t="s">
        <v>602</v>
      </c>
      <c r="AK63" s="137" t="s">
        <v>602</v>
      </c>
    </row>
    <row r="64" spans="1:37" ht="15.5" x14ac:dyDescent="0.35">
      <c r="A64" s="42" t="e">
        <f t="shared" ref="A64" si="83">A63</f>
        <v>#REF!</v>
      </c>
      <c r="B64" s="127" t="s">
        <v>569</v>
      </c>
      <c r="C64" s="144" t="str">
        <f t="shared" si="82"/>
        <v>Limpopo</v>
      </c>
      <c r="D64" s="117" t="s">
        <v>59</v>
      </c>
      <c r="E64" s="163" t="s">
        <v>340</v>
      </c>
      <c r="F64" s="130" t="e">
        <f t="shared" si="2"/>
        <v>#REF!</v>
      </c>
      <c r="G64" s="130" t="e">
        <f t="shared" si="3"/>
        <v>#REF!</v>
      </c>
      <c r="H64" s="130" t="e">
        <f t="shared" si="4"/>
        <v>#REF!</v>
      </c>
      <c r="I64" s="166" t="s">
        <v>602</v>
      </c>
      <c r="J64" s="130" t="s">
        <v>602</v>
      </c>
      <c r="K64" s="130" t="s">
        <v>602</v>
      </c>
      <c r="L64" s="130" t="s">
        <v>602</v>
      </c>
      <c r="M64" s="130" t="s">
        <v>602</v>
      </c>
      <c r="N64" s="130" t="s">
        <v>602</v>
      </c>
      <c r="O64" s="130" t="s">
        <v>602</v>
      </c>
      <c r="P64" s="130" t="s">
        <v>602</v>
      </c>
      <c r="Q64" s="130" t="s">
        <v>602</v>
      </c>
      <c r="R64" s="130" t="s">
        <v>602</v>
      </c>
      <c r="S64" s="130" t="s">
        <v>602</v>
      </c>
      <c r="T64" s="130" t="s">
        <v>602</v>
      </c>
      <c r="U64" s="130" t="s">
        <v>602</v>
      </c>
      <c r="V64" s="130" t="s">
        <v>602</v>
      </c>
      <c r="W64" s="130" t="s">
        <v>602</v>
      </c>
      <c r="X64" s="130" t="s">
        <v>602</v>
      </c>
      <c r="Y64" s="130" t="s">
        <v>602</v>
      </c>
      <c r="Z64" s="130" t="s">
        <v>602</v>
      </c>
      <c r="AA64" s="130" t="s">
        <v>602</v>
      </c>
      <c r="AB64" s="130" t="s">
        <v>602</v>
      </c>
      <c r="AC64" s="130" t="s">
        <v>602</v>
      </c>
      <c r="AD64" s="130" t="s">
        <v>602</v>
      </c>
      <c r="AE64" s="130" t="s">
        <v>602</v>
      </c>
      <c r="AF64" s="130" t="s">
        <v>602</v>
      </c>
      <c r="AG64" s="130" t="s">
        <v>602</v>
      </c>
      <c r="AH64" s="130" t="s">
        <v>602</v>
      </c>
      <c r="AI64" s="130" t="s">
        <v>602</v>
      </c>
      <c r="AJ64" s="130" t="s">
        <v>602</v>
      </c>
      <c r="AK64" s="137" t="s">
        <v>602</v>
      </c>
    </row>
    <row r="65" spans="1:37" ht="15.5" x14ac:dyDescent="0.35">
      <c r="A65" s="42" t="e">
        <f t="shared" ref="A65" si="84">A64</f>
        <v>#REF!</v>
      </c>
      <c r="B65" s="127" t="s">
        <v>569</v>
      </c>
      <c r="C65" s="144" t="str">
        <f t="shared" si="82"/>
        <v>Limpopo</v>
      </c>
      <c r="D65" s="117" t="s">
        <v>59</v>
      </c>
      <c r="E65" s="163" t="s">
        <v>336</v>
      </c>
      <c r="F65" s="130" t="e">
        <f t="shared" si="2"/>
        <v>#REF!</v>
      </c>
      <c r="G65" s="130" t="e">
        <f t="shared" si="3"/>
        <v>#REF!</v>
      </c>
      <c r="H65" s="130" t="e">
        <f t="shared" si="4"/>
        <v>#REF!</v>
      </c>
      <c r="I65" s="166" t="s">
        <v>602</v>
      </c>
      <c r="J65" s="130" t="s">
        <v>602</v>
      </c>
      <c r="K65" s="130" t="s">
        <v>602</v>
      </c>
      <c r="L65" s="130" t="s">
        <v>602</v>
      </c>
      <c r="M65" s="130" t="s">
        <v>602</v>
      </c>
      <c r="N65" s="130" t="s">
        <v>602</v>
      </c>
      <c r="O65" s="130" t="s">
        <v>602</v>
      </c>
      <c r="P65" s="130" t="s">
        <v>602</v>
      </c>
      <c r="Q65" s="130" t="s">
        <v>602</v>
      </c>
      <c r="R65" s="130" t="s">
        <v>602</v>
      </c>
      <c r="S65" s="130" t="s">
        <v>602</v>
      </c>
      <c r="T65" s="130" t="s">
        <v>602</v>
      </c>
      <c r="U65" s="130" t="s">
        <v>602</v>
      </c>
      <c r="V65" s="130" t="s">
        <v>602</v>
      </c>
      <c r="W65" s="130" t="s">
        <v>602</v>
      </c>
      <c r="X65" s="130" t="s">
        <v>602</v>
      </c>
      <c r="Y65" s="130" t="s">
        <v>602</v>
      </c>
      <c r="Z65" s="130" t="s">
        <v>602</v>
      </c>
      <c r="AA65" s="130" t="s">
        <v>602</v>
      </c>
      <c r="AB65" s="130" t="s">
        <v>602</v>
      </c>
      <c r="AC65" s="130" t="s">
        <v>602</v>
      </c>
      <c r="AD65" s="130" t="s">
        <v>602</v>
      </c>
      <c r="AE65" s="130" t="s">
        <v>602</v>
      </c>
      <c r="AF65" s="130" t="s">
        <v>602</v>
      </c>
      <c r="AG65" s="130" t="s">
        <v>602</v>
      </c>
      <c r="AH65" s="130" t="s">
        <v>602</v>
      </c>
      <c r="AI65" s="130" t="s">
        <v>602</v>
      </c>
      <c r="AJ65" s="130" t="s">
        <v>602</v>
      </c>
      <c r="AK65" s="137" t="s">
        <v>602</v>
      </c>
    </row>
    <row r="66" spans="1:37" ht="15.5" x14ac:dyDescent="0.35">
      <c r="A66" s="42" t="e">
        <f t="shared" ref="A66" si="85">A65</f>
        <v>#REF!</v>
      </c>
      <c r="B66" s="127" t="s">
        <v>569</v>
      </c>
      <c r="C66" s="144" t="str">
        <f t="shared" si="82"/>
        <v>Limpopo</v>
      </c>
      <c r="D66" s="117" t="s">
        <v>59</v>
      </c>
      <c r="E66" s="163" t="s">
        <v>58</v>
      </c>
      <c r="F66" s="130" t="e">
        <f t="shared" si="2"/>
        <v>#REF!</v>
      </c>
      <c r="G66" s="130" t="e">
        <f t="shared" si="3"/>
        <v>#REF!</v>
      </c>
      <c r="H66" s="130" t="e">
        <f t="shared" si="4"/>
        <v>#REF!</v>
      </c>
      <c r="I66" s="166" t="s">
        <v>602</v>
      </c>
      <c r="J66" s="130" t="s">
        <v>602</v>
      </c>
      <c r="K66" s="130" t="s">
        <v>602</v>
      </c>
      <c r="L66" s="130" t="s">
        <v>602</v>
      </c>
      <c r="M66" s="130" t="s">
        <v>602</v>
      </c>
      <c r="N66" s="130" t="s">
        <v>602</v>
      </c>
      <c r="O66" s="130" t="s">
        <v>602</v>
      </c>
      <c r="P66" s="130" t="s">
        <v>602</v>
      </c>
      <c r="Q66" s="130" t="s">
        <v>602</v>
      </c>
      <c r="R66" s="130" t="s">
        <v>602</v>
      </c>
      <c r="S66" s="130" t="s">
        <v>602</v>
      </c>
      <c r="T66" s="130" t="s">
        <v>602</v>
      </c>
      <c r="U66" s="130" t="s">
        <v>602</v>
      </c>
      <c r="V66" s="130" t="s">
        <v>602</v>
      </c>
      <c r="W66" s="130" t="s">
        <v>602</v>
      </c>
      <c r="X66" s="130" t="s">
        <v>602</v>
      </c>
      <c r="Y66" s="130" t="s">
        <v>602</v>
      </c>
      <c r="Z66" s="130" t="s">
        <v>602</v>
      </c>
      <c r="AA66" s="130" t="s">
        <v>602</v>
      </c>
      <c r="AB66" s="130" t="s">
        <v>602</v>
      </c>
      <c r="AC66" s="130" t="s">
        <v>602</v>
      </c>
      <c r="AD66" s="130" t="s">
        <v>602</v>
      </c>
      <c r="AE66" s="130" t="s">
        <v>602</v>
      </c>
      <c r="AF66" s="130" t="s">
        <v>602</v>
      </c>
      <c r="AG66" s="130" t="s">
        <v>602</v>
      </c>
      <c r="AH66" s="130" t="s">
        <v>602</v>
      </c>
      <c r="AI66" s="130" t="s">
        <v>602</v>
      </c>
      <c r="AJ66" s="130" t="s">
        <v>602</v>
      </c>
      <c r="AK66" s="137" t="s">
        <v>602</v>
      </c>
    </row>
    <row r="67" spans="1:37" ht="16" thickBot="1" x14ac:dyDescent="0.4">
      <c r="A67" s="42" t="e">
        <f t="shared" ref="A67" si="86">A66</f>
        <v>#REF!</v>
      </c>
      <c r="B67" s="127" t="s">
        <v>569</v>
      </c>
      <c r="C67" s="145" t="str">
        <f t="shared" si="82"/>
        <v>Limpopo</v>
      </c>
      <c r="D67" s="161" t="s">
        <v>98</v>
      </c>
      <c r="E67" s="164" t="s">
        <v>236</v>
      </c>
      <c r="F67" s="141" t="e">
        <f t="shared" si="2"/>
        <v>#REF!</v>
      </c>
      <c r="G67" s="141" t="e">
        <f t="shared" si="3"/>
        <v>#REF!</v>
      </c>
      <c r="H67" s="141" t="e">
        <f t="shared" si="4"/>
        <v>#REF!</v>
      </c>
      <c r="I67" s="167" t="s">
        <v>602</v>
      </c>
      <c r="J67" s="141" t="s">
        <v>602</v>
      </c>
      <c r="K67" s="141" t="s">
        <v>602</v>
      </c>
      <c r="L67" s="141" t="s">
        <v>602</v>
      </c>
      <c r="M67" s="141" t="s">
        <v>602</v>
      </c>
      <c r="N67" s="141" t="s">
        <v>602</v>
      </c>
      <c r="O67" s="141" t="s">
        <v>602</v>
      </c>
      <c r="P67" s="141" t="s">
        <v>602</v>
      </c>
      <c r="Q67" s="141" t="s">
        <v>602</v>
      </c>
      <c r="R67" s="141" t="s">
        <v>602</v>
      </c>
      <c r="S67" s="141" t="s">
        <v>602</v>
      </c>
      <c r="T67" s="141" t="s">
        <v>602</v>
      </c>
      <c r="U67" s="141" t="s">
        <v>602</v>
      </c>
      <c r="V67" s="141" t="s">
        <v>602</v>
      </c>
      <c r="W67" s="141" t="s">
        <v>602</v>
      </c>
      <c r="X67" s="141" t="s">
        <v>602</v>
      </c>
      <c r="Y67" s="141" t="s">
        <v>602</v>
      </c>
      <c r="Z67" s="141" t="s">
        <v>602</v>
      </c>
      <c r="AA67" s="141" t="s">
        <v>602</v>
      </c>
      <c r="AB67" s="141" t="s">
        <v>602</v>
      </c>
      <c r="AC67" s="141" t="s">
        <v>602</v>
      </c>
      <c r="AD67" s="141" t="s">
        <v>602</v>
      </c>
      <c r="AE67" s="141" t="s">
        <v>602</v>
      </c>
      <c r="AF67" s="141" t="s">
        <v>602</v>
      </c>
      <c r="AG67" s="141" t="s">
        <v>602</v>
      </c>
      <c r="AH67" s="141" t="s">
        <v>602</v>
      </c>
      <c r="AI67" s="141" t="s">
        <v>602</v>
      </c>
      <c r="AJ67" s="141" t="s">
        <v>602</v>
      </c>
      <c r="AK67" s="142" t="s">
        <v>602</v>
      </c>
    </row>
    <row r="68" spans="1:37" ht="15.5" hidden="1" x14ac:dyDescent="0.35">
      <c r="A68" s="42" t="e">
        <f t="shared" ref="A68" si="87">A67</f>
        <v>#REF!</v>
      </c>
      <c r="B68" s="129" t="s">
        <v>570</v>
      </c>
      <c r="C68" s="149" t="s">
        <v>572</v>
      </c>
      <c r="D68" s="160" t="s">
        <v>59</v>
      </c>
      <c r="E68" s="160" t="s">
        <v>114</v>
      </c>
      <c r="F68" s="134" t="e">
        <f t="shared" si="2"/>
        <v>#REF!</v>
      </c>
      <c r="G68" s="134" t="e">
        <f t="shared" si="3"/>
        <v>#REF!</v>
      </c>
      <c r="H68" s="134" t="e">
        <f t="shared" si="4"/>
        <v>#REF!</v>
      </c>
      <c r="I68" s="134" t="s">
        <v>602</v>
      </c>
      <c r="J68" s="134" t="s">
        <v>602</v>
      </c>
      <c r="K68" s="134" t="s">
        <v>602</v>
      </c>
      <c r="L68" s="134" t="s">
        <v>602</v>
      </c>
      <c r="M68" s="134" t="s">
        <v>602</v>
      </c>
      <c r="N68" s="134" t="s">
        <v>602</v>
      </c>
      <c r="O68" s="134" t="s">
        <v>602</v>
      </c>
      <c r="P68" s="134" t="s">
        <v>602</v>
      </c>
      <c r="Q68" s="134" t="s">
        <v>602</v>
      </c>
      <c r="R68" s="134" t="s">
        <v>602</v>
      </c>
      <c r="S68" s="134" t="s">
        <v>602</v>
      </c>
      <c r="T68" s="134" t="s">
        <v>602</v>
      </c>
      <c r="U68" s="134" t="s">
        <v>602</v>
      </c>
      <c r="V68" s="134" t="s">
        <v>602</v>
      </c>
      <c r="W68" s="134" t="s">
        <v>602</v>
      </c>
      <c r="X68" s="134" t="s">
        <v>602</v>
      </c>
      <c r="Y68" s="134" t="s">
        <v>602</v>
      </c>
      <c r="Z68" s="134" t="s">
        <v>602</v>
      </c>
      <c r="AA68" s="134" t="s">
        <v>602</v>
      </c>
      <c r="AB68" s="134" t="s">
        <v>602</v>
      </c>
      <c r="AC68" s="134" t="s">
        <v>602</v>
      </c>
      <c r="AD68" s="134" t="s">
        <v>602</v>
      </c>
      <c r="AE68" s="134" t="s">
        <v>602</v>
      </c>
      <c r="AF68" s="134" t="s">
        <v>602</v>
      </c>
      <c r="AG68" s="134" t="s">
        <v>602</v>
      </c>
      <c r="AH68" s="134" t="s">
        <v>602</v>
      </c>
      <c r="AI68" s="134" t="s">
        <v>602</v>
      </c>
      <c r="AJ68" s="134" t="s">
        <v>602</v>
      </c>
      <c r="AK68" s="135" t="s">
        <v>602</v>
      </c>
    </row>
    <row r="69" spans="1:37" ht="15.5" hidden="1" x14ac:dyDescent="0.35">
      <c r="A69" s="42" t="e">
        <f t="shared" ref="A69" si="88">A68</f>
        <v>#REF!</v>
      </c>
      <c r="B69" s="129" t="s">
        <v>570</v>
      </c>
      <c r="C69" s="150" t="s">
        <v>572</v>
      </c>
      <c r="D69" s="117" t="s">
        <v>59</v>
      </c>
      <c r="E69" s="117" t="s">
        <v>93</v>
      </c>
      <c r="F69" s="130" t="e">
        <f t="shared" si="2"/>
        <v>#REF!</v>
      </c>
      <c r="G69" s="130" t="e">
        <f t="shared" si="3"/>
        <v>#REF!</v>
      </c>
      <c r="H69" s="130" t="e">
        <f t="shared" si="4"/>
        <v>#REF!</v>
      </c>
      <c r="I69" s="130" t="s">
        <v>602</v>
      </c>
      <c r="J69" s="130" t="s">
        <v>602</v>
      </c>
      <c r="K69" s="130" t="s">
        <v>602</v>
      </c>
      <c r="L69" s="130" t="s">
        <v>602</v>
      </c>
      <c r="M69" s="130" t="s">
        <v>602</v>
      </c>
      <c r="N69" s="130" t="s">
        <v>602</v>
      </c>
      <c r="O69" s="130" t="s">
        <v>602</v>
      </c>
      <c r="P69" s="130" t="s">
        <v>602</v>
      </c>
      <c r="Q69" s="130" t="s">
        <v>602</v>
      </c>
      <c r="R69" s="130" t="s">
        <v>602</v>
      </c>
      <c r="S69" s="130" t="s">
        <v>602</v>
      </c>
      <c r="T69" s="130" t="s">
        <v>602</v>
      </c>
      <c r="U69" s="130" t="s">
        <v>602</v>
      </c>
      <c r="V69" s="130" t="s">
        <v>602</v>
      </c>
      <c r="W69" s="130" t="s">
        <v>602</v>
      </c>
      <c r="X69" s="130" t="s">
        <v>602</v>
      </c>
      <c r="Y69" s="130" t="s">
        <v>602</v>
      </c>
      <c r="Z69" s="130" t="s">
        <v>602</v>
      </c>
      <c r="AA69" s="130" t="s">
        <v>602</v>
      </c>
      <c r="AB69" s="130" t="s">
        <v>602</v>
      </c>
      <c r="AC69" s="130" t="s">
        <v>602</v>
      </c>
      <c r="AD69" s="130" t="s">
        <v>602</v>
      </c>
      <c r="AE69" s="130" t="s">
        <v>602</v>
      </c>
      <c r="AF69" s="130" t="s">
        <v>602</v>
      </c>
      <c r="AG69" s="130" t="s">
        <v>602</v>
      </c>
      <c r="AH69" s="130" t="s">
        <v>602</v>
      </c>
      <c r="AI69" s="130" t="s">
        <v>602</v>
      </c>
      <c r="AJ69" s="130" t="s">
        <v>602</v>
      </c>
      <c r="AK69" s="137" t="s">
        <v>602</v>
      </c>
    </row>
    <row r="70" spans="1:37" ht="15.5" hidden="1" x14ac:dyDescent="0.35">
      <c r="A70" s="42" t="e">
        <f t="shared" ref="A70" si="89">A69</f>
        <v>#REF!</v>
      </c>
      <c r="B70" s="129" t="s">
        <v>570</v>
      </c>
      <c r="C70" s="150" t="s">
        <v>572</v>
      </c>
      <c r="D70" s="117" t="s">
        <v>59</v>
      </c>
      <c r="E70" s="117" t="s">
        <v>340</v>
      </c>
      <c r="F70" s="130" t="e">
        <f t="shared" si="2"/>
        <v>#REF!</v>
      </c>
      <c r="G70" s="130" t="e">
        <f t="shared" si="3"/>
        <v>#REF!</v>
      </c>
      <c r="H70" s="130" t="e">
        <f t="shared" si="4"/>
        <v>#REF!</v>
      </c>
      <c r="I70" s="130" t="s">
        <v>602</v>
      </c>
      <c r="J70" s="130" t="s">
        <v>602</v>
      </c>
      <c r="K70" s="130" t="s">
        <v>602</v>
      </c>
      <c r="L70" s="130" t="s">
        <v>602</v>
      </c>
      <c r="M70" s="130" t="s">
        <v>602</v>
      </c>
      <c r="N70" s="130" t="s">
        <v>602</v>
      </c>
      <c r="O70" s="130" t="s">
        <v>602</v>
      </c>
      <c r="P70" s="130" t="s">
        <v>602</v>
      </c>
      <c r="Q70" s="130" t="s">
        <v>602</v>
      </c>
      <c r="R70" s="130" t="s">
        <v>602</v>
      </c>
      <c r="S70" s="130" t="s">
        <v>602</v>
      </c>
      <c r="T70" s="130" t="s">
        <v>602</v>
      </c>
      <c r="U70" s="130" t="s">
        <v>602</v>
      </c>
      <c r="V70" s="130" t="s">
        <v>602</v>
      </c>
      <c r="W70" s="130" t="s">
        <v>602</v>
      </c>
      <c r="X70" s="130" t="s">
        <v>602</v>
      </c>
      <c r="Y70" s="130" t="s">
        <v>602</v>
      </c>
      <c r="Z70" s="130" t="s">
        <v>602</v>
      </c>
      <c r="AA70" s="130" t="s">
        <v>602</v>
      </c>
      <c r="AB70" s="130" t="s">
        <v>602</v>
      </c>
      <c r="AC70" s="130" t="s">
        <v>602</v>
      </c>
      <c r="AD70" s="130" t="s">
        <v>602</v>
      </c>
      <c r="AE70" s="130" t="s">
        <v>602</v>
      </c>
      <c r="AF70" s="130" t="s">
        <v>602</v>
      </c>
      <c r="AG70" s="130" t="s">
        <v>602</v>
      </c>
      <c r="AH70" s="130" t="s">
        <v>602</v>
      </c>
      <c r="AI70" s="130" t="s">
        <v>602</v>
      </c>
      <c r="AJ70" s="130" t="s">
        <v>602</v>
      </c>
      <c r="AK70" s="137" t="s">
        <v>602</v>
      </c>
    </row>
    <row r="71" spans="1:37" ht="15.5" hidden="1" x14ac:dyDescent="0.35">
      <c r="A71" s="42" t="e">
        <f t="shared" ref="A71" si="90">A70</f>
        <v>#REF!</v>
      </c>
      <c r="B71" s="129" t="s">
        <v>570</v>
      </c>
      <c r="C71" s="150" t="s">
        <v>572</v>
      </c>
      <c r="D71" s="117" t="s">
        <v>59</v>
      </c>
      <c r="E71" s="117" t="s">
        <v>336</v>
      </c>
      <c r="F71" s="130" t="e">
        <f t="shared" si="2"/>
        <v>#REF!</v>
      </c>
      <c r="G71" s="130" t="e">
        <f t="shared" si="3"/>
        <v>#REF!</v>
      </c>
      <c r="H71" s="130" t="e">
        <f t="shared" si="4"/>
        <v>#REF!</v>
      </c>
      <c r="I71" s="130" t="s">
        <v>602</v>
      </c>
      <c r="J71" s="130" t="s">
        <v>602</v>
      </c>
      <c r="K71" s="130" t="s">
        <v>602</v>
      </c>
      <c r="L71" s="130" t="s">
        <v>602</v>
      </c>
      <c r="M71" s="130" t="s">
        <v>602</v>
      </c>
      <c r="N71" s="130" t="s">
        <v>602</v>
      </c>
      <c r="O71" s="130" t="s">
        <v>602</v>
      </c>
      <c r="P71" s="130" t="s">
        <v>602</v>
      </c>
      <c r="Q71" s="130" t="s">
        <v>602</v>
      </c>
      <c r="R71" s="130" t="s">
        <v>602</v>
      </c>
      <c r="S71" s="130" t="s">
        <v>602</v>
      </c>
      <c r="T71" s="130" t="s">
        <v>602</v>
      </c>
      <c r="U71" s="130" t="s">
        <v>602</v>
      </c>
      <c r="V71" s="130" t="s">
        <v>602</v>
      </c>
      <c r="W71" s="130" t="s">
        <v>602</v>
      </c>
      <c r="X71" s="130" t="s">
        <v>602</v>
      </c>
      <c r="Y71" s="130" t="s">
        <v>602</v>
      </c>
      <c r="Z71" s="130" t="s">
        <v>602</v>
      </c>
      <c r="AA71" s="130" t="s">
        <v>602</v>
      </c>
      <c r="AB71" s="130" t="s">
        <v>602</v>
      </c>
      <c r="AC71" s="130" t="s">
        <v>602</v>
      </c>
      <c r="AD71" s="130" t="s">
        <v>602</v>
      </c>
      <c r="AE71" s="130" t="s">
        <v>602</v>
      </c>
      <c r="AF71" s="130" t="s">
        <v>602</v>
      </c>
      <c r="AG71" s="130" t="s">
        <v>602</v>
      </c>
      <c r="AH71" s="130" t="s">
        <v>602</v>
      </c>
      <c r="AI71" s="130" t="s">
        <v>602</v>
      </c>
      <c r="AJ71" s="130" t="s">
        <v>602</v>
      </c>
      <c r="AK71" s="137" t="s">
        <v>602</v>
      </c>
    </row>
    <row r="72" spans="1:37" ht="16" hidden="1" thickBot="1" x14ac:dyDescent="0.4">
      <c r="A72" s="42" t="e">
        <f t="shared" ref="A72" si="91">A71</f>
        <v>#REF!</v>
      </c>
      <c r="B72" s="129" t="s">
        <v>570</v>
      </c>
      <c r="C72" s="151" t="s">
        <v>572</v>
      </c>
      <c r="D72" s="161" t="s">
        <v>98</v>
      </c>
      <c r="E72" s="161" t="s">
        <v>236</v>
      </c>
      <c r="F72" s="141" t="e">
        <f t="shared" ref="F72:F135" si="92">F71</f>
        <v>#REF!</v>
      </c>
      <c r="G72" s="141" t="e">
        <f t="shared" ref="G72:G135" si="93">G71</f>
        <v>#REF!</v>
      </c>
      <c r="H72" s="141" t="e">
        <f t="shared" ref="H72:H135" si="94">H71</f>
        <v>#REF!</v>
      </c>
      <c r="I72" s="141" t="s">
        <v>602</v>
      </c>
      <c r="J72" s="141" t="s">
        <v>602</v>
      </c>
      <c r="K72" s="141" t="s">
        <v>602</v>
      </c>
      <c r="L72" s="141" t="s">
        <v>602</v>
      </c>
      <c r="M72" s="141" t="s">
        <v>602</v>
      </c>
      <c r="N72" s="141" t="s">
        <v>602</v>
      </c>
      <c r="O72" s="141" t="s">
        <v>602</v>
      </c>
      <c r="P72" s="141" t="s">
        <v>602</v>
      </c>
      <c r="Q72" s="141" t="s">
        <v>602</v>
      </c>
      <c r="R72" s="141" t="s">
        <v>602</v>
      </c>
      <c r="S72" s="141" t="s">
        <v>602</v>
      </c>
      <c r="T72" s="141" t="s">
        <v>602</v>
      </c>
      <c r="U72" s="141" t="s">
        <v>602</v>
      </c>
      <c r="V72" s="141" t="s">
        <v>602</v>
      </c>
      <c r="W72" s="141" t="s">
        <v>602</v>
      </c>
      <c r="X72" s="141" t="s">
        <v>602</v>
      </c>
      <c r="Y72" s="141" t="s">
        <v>602</v>
      </c>
      <c r="Z72" s="141" t="s">
        <v>602</v>
      </c>
      <c r="AA72" s="141" t="s">
        <v>602</v>
      </c>
      <c r="AB72" s="141" t="s">
        <v>602</v>
      </c>
      <c r="AC72" s="141" t="s">
        <v>602</v>
      </c>
      <c r="AD72" s="141" t="s">
        <v>602</v>
      </c>
      <c r="AE72" s="141" t="s">
        <v>602</v>
      </c>
      <c r="AF72" s="141" t="s">
        <v>602</v>
      </c>
      <c r="AG72" s="141" t="s">
        <v>602</v>
      </c>
      <c r="AH72" s="141" t="s">
        <v>602</v>
      </c>
      <c r="AI72" s="141" t="s">
        <v>602</v>
      </c>
      <c r="AJ72" s="141" t="s">
        <v>602</v>
      </c>
      <c r="AK72" s="142" t="s">
        <v>602</v>
      </c>
    </row>
    <row r="73" spans="1:37" ht="15.5" hidden="1" x14ac:dyDescent="0.35">
      <c r="A73" s="42" t="e">
        <f t="shared" ref="A73" si="95">A72</f>
        <v>#REF!</v>
      </c>
      <c r="B73" s="129" t="s">
        <v>570</v>
      </c>
      <c r="C73" s="152" t="s">
        <v>573</v>
      </c>
      <c r="D73" s="160" t="s">
        <v>59</v>
      </c>
      <c r="E73" s="160" t="s">
        <v>114</v>
      </c>
      <c r="F73" s="134" t="e">
        <f t="shared" si="92"/>
        <v>#REF!</v>
      </c>
      <c r="G73" s="134" t="e">
        <f t="shared" si="93"/>
        <v>#REF!</v>
      </c>
      <c r="H73" s="134" t="e">
        <f t="shared" si="94"/>
        <v>#REF!</v>
      </c>
      <c r="I73" s="134" t="s">
        <v>602</v>
      </c>
      <c r="J73" s="134" t="s">
        <v>602</v>
      </c>
      <c r="K73" s="134" t="s">
        <v>602</v>
      </c>
      <c r="L73" s="134" t="s">
        <v>602</v>
      </c>
      <c r="M73" s="134" t="s">
        <v>602</v>
      </c>
      <c r="N73" s="134" t="s">
        <v>602</v>
      </c>
      <c r="O73" s="134" t="s">
        <v>602</v>
      </c>
      <c r="P73" s="134" t="s">
        <v>602</v>
      </c>
      <c r="Q73" s="134" t="s">
        <v>602</v>
      </c>
      <c r="R73" s="134" t="s">
        <v>602</v>
      </c>
      <c r="S73" s="134" t="s">
        <v>602</v>
      </c>
      <c r="T73" s="134" t="s">
        <v>602</v>
      </c>
      <c r="U73" s="134" t="s">
        <v>602</v>
      </c>
      <c r="V73" s="134" t="s">
        <v>602</v>
      </c>
      <c r="W73" s="134" t="s">
        <v>602</v>
      </c>
      <c r="X73" s="134" t="s">
        <v>602</v>
      </c>
      <c r="Y73" s="134" t="s">
        <v>602</v>
      </c>
      <c r="Z73" s="134" t="s">
        <v>602</v>
      </c>
      <c r="AA73" s="134" t="s">
        <v>602</v>
      </c>
      <c r="AB73" s="134" t="s">
        <v>602</v>
      </c>
      <c r="AC73" s="134" t="s">
        <v>602</v>
      </c>
      <c r="AD73" s="134" t="s">
        <v>602</v>
      </c>
      <c r="AE73" s="134" t="s">
        <v>602</v>
      </c>
      <c r="AF73" s="134" t="s">
        <v>602</v>
      </c>
      <c r="AG73" s="134" t="s">
        <v>602</v>
      </c>
      <c r="AH73" s="134" t="s">
        <v>602</v>
      </c>
      <c r="AI73" s="134" t="s">
        <v>602</v>
      </c>
      <c r="AJ73" s="134" t="s">
        <v>602</v>
      </c>
      <c r="AK73" s="135" t="s">
        <v>602</v>
      </c>
    </row>
    <row r="74" spans="1:37" ht="15.5" hidden="1" x14ac:dyDescent="0.35">
      <c r="A74" s="42" t="e">
        <f t="shared" ref="A74" si="96">A73</f>
        <v>#REF!</v>
      </c>
      <c r="B74" s="129" t="s">
        <v>570</v>
      </c>
      <c r="C74" s="153" t="s">
        <v>573</v>
      </c>
      <c r="D74" s="117" t="s">
        <v>59</v>
      </c>
      <c r="E74" s="117" t="s">
        <v>93</v>
      </c>
      <c r="F74" s="130" t="e">
        <f t="shared" si="92"/>
        <v>#REF!</v>
      </c>
      <c r="G74" s="130" t="e">
        <f t="shared" si="93"/>
        <v>#REF!</v>
      </c>
      <c r="H74" s="130" t="e">
        <f t="shared" si="94"/>
        <v>#REF!</v>
      </c>
      <c r="I74" s="130" t="s">
        <v>602</v>
      </c>
      <c r="J74" s="130" t="s">
        <v>602</v>
      </c>
      <c r="K74" s="130" t="s">
        <v>602</v>
      </c>
      <c r="L74" s="130" t="s">
        <v>602</v>
      </c>
      <c r="M74" s="130" t="s">
        <v>602</v>
      </c>
      <c r="N74" s="130" t="s">
        <v>602</v>
      </c>
      <c r="O74" s="130" t="s">
        <v>602</v>
      </c>
      <c r="P74" s="130" t="s">
        <v>602</v>
      </c>
      <c r="Q74" s="130" t="s">
        <v>602</v>
      </c>
      <c r="R74" s="130" t="s">
        <v>602</v>
      </c>
      <c r="S74" s="130" t="s">
        <v>602</v>
      </c>
      <c r="T74" s="130" t="s">
        <v>602</v>
      </c>
      <c r="U74" s="130" t="s">
        <v>602</v>
      </c>
      <c r="V74" s="130" t="s">
        <v>602</v>
      </c>
      <c r="W74" s="130" t="s">
        <v>602</v>
      </c>
      <c r="X74" s="130" t="s">
        <v>602</v>
      </c>
      <c r="Y74" s="130" t="s">
        <v>602</v>
      </c>
      <c r="Z74" s="130" t="s">
        <v>602</v>
      </c>
      <c r="AA74" s="130" t="s">
        <v>602</v>
      </c>
      <c r="AB74" s="130" t="s">
        <v>602</v>
      </c>
      <c r="AC74" s="130" t="s">
        <v>602</v>
      </c>
      <c r="AD74" s="130" t="s">
        <v>602</v>
      </c>
      <c r="AE74" s="130" t="s">
        <v>602</v>
      </c>
      <c r="AF74" s="130" t="s">
        <v>602</v>
      </c>
      <c r="AG74" s="130" t="s">
        <v>602</v>
      </c>
      <c r="AH74" s="130" t="s">
        <v>602</v>
      </c>
      <c r="AI74" s="130" t="s">
        <v>602</v>
      </c>
      <c r="AJ74" s="130" t="s">
        <v>602</v>
      </c>
      <c r="AK74" s="137" t="s">
        <v>602</v>
      </c>
    </row>
    <row r="75" spans="1:37" ht="15.5" hidden="1" x14ac:dyDescent="0.35">
      <c r="A75" s="42" t="e">
        <f t="shared" ref="A75" si="97">A74</f>
        <v>#REF!</v>
      </c>
      <c r="B75" s="129" t="s">
        <v>570</v>
      </c>
      <c r="C75" s="153" t="s">
        <v>573</v>
      </c>
      <c r="D75" s="117" t="s">
        <v>59</v>
      </c>
      <c r="E75" s="117" t="s">
        <v>340</v>
      </c>
      <c r="F75" s="130" t="e">
        <f t="shared" si="92"/>
        <v>#REF!</v>
      </c>
      <c r="G75" s="130" t="e">
        <f t="shared" si="93"/>
        <v>#REF!</v>
      </c>
      <c r="H75" s="130" t="e">
        <f t="shared" si="94"/>
        <v>#REF!</v>
      </c>
      <c r="I75" s="130" t="s">
        <v>602</v>
      </c>
      <c r="J75" s="130" t="s">
        <v>602</v>
      </c>
      <c r="K75" s="130" t="s">
        <v>602</v>
      </c>
      <c r="L75" s="130" t="s">
        <v>602</v>
      </c>
      <c r="M75" s="130" t="s">
        <v>602</v>
      </c>
      <c r="N75" s="130" t="s">
        <v>602</v>
      </c>
      <c r="O75" s="130" t="s">
        <v>602</v>
      </c>
      <c r="P75" s="130" t="s">
        <v>602</v>
      </c>
      <c r="Q75" s="130" t="s">
        <v>602</v>
      </c>
      <c r="R75" s="130" t="s">
        <v>602</v>
      </c>
      <c r="S75" s="130" t="s">
        <v>602</v>
      </c>
      <c r="T75" s="130" t="s">
        <v>602</v>
      </c>
      <c r="U75" s="130" t="s">
        <v>602</v>
      </c>
      <c r="V75" s="130" t="s">
        <v>602</v>
      </c>
      <c r="W75" s="130" t="s">
        <v>602</v>
      </c>
      <c r="X75" s="130" t="s">
        <v>602</v>
      </c>
      <c r="Y75" s="130" t="s">
        <v>602</v>
      </c>
      <c r="Z75" s="130" t="s">
        <v>602</v>
      </c>
      <c r="AA75" s="130" t="s">
        <v>602</v>
      </c>
      <c r="AB75" s="130" t="s">
        <v>602</v>
      </c>
      <c r="AC75" s="130" t="s">
        <v>602</v>
      </c>
      <c r="AD75" s="130" t="s">
        <v>602</v>
      </c>
      <c r="AE75" s="130" t="s">
        <v>602</v>
      </c>
      <c r="AF75" s="130" t="s">
        <v>602</v>
      </c>
      <c r="AG75" s="130" t="s">
        <v>602</v>
      </c>
      <c r="AH75" s="130" t="s">
        <v>602</v>
      </c>
      <c r="AI75" s="130" t="s">
        <v>602</v>
      </c>
      <c r="AJ75" s="130" t="s">
        <v>602</v>
      </c>
      <c r="AK75" s="137" t="s">
        <v>602</v>
      </c>
    </row>
    <row r="76" spans="1:37" ht="15.5" hidden="1" x14ac:dyDescent="0.35">
      <c r="A76" s="42" t="e">
        <f t="shared" ref="A76" si="98">A75</f>
        <v>#REF!</v>
      </c>
      <c r="B76" s="129" t="s">
        <v>570</v>
      </c>
      <c r="C76" s="153" t="s">
        <v>573</v>
      </c>
      <c r="D76" s="117" t="s">
        <v>59</v>
      </c>
      <c r="E76" s="117" t="s">
        <v>336</v>
      </c>
      <c r="F76" s="130" t="e">
        <f t="shared" si="92"/>
        <v>#REF!</v>
      </c>
      <c r="G76" s="130" t="e">
        <f t="shared" si="93"/>
        <v>#REF!</v>
      </c>
      <c r="H76" s="130" t="e">
        <f t="shared" si="94"/>
        <v>#REF!</v>
      </c>
      <c r="I76" s="130" t="s">
        <v>602</v>
      </c>
      <c r="J76" s="130" t="s">
        <v>602</v>
      </c>
      <c r="K76" s="130" t="s">
        <v>602</v>
      </c>
      <c r="L76" s="130" t="s">
        <v>602</v>
      </c>
      <c r="M76" s="130" t="s">
        <v>602</v>
      </c>
      <c r="N76" s="130" t="s">
        <v>602</v>
      </c>
      <c r="O76" s="130" t="s">
        <v>602</v>
      </c>
      <c r="P76" s="130" t="s">
        <v>602</v>
      </c>
      <c r="Q76" s="130" t="s">
        <v>602</v>
      </c>
      <c r="R76" s="130" t="s">
        <v>602</v>
      </c>
      <c r="S76" s="130" t="s">
        <v>602</v>
      </c>
      <c r="T76" s="130" t="s">
        <v>602</v>
      </c>
      <c r="U76" s="130" t="s">
        <v>602</v>
      </c>
      <c r="V76" s="130" t="s">
        <v>602</v>
      </c>
      <c r="W76" s="130" t="s">
        <v>602</v>
      </c>
      <c r="X76" s="130" t="s">
        <v>602</v>
      </c>
      <c r="Y76" s="130" t="s">
        <v>602</v>
      </c>
      <c r="Z76" s="130" t="s">
        <v>602</v>
      </c>
      <c r="AA76" s="130" t="s">
        <v>602</v>
      </c>
      <c r="AB76" s="130" t="s">
        <v>602</v>
      </c>
      <c r="AC76" s="130" t="s">
        <v>602</v>
      </c>
      <c r="AD76" s="130" t="s">
        <v>602</v>
      </c>
      <c r="AE76" s="130" t="s">
        <v>602</v>
      </c>
      <c r="AF76" s="130" t="s">
        <v>602</v>
      </c>
      <c r="AG76" s="130" t="s">
        <v>602</v>
      </c>
      <c r="AH76" s="130" t="s">
        <v>602</v>
      </c>
      <c r="AI76" s="130" t="s">
        <v>602</v>
      </c>
      <c r="AJ76" s="130" t="s">
        <v>602</v>
      </c>
      <c r="AK76" s="137" t="s">
        <v>602</v>
      </c>
    </row>
    <row r="77" spans="1:37" ht="16" hidden="1" thickBot="1" x14ac:dyDescent="0.4">
      <c r="A77" s="42" t="e">
        <f t="shared" ref="A77" si="99">A76</f>
        <v>#REF!</v>
      </c>
      <c r="B77" s="129" t="s">
        <v>570</v>
      </c>
      <c r="C77" s="154" t="s">
        <v>573</v>
      </c>
      <c r="D77" s="161" t="s">
        <v>98</v>
      </c>
      <c r="E77" s="161" t="s">
        <v>236</v>
      </c>
      <c r="F77" s="141" t="e">
        <f t="shared" si="92"/>
        <v>#REF!</v>
      </c>
      <c r="G77" s="141" t="e">
        <f t="shared" si="93"/>
        <v>#REF!</v>
      </c>
      <c r="H77" s="141" t="e">
        <f t="shared" si="94"/>
        <v>#REF!</v>
      </c>
      <c r="I77" s="141" t="s">
        <v>602</v>
      </c>
      <c r="J77" s="141" t="s">
        <v>602</v>
      </c>
      <c r="K77" s="141" t="s">
        <v>602</v>
      </c>
      <c r="L77" s="141" t="s">
        <v>602</v>
      </c>
      <c r="M77" s="141" t="s">
        <v>602</v>
      </c>
      <c r="N77" s="141" t="s">
        <v>602</v>
      </c>
      <c r="O77" s="141" t="s">
        <v>602</v>
      </c>
      <c r="P77" s="141" t="s">
        <v>602</v>
      </c>
      <c r="Q77" s="141" t="s">
        <v>602</v>
      </c>
      <c r="R77" s="141" t="s">
        <v>602</v>
      </c>
      <c r="S77" s="141" t="s">
        <v>602</v>
      </c>
      <c r="T77" s="141" t="s">
        <v>602</v>
      </c>
      <c r="U77" s="141" t="s">
        <v>602</v>
      </c>
      <c r="V77" s="141" t="s">
        <v>602</v>
      </c>
      <c r="W77" s="141" t="s">
        <v>602</v>
      </c>
      <c r="X77" s="141" t="s">
        <v>602</v>
      </c>
      <c r="Y77" s="141" t="s">
        <v>602</v>
      </c>
      <c r="Z77" s="141" t="s">
        <v>602</v>
      </c>
      <c r="AA77" s="141" t="s">
        <v>602</v>
      </c>
      <c r="AB77" s="141" t="s">
        <v>602</v>
      </c>
      <c r="AC77" s="141" t="s">
        <v>602</v>
      </c>
      <c r="AD77" s="141" t="s">
        <v>602</v>
      </c>
      <c r="AE77" s="141" t="s">
        <v>602</v>
      </c>
      <c r="AF77" s="141" t="s">
        <v>602</v>
      </c>
      <c r="AG77" s="141" t="s">
        <v>602</v>
      </c>
      <c r="AH77" s="141" t="s">
        <v>602</v>
      </c>
      <c r="AI77" s="141" t="s">
        <v>602</v>
      </c>
      <c r="AJ77" s="141" t="s">
        <v>602</v>
      </c>
      <c r="AK77" s="142" t="s">
        <v>602</v>
      </c>
    </row>
    <row r="78" spans="1:37" ht="15.5" hidden="1" x14ac:dyDescent="0.35">
      <c r="A78" s="42" t="e">
        <f t="shared" ref="A78" si="100">A77</f>
        <v>#REF!</v>
      </c>
      <c r="B78" s="129" t="s">
        <v>570</v>
      </c>
      <c r="C78" s="149" t="s">
        <v>574</v>
      </c>
      <c r="D78" s="160" t="s">
        <v>59</v>
      </c>
      <c r="E78" s="160" t="s">
        <v>114</v>
      </c>
      <c r="F78" s="134" t="e">
        <f t="shared" si="92"/>
        <v>#REF!</v>
      </c>
      <c r="G78" s="134" t="e">
        <f t="shared" si="93"/>
        <v>#REF!</v>
      </c>
      <c r="H78" s="134" t="e">
        <f t="shared" si="94"/>
        <v>#REF!</v>
      </c>
      <c r="I78" s="134" t="s">
        <v>602</v>
      </c>
      <c r="J78" s="134" t="s">
        <v>602</v>
      </c>
      <c r="K78" s="134" t="s">
        <v>602</v>
      </c>
      <c r="L78" s="134" t="s">
        <v>602</v>
      </c>
      <c r="M78" s="134" t="s">
        <v>602</v>
      </c>
      <c r="N78" s="134" t="s">
        <v>602</v>
      </c>
      <c r="O78" s="134" t="s">
        <v>602</v>
      </c>
      <c r="P78" s="134" t="s">
        <v>602</v>
      </c>
      <c r="Q78" s="134" t="s">
        <v>602</v>
      </c>
      <c r="R78" s="134" t="s">
        <v>602</v>
      </c>
      <c r="S78" s="134" t="s">
        <v>602</v>
      </c>
      <c r="T78" s="134" t="s">
        <v>602</v>
      </c>
      <c r="U78" s="134" t="s">
        <v>602</v>
      </c>
      <c r="V78" s="134" t="s">
        <v>602</v>
      </c>
      <c r="W78" s="134" t="s">
        <v>602</v>
      </c>
      <c r="X78" s="134" t="s">
        <v>602</v>
      </c>
      <c r="Y78" s="134" t="s">
        <v>602</v>
      </c>
      <c r="Z78" s="134" t="s">
        <v>602</v>
      </c>
      <c r="AA78" s="134" t="s">
        <v>602</v>
      </c>
      <c r="AB78" s="134" t="s">
        <v>602</v>
      </c>
      <c r="AC78" s="134" t="s">
        <v>602</v>
      </c>
      <c r="AD78" s="134" t="s">
        <v>602</v>
      </c>
      <c r="AE78" s="134" t="s">
        <v>602</v>
      </c>
      <c r="AF78" s="134" t="s">
        <v>602</v>
      </c>
      <c r="AG78" s="134" t="s">
        <v>602</v>
      </c>
      <c r="AH78" s="134" t="s">
        <v>602</v>
      </c>
      <c r="AI78" s="134" t="s">
        <v>602</v>
      </c>
      <c r="AJ78" s="134" t="s">
        <v>602</v>
      </c>
      <c r="AK78" s="135" t="s">
        <v>602</v>
      </c>
    </row>
    <row r="79" spans="1:37" ht="15.5" hidden="1" x14ac:dyDescent="0.35">
      <c r="A79" s="42" t="e">
        <f t="shared" ref="A79" si="101">A78</f>
        <v>#REF!</v>
      </c>
      <c r="B79" s="129" t="s">
        <v>570</v>
      </c>
      <c r="C79" s="150" t="s">
        <v>574</v>
      </c>
      <c r="D79" s="117" t="s">
        <v>59</v>
      </c>
      <c r="E79" s="117" t="s">
        <v>93</v>
      </c>
      <c r="F79" s="130" t="e">
        <f t="shared" si="92"/>
        <v>#REF!</v>
      </c>
      <c r="G79" s="130" t="e">
        <f t="shared" si="93"/>
        <v>#REF!</v>
      </c>
      <c r="H79" s="130" t="e">
        <f t="shared" si="94"/>
        <v>#REF!</v>
      </c>
      <c r="I79" s="130" t="s">
        <v>602</v>
      </c>
      <c r="J79" s="130" t="s">
        <v>602</v>
      </c>
      <c r="K79" s="130" t="s">
        <v>602</v>
      </c>
      <c r="L79" s="130" t="s">
        <v>602</v>
      </c>
      <c r="M79" s="130" t="s">
        <v>602</v>
      </c>
      <c r="N79" s="130" t="s">
        <v>602</v>
      </c>
      <c r="O79" s="130" t="s">
        <v>602</v>
      </c>
      <c r="P79" s="130" t="s">
        <v>602</v>
      </c>
      <c r="Q79" s="130" t="s">
        <v>602</v>
      </c>
      <c r="R79" s="130" t="s">
        <v>602</v>
      </c>
      <c r="S79" s="130" t="s">
        <v>602</v>
      </c>
      <c r="T79" s="130" t="s">
        <v>602</v>
      </c>
      <c r="U79" s="130" t="s">
        <v>602</v>
      </c>
      <c r="V79" s="130" t="s">
        <v>602</v>
      </c>
      <c r="W79" s="130" t="s">
        <v>602</v>
      </c>
      <c r="X79" s="130" t="s">
        <v>602</v>
      </c>
      <c r="Y79" s="130" t="s">
        <v>602</v>
      </c>
      <c r="Z79" s="130" t="s">
        <v>602</v>
      </c>
      <c r="AA79" s="130" t="s">
        <v>602</v>
      </c>
      <c r="AB79" s="130" t="s">
        <v>602</v>
      </c>
      <c r="AC79" s="130" t="s">
        <v>602</v>
      </c>
      <c r="AD79" s="130" t="s">
        <v>602</v>
      </c>
      <c r="AE79" s="130" t="s">
        <v>602</v>
      </c>
      <c r="AF79" s="130" t="s">
        <v>602</v>
      </c>
      <c r="AG79" s="130" t="s">
        <v>602</v>
      </c>
      <c r="AH79" s="130" t="s">
        <v>602</v>
      </c>
      <c r="AI79" s="130" t="s">
        <v>602</v>
      </c>
      <c r="AJ79" s="130" t="s">
        <v>602</v>
      </c>
      <c r="AK79" s="137" t="s">
        <v>602</v>
      </c>
    </row>
    <row r="80" spans="1:37" ht="15.5" hidden="1" x14ac:dyDescent="0.35">
      <c r="A80" s="42" t="e">
        <f t="shared" ref="A80" si="102">A79</f>
        <v>#REF!</v>
      </c>
      <c r="B80" s="129" t="s">
        <v>570</v>
      </c>
      <c r="C80" s="150" t="s">
        <v>574</v>
      </c>
      <c r="D80" s="117" t="s">
        <v>59</v>
      </c>
      <c r="E80" s="117" t="s">
        <v>340</v>
      </c>
      <c r="F80" s="130" t="e">
        <f t="shared" si="92"/>
        <v>#REF!</v>
      </c>
      <c r="G80" s="130" t="e">
        <f t="shared" si="93"/>
        <v>#REF!</v>
      </c>
      <c r="H80" s="130" t="e">
        <f t="shared" si="94"/>
        <v>#REF!</v>
      </c>
      <c r="I80" s="130" t="s">
        <v>602</v>
      </c>
      <c r="J80" s="130" t="s">
        <v>602</v>
      </c>
      <c r="K80" s="130" t="s">
        <v>602</v>
      </c>
      <c r="L80" s="130" t="s">
        <v>602</v>
      </c>
      <c r="M80" s="130" t="s">
        <v>602</v>
      </c>
      <c r="N80" s="130" t="s">
        <v>602</v>
      </c>
      <c r="O80" s="130" t="s">
        <v>602</v>
      </c>
      <c r="P80" s="130" t="s">
        <v>602</v>
      </c>
      <c r="Q80" s="130" t="s">
        <v>602</v>
      </c>
      <c r="R80" s="130" t="s">
        <v>602</v>
      </c>
      <c r="S80" s="130" t="s">
        <v>602</v>
      </c>
      <c r="T80" s="130" t="s">
        <v>602</v>
      </c>
      <c r="U80" s="130" t="s">
        <v>602</v>
      </c>
      <c r="V80" s="130" t="s">
        <v>602</v>
      </c>
      <c r="W80" s="130" t="s">
        <v>602</v>
      </c>
      <c r="X80" s="130" t="s">
        <v>602</v>
      </c>
      <c r="Y80" s="130" t="s">
        <v>602</v>
      </c>
      <c r="Z80" s="130" t="s">
        <v>602</v>
      </c>
      <c r="AA80" s="130" t="s">
        <v>602</v>
      </c>
      <c r="AB80" s="130" t="s">
        <v>602</v>
      </c>
      <c r="AC80" s="130" t="s">
        <v>602</v>
      </c>
      <c r="AD80" s="130" t="s">
        <v>602</v>
      </c>
      <c r="AE80" s="130" t="s">
        <v>602</v>
      </c>
      <c r="AF80" s="130" t="s">
        <v>602</v>
      </c>
      <c r="AG80" s="130" t="s">
        <v>602</v>
      </c>
      <c r="AH80" s="130" t="s">
        <v>602</v>
      </c>
      <c r="AI80" s="130" t="s">
        <v>602</v>
      </c>
      <c r="AJ80" s="130" t="s">
        <v>602</v>
      </c>
      <c r="AK80" s="137" t="s">
        <v>602</v>
      </c>
    </row>
    <row r="81" spans="1:37" ht="15.5" hidden="1" x14ac:dyDescent="0.35">
      <c r="A81" s="42" t="e">
        <f t="shared" ref="A81" si="103">A80</f>
        <v>#REF!</v>
      </c>
      <c r="B81" s="129" t="s">
        <v>570</v>
      </c>
      <c r="C81" s="150" t="s">
        <v>574</v>
      </c>
      <c r="D81" s="117" t="s">
        <v>59</v>
      </c>
      <c r="E81" s="117" t="s">
        <v>336</v>
      </c>
      <c r="F81" s="130" t="e">
        <f t="shared" si="92"/>
        <v>#REF!</v>
      </c>
      <c r="G81" s="130" t="e">
        <f t="shared" si="93"/>
        <v>#REF!</v>
      </c>
      <c r="H81" s="130" t="e">
        <f t="shared" si="94"/>
        <v>#REF!</v>
      </c>
      <c r="I81" s="130" t="s">
        <v>602</v>
      </c>
      <c r="J81" s="130" t="s">
        <v>602</v>
      </c>
      <c r="K81" s="130" t="s">
        <v>602</v>
      </c>
      <c r="L81" s="130" t="s">
        <v>602</v>
      </c>
      <c r="M81" s="130" t="s">
        <v>602</v>
      </c>
      <c r="N81" s="130" t="s">
        <v>602</v>
      </c>
      <c r="O81" s="130" t="s">
        <v>602</v>
      </c>
      <c r="P81" s="130" t="s">
        <v>602</v>
      </c>
      <c r="Q81" s="130" t="s">
        <v>602</v>
      </c>
      <c r="R81" s="130" t="s">
        <v>602</v>
      </c>
      <c r="S81" s="130" t="s">
        <v>602</v>
      </c>
      <c r="T81" s="130" t="s">
        <v>602</v>
      </c>
      <c r="U81" s="130" t="s">
        <v>602</v>
      </c>
      <c r="V81" s="130" t="s">
        <v>602</v>
      </c>
      <c r="W81" s="130" t="s">
        <v>602</v>
      </c>
      <c r="X81" s="130" t="s">
        <v>602</v>
      </c>
      <c r="Y81" s="130" t="s">
        <v>602</v>
      </c>
      <c r="Z81" s="130" t="s">
        <v>602</v>
      </c>
      <c r="AA81" s="130" t="s">
        <v>602</v>
      </c>
      <c r="AB81" s="130" t="s">
        <v>602</v>
      </c>
      <c r="AC81" s="130" t="s">
        <v>602</v>
      </c>
      <c r="AD81" s="130" t="s">
        <v>602</v>
      </c>
      <c r="AE81" s="130" t="s">
        <v>602</v>
      </c>
      <c r="AF81" s="130" t="s">
        <v>602</v>
      </c>
      <c r="AG81" s="130" t="s">
        <v>602</v>
      </c>
      <c r="AH81" s="130" t="s">
        <v>602</v>
      </c>
      <c r="AI81" s="130" t="s">
        <v>602</v>
      </c>
      <c r="AJ81" s="130" t="s">
        <v>602</v>
      </c>
      <c r="AK81" s="137" t="s">
        <v>602</v>
      </c>
    </row>
    <row r="82" spans="1:37" ht="16" hidden="1" thickBot="1" x14ac:dyDescent="0.4">
      <c r="A82" s="42" t="e">
        <f t="shared" ref="A82" si="104">A81</f>
        <v>#REF!</v>
      </c>
      <c r="B82" s="129" t="s">
        <v>570</v>
      </c>
      <c r="C82" s="151" t="s">
        <v>574</v>
      </c>
      <c r="D82" s="161" t="s">
        <v>98</v>
      </c>
      <c r="E82" s="161" t="s">
        <v>236</v>
      </c>
      <c r="F82" s="141" t="e">
        <f t="shared" si="92"/>
        <v>#REF!</v>
      </c>
      <c r="G82" s="141" t="e">
        <f t="shared" si="93"/>
        <v>#REF!</v>
      </c>
      <c r="H82" s="141" t="e">
        <f t="shared" si="94"/>
        <v>#REF!</v>
      </c>
      <c r="I82" s="141" t="s">
        <v>602</v>
      </c>
      <c r="J82" s="141" t="s">
        <v>602</v>
      </c>
      <c r="K82" s="141" t="s">
        <v>602</v>
      </c>
      <c r="L82" s="141" t="s">
        <v>602</v>
      </c>
      <c r="M82" s="141" t="s">
        <v>602</v>
      </c>
      <c r="N82" s="141" t="s">
        <v>602</v>
      </c>
      <c r="O82" s="141" t="s">
        <v>602</v>
      </c>
      <c r="P82" s="141" t="s">
        <v>602</v>
      </c>
      <c r="Q82" s="141" t="s">
        <v>602</v>
      </c>
      <c r="R82" s="141" t="s">
        <v>602</v>
      </c>
      <c r="S82" s="141" t="s">
        <v>602</v>
      </c>
      <c r="T82" s="141" t="s">
        <v>602</v>
      </c>
      <c r="U82" s="141" t="s">
        <v>602</v>
      </c>
      <c r="V82" s="141" t="s">
        <v>602</v>
      </c>
      <c r="W82" s="141" t="s">
        <v>602</v>
      </c>
      <c r="X82" s="141" t="s">
        <v>602</v>
      </c>
      <c r="Y82" s="141" t="s">
        <v>602</v>
      </c>
      <c r="Z82" s="141" t="s">
        <v>602</v>
      </c>
      <c r="AA82" s="141" t="s">
        <v>602</v>
      </c>
      <c r="AB82" s="141" t="s">
        <v>602</v>
      </c>
      <c r="AC82" s="141" t="s">
        <v>602</v>
      </c>
      <c r="AD82" s="141" t="s">
        <v>602</v>
      </c>
      <c r="AE82" s="141" t="s">
        <v>602</v>
      </c>
      <c r="AF82" s="141" t="s">
        <v>602</v>
      </c>
      <c r="AG82" s="141" t="s">
        <v>602</v>
      </c>
      <c r="AH82" s="141" t="s">
        <v>602</v>
      </c>
      <c r="AI82" s="141" t="s">
        <v>602</v>
      </c>
      <c r="AJ82" s="141" t="s">
        <v>602</v>
      </c>
      <c r="AK82" s="142" t="s">
        <v>602</v>
      </c>
    </row>
    <row r="83" spans="1:37" ht="15.5" hidden="1" x14ac:dyDescent="0.35">
      <c r="A83" s="42" t="e">
        <f t="shared" ref="A83" si="105">A82</f>
        <v>#REF!</v>
      </c>
      <c r="B83" s="129" t="s">
        <v>570</v>
      </c>
      <c r="C83" s="152" t="s">
        <v>575</v>
      </c>
      <c r="D83" s="160" t="s">
        <v>59</v>
      </c>
      <c r="E83" s="160" t="s">
        <v>114</v>
      </c>
      <c r="F83" s="134" t="e">
        <f t="shared" si="92"/>
        <v>#REF!</v>
      </c>
      <c r="G83" s="134" t="e">
        <f t="shared" si="93"/>
        <v>#REF!</v>
      </c>
      <c r="H83" s="134" t="e">
        <f t="shared" si="94"/>
        <v>#REF!</v>
      </c>
      <c r="I83" s="134" t="s">
        <v>602</v>
      </c>
      <c r="J83" s="134" t="s">
        <v>602</v>
      </c>
      <c r="K83" s="134" t="s">
        <v>602</v>
      </c>
      <c r="L83" s="134" t="s">
        <v>602</v>
      </c>
      <c r="M83" s="134" t="s">
        <v>602</v>
      </c>
      <c r="N83" s="134" t="s">
        <v>602</v>
      </c>
      <c r="O83" s="134" t="s">
        <v>602</v>
      </c>
      <c r="P83" s="134" t="s">
        <v>602</v>
      </c>
      <c r="Q83" s="134" t="s">
        <v>602</v>
      </c>
      <c r="R83" s="134" t="s">
        <v>602</v>
      </c>
      <c r="S83" s="134" t="s">
        <v>602</v>
      </c>
      <c r="T83" s="134" t="s">
        <v>602</v>
      </c>
      <c r="U83" s="134" t="s">
        <v>602</v>
      </c>
      <c r="V83" s="134" t="s">
        <v>602</v>
      </c>
      <c r="W83" s="134" t="s">
        <v>602</v>
      </c>
      <c r="X83" s="134" t="s">
        <v>602</v>
      </c>
      <c r="Y83" s="134" t="s">
        <v>602</v>
      </c>
      <c r="Z83" s="134" t="s">
        <v>602</v>
      </c>
      <c r="AA83" s="134" t="s">
        <v>602</v>
      </c>
      <c r="AB83" s="134" t="s">
        <v>602</v>
      </c>
      <c r="AC83" s="134" t="s">
        <v>602</v>
      </c>
      <c r="AD83" s="134" t="s">
        <v>602</v>
      </c>
      <c r="AE83" s="134" t="s">
        <v>602</v>
      </c>
      <c r="AF83" s="134" t="s">
        <v>602</v>
      </c>
      <c r="AG83" s="134" t="s">
        <v>602</v>
      </c>
      <c r="AH83" s="134" t="s">
        <v>602</v>
      </c>
      <c r="AI83" s="134" t="s">
        <v>602</v>
      </c>
      <c r="AJ83" s="134" t="s">
        <v>602</v>
      </c>
      <c r="AK83" s="135" t="s">
        <v>602</v>
      </c>
    </row>
    <row r="84" spans="1:37" ht="15.5" hidden="1" x14ac:dyDescent="0.35">
      <c r="A84" s="42" t="e">
        <f t="shared" ref="A84" si="106">A83</f>
        <v>#REF!</v>
      </c>
      <c r="B84" s="129" t="s">
        <v>570</v>
      </c>
      <c r="C84" s="153" t="s">
        <v>575</v>
      </c>
      <c r="D84" s="117" t="s">
        <v>59</v>
      </c>
      <c r="E84" s="117" t="s">
        <v>93</v>
      </c>
      <c r="F84" s="130" t="e">
        <f t="shared" si="92"/>
        <v>#REF!</v>
      </c>
      <c r="G84" s="130" t="e">
        <f t="shared" si="93"/>
        <v>#REF!</v>
      </c>
      <c r="H84" s="130" t="e">
        <f t="shared" si="94"/>
        <v>#REF!</v>
      </c>
      <c r="I84" s="130" t="s">
        <v>602</v>
      </c>
      <c r="J84" s="130" t="s">
        <v>602</v>
      </c>
      <c r="K84" s="130" t="s">
        <v>602</v>
      </c>
      <c r="L84" s="130" t="s">
        <v>602</v>
      </c>
      <c r="M84" s="130" t="s">
        <v>602</v>
      </c>
      <c r="N84" s="130" t="s">
        <v>602</v>
      </c>
      <c r="O84" s="130" t="s">
        <v>602</v>
      </c>
      <c r="P84" s="130" t="s">
        <v>602</v>
      </c>
      <c r="Q84" s="130" t="s">
        <v>602</v>
      </c>
      <c r="R84" s="130" t="s">
        <v>602</v>
      </c>
      <c r="S84" s="130" t="s">
        <v>602</v>
      </c>
      <c r="T84" s="130" t="s">
        <v>602</v>
      </c>
      <c r="U84" s="130" t="s">
        <v>602</v>
      </c>
      <c r="V84" s="130" t="s">
        <v>602</v>
      </c>
      <c r="W84" s="130" t="s">
        <v>602</v>
      </c>
      <c r="X84" s="130" t="s">
        <v>602</v>
      </c>
      <c r="Y84" s="130" t="s">
        <v>602</v>
      </c>
      <c r="Z84" s="130" t="s">
        <v>602</v>
      </c>
      <c r="AA84" s="130" t="s">
        <v>602</v>
      </c>
      <c r="AB84" s="130" t="s">
        <v>602</v>
      </c>
      <c r="AC84" s="130" t="s">
        <v>602</v>
      </c>
      <c r="AD84" s="130" t="s">
        <v>602</v>
      </c>
      <c r="AE84" s="130" t="s">
        <v>602</v>
      </c>
      <c r="AF84" s="130" t="s">
        <v>602</v>
      </c>
      <c r="AG84" s="130" t="s">
        <v>602</v>
      </c>
      <c r="AH84" s="130" t="s">
        <v>602</v>
      </c>
      <c r="AI84" s="130" t="s">
        <v>602</v>
      </c>
      <c r="AJ84" s="130" t="s">
        <v>602</v>
      </c>
      <c r="AK84" s="137" t="s">
        <v>602</v>
      </c>
    </row>
    <row r="85" spans="1:37" ht="15.5" hidden="1" x14ac:dyDescent="0.35">
      <c r="A85" s="42" t="e">
        <f t="shared" ref="A85" si="107">A84</f>
        <v>#REF!</v>
      </c>
      <c r="B85" s="129" t="s">
        <v>570</v>
      </c>
      <c r="C85" s="153" t="s">
        <v>575</v>
      </c>
      <c r="D85" s="117" t="s">
        <v>59</v>
      </c>
      <c r="E85" s="117" t="s">
        <v>340</v>
      </c>
      <c r="F85" s="130" t="e">
        <f t="shared" si="92"/>
        <v>#REF!</v>
      </c>
      <c r="G85" s="130" t="e">
        <f t="shared" si="93"/>
        <v>#REF!</v>
      </c>
      <c r="H85" s="130" t="e">
        <f t="shared" si="94"/>
        <v>#REF!</v>
      </c>
      <c r="I85" s="130" t="s">
        <v>602</v>
      </c>
      <c r="J85" s="130" t="s">
        <v>602</v>
      </c>
      <c r="K85" s="130" t="s">
        <v>602</v>
      </c>
      <c r="L85" s="130" t="s">
        <v>602</v>
      </c>
      <c r="M85" s="130" t="s">
        <v>602</v>
      </c>
      <c r="N85" s="130" t="s">
        <v>602</v>
      </c>
      <c r="O85" s="130" t="s">
        <v>602</v>
      </c>
      <c r="P85" s="130" t="s">
        <v>602</v>
      </c>
      <c r="Q85" s="130" t="s">
        <v>602</v>
      </c>
      <c r="R85" s="130" t="s">
        <v>602</v>
      </c>
      <c r="S85" s="130" t="s">
        <v>602</v>
      </c>
      <c r="T85" s="130" t="s">
        <v>602</v>
      </c>
      <c r="U85" s="130" t="s">
        <v>602</v>
      </c>
      <c r="V85" s="130" t="s">
        <v>602</v>
      </c>
      <c r="W85" s="130" t="s">
        <v>602</v>
      </c>
      <c r="X85" s="130" t="s">
        <v>602</v>
      </c>
      <c r="Y85" s="130" t="s">
        <v>602</v>
      </c>
      <c r="Z85" s="130" t="s">
        <v>602</v>
      </c>
      <c r="AA85" s="130" t="s">
        <v>602</v>
      </c>
      <c r="AB85" s="130" t="s">
        <v>602</v>
      </c>
      <c r="AC85" s="130" t="s">
        <v>602</v>
      </c>
      <c r="AD85" s="130" t="s">
        <v>602</v>
      </c>
      <c r="AE85" s="130" t="s">
        <v>602</v>
      </c>
      <c r="AF85" s="130" t="s">
        <v>602</v>
      </c>
      <c r="AG85" s="130" t="s">
        <v>602</v>
      </c>
      <c r="AH85" s="130" t="s">
        <v>602</v>
      </c>
      <c r="AI85" s="130" t="s">
        <v>602</v>
      </c>
      <c r="AJ85" s="130" t="s">
        <v>602</v>
      </c>
      <c r="AK85" s="137" t="s">
        <v>602</v>
      </c>
    </row>
    <row r="86" spans="1:37" ht="15.5" hidden="1" x14ac:dyDescent="0.35">
      <c r="A86" s="42" t="e">
        <f t="shared" ref="A86" si="108">A85</f>
        <v>#REF!</v>
      </c>
      <c r="B86" s="129" t="s">
        <v>570</v>
      </c>
      <c r="C86" s="153" t="s">
        <v>575</v>
      </c>
      <c r="D86" s="117" t="s">
        <v>59</v>
      </c>
      <c r="E86" s="117" t="s">
        <v>336</v>
      </c>
      <c r="F86" s="130" t="e">
        <f t="shared" si="92"/>
        <v>#REF!</v>
      </c>
      <c r="G86" s="130" t="e">
        <f t="shared" si="93"/>
        <v>#REF!</v>
      </c>
      <c r="H86" s="130" t="e">
        <f t="shared" si="94"/>
        <v>#REF!</v>
      </c>
      <c r="I86" s="130" t="s">
        <v>602</v>
      </c>
      <c r="J86" s="130" t="s">
        <v>602</v>
      </c>
      <c r="K86" s="130" t="s">
        <v>602</v>
      </c>
      <c r="L86" s="130" t="s">
        <v>602</v>
      </c>
      <c r="M86" s="130" t="s">
        <v>602</v>
      </c>
      <c r="N86" s="130" t="s">
        <v>602</v>
      </c>
      <c r="O86" s="130" t="s">
        <v>602</v>
      </c>
      <c r="P86" s="130" t="s">
        <v>602</v>
      </c>
      <c r="Q86" s="130" t="s">
        <v>602</v>
      </c>
      <c r="R86" s="130" t="s">
        <v>602</v>
      </c>
      <c r="S86" s="130" t="s">
        <v>602</v>
      </c>
      <c r="T86" s="130" t="s">
        <v>602</v>
      </c>
      <c r="U86" s="130" t="s">
        <v>602</v>
      </c>
      <c r="V86" s="130" t="s">
        <v>602</v>
      </c>
      <c r="W86" s="130" t="s">
        <v>602</v>
      </c>
      <c r="X86" s="130" t="s">
        <v>602</v>
      </c>
      <c r="Y86" s="130" t="s">
        <v>602</v>
      </c>
      <c r="Z86" s="130" t="s">
        <v>602</v>
      </c>
      <c r="AA86" s="130" t="s">
        <v>602</v>
      </c>
      <c r="AB86" s="130" t="s">
        <v>602</v>
      </c>
      <c r="AC86" s="130" t="s">
        <v>602</v>
      </c>
      <c r="AD86" s="130" t="s">
        <v>602</v>
      </c>
      <c r="AE86" s="130" t="s">
        <v>602</v>
      </c>
      <c r="AF86" s="130" t="s">
        <v>602</v>
      </c>
      <c r="AG86" s="130" t="s">
        <v>602</v>
      </c>
      <c r="AH86" s="130" t="s">
        <v>602</v>
      </c>
      <c r="AI86" s="130" t="s">
        <v>602</v>
      </c>
      <c r="AJ86" s="130" t="s">
        <v>602</v>
      </c>
      <c r="AK86" s="137" t="s">
        <v>602</v>
      </c>
    </row>
    <row r="87" spans="1:37" ht="16" hidden="1" thickBot="1" x14ac:dyDescent="0.4">
      <c r="A87" s="42" t="e">
        <f t="shared" ref="A87" si="109">A86</f>
        <v>#REF!</v>
      </c>
      <c r="B87" s="129" t="s">
        <v>570</v>
      </c>
      <c r="C87" s="154" t="s">
        <v>575</v>
      </c>
      <c r="D87" s="161" t="s">
        <v>98</v>
      </c>
      <c r="E87" s="161" t="s">
        <v>236</v>
      </c>
      <c r="F87" s="141" t="e">
        <f t="shared" si="92"/>
        <v>#REF!</v>
      </c>
      <c r="G87" s="141" t="e">
        <f t="shared" si="93"/>
        <v>#REF!</v>
      </c>
      <c r="H87" s="141" t="e">
        <f t="shared" si="94"/>
        <v>#REF!</v>
      </c>
      <c r="I87" s="141" t="s">
        <v>602</v>
      </c>
      <c r="J87" s="141" t="s">
        <v>602</v>
      </c>
      <c r="K87" s="141" t="s">
        <v>602</v>
      </c>
      <c r="L87" s="141" t="s">
        <v>602</v>
      </c>
      <c r="M87" s="141" t="s">
        <v>602</v>
      </c>
      <c r="N87" s="141" t="s">
        <v>602</v>
      </c>
      <c r="O87" s="141" t="s">
        <v>602</v>
      </c>
      <c r="P87" s="141" t="s">
        <v>602</v>
      </c>
      <c r="Q87" s="141" t="s">
        <v>602</v>
      </c>
      <c r="R87" s="141" t="s">
        <v>602</v>
      </c>
      <c r="S87" s="141" t="s">
        <v>602</v>
      </c>
      <c r="T87" s="141" t="s">
        <v>602</v>
      </c>
      <c r="U87" s="141" t="s">
        <v>602</v>
      </c>
      <c r="V87" s="141" t="s">
        <v>602</v>
      </c>
      <c r="W87" s="141" t="s">
        <v>602</v>
      </c>
      <c r="X87" s="141" t="s">
        <v>602</v>
      </c>
      <c r="Y87" s="141" t="s">
        <v>602</v>
      </c>
      <c r="Z87" s="141" t="s">
        <v>602</v>
      </c>
      <c r="AA87" s="141" t="s">
        <v>602</v>
      </c>
      <c r="AB87" s="141" t="s">
        <v>602</v>
      </c>
      <c r="AC87" s="141" t="s">
        <v>602</v>
      </c>
      <c r="AD87" s="141" t="s">
        <v>602</v>
      </c>
      <c r="AE87" s="141" t="s">
        <v>602</v>
      </c>
      <c r="AF87" s="141" t="s">
        <v>602</v>
      </c>
      <c r="AG87" s="141" t="s">
        <v>602</v>
      </c>
      <c r="AH87" s="141" t="s">
        <v>602</v>
      </c>
      <c r="AI87" s="141" t="s">
        <v>602</v>
      </c>
      <c r="AJ87" s="141" t="s">
        <v>602</v>
      </c>
      <c r="AK87" s="142" t="s">
        <v>602</v>
      </c>
    </row>
    <row r="88" spans="1:37" ht="15.5" hidden="1" x14ac:dyDescent="0.35">
      <c r="A88" s="42" t="e">
        <f t="shared" ref="A88" si="110">A87</f>
        <v>#REF!</v>
      </c>
      <c r="B88" s="129" t="s">
        <v>570</v>
      </c>
      <c r="C88" s="149" t="s">
        <v>576</v>
      </c>
      <c r="D88" s="160" t="s">
        <v>59</v>
      </c>
      <c r="E88" s="160" t="s">
        <v>114</v>
      </c>
      <c r="F88" s="155" t="e">
        <f t="shared" si="92"/>
        <v>#REF!</v>
      </c>
      <c r="G88" s="134" t="e">
        <f t="shared" si="93"/>
        <v>#REF!</v>
      </c>
      <c r="H88" s="134" t="e">
        <f t="shared" si="94"/>
        <v>#REF!</v>
      </c>
      <c r="I88" s="134" t="s">
        <v>602</v>
      </c>
      <c r="J88" s="134" t="s">
        <v>602</v>
      </c>
      <c r="K88" s="134" t="s">
        <v>602</v>
      </c>
      <c r="L88" s="134" t="s">
        <v>602</v>
      </c>
      <c r="M88" s="134" t="s">
        <v>602</v>
      </c>
      <c r="N88" s="134" t="s">
        <v>602</v>
      </c>
      <c r="O88" s="134" t="s">
        <v>602</v>
      </c>
      <c r="P88" s="134" t="s">
        <v>602</v>
      </c>
      <c r="Q88" s="134" t="s">
        <v>602</v>
      </c>
      <c r="R88" s="134" t="s">
        <v>602</v>
      </c>
      <c r="S88" s="134" t="s">
        <v>602</v>
      </c>
      <c r="T88" s="134" t="s">
        <v>602</v>
      </c>
      <c r="U88" s="134" t="s">
        <v>602</v>
      </c>
      <c r="V88" s="134" t="s">
        <v>602</v>
      </c>
      <c r="W88" s="134" t="s">
        <v>602</v>
      </c>
      <c r="X88" s="134" t="s">
        <v>602</v>
      </c>
      <c r="Y88" s="134" t="s">
        <v>602</v>
      </c>
      <c r="Z88" s="134" t="s">
        <v>602</v>
      </c>
      <c r="AA88" s="134" t="s">
        <v>602</v>
      </c>
      <c r="AB88" s="134" t="s">
        <v>602</v>
      </c>
      <c r="AC88" s="134" t="s">
        <v>602</v>
      </c>
      <c r="AD88" s="134" t="s">
        <v>602</v>
      </c>
      <c r="AE88" s="134" t="s">
        <v>602</v>
      </c>
      <c r="AF88" s="134" t="s">
        <v>602</v>
      </c>
      <c r="AG88" s="134" t="s">
        <v>602</v>
      </c>
      <c r="AH88" s="134" t="s">
        <v>602</v>
      </c>
      <c r="AI88" s="134" t="s">
        <v>602</v>
      </c>
      <c r="AJ88" s="134" t="s">
        <v>602</v>
      </c>
      <c r="AK88" s="135" t="s">
        <v>602</v>
      </c>
    </row>
    <row r="89" spans="1:37" ht="15.5" hidden="1" x14ac:dyDescent="0.35">
      <c r="A89" s="42" t="e">
        <f t="shared" ref="A89" si="111">A88</f>
        <v>#REF!</v>
      </c>
      <c r="B89" s="129" t="s">
        <v>570</v>
      </c>
      <c r="C89" s="150" t="s">
        <v>576</v>
      </c>
      <c r="D89" s="117" t="s">
        <v>59</v>
      </c>
      <c r="E89" s="117" t="s">
        <v>93</v>
      </c>
      <c r="F89" s="131" t="e">
        <f t="shared" si="92"/>
        <v>#REF!</v>
      </c>
      <c r="G89" s="130" t="e">
        <f t="shared" si="93"/>
        <v>#REF!</v>
      </c>
      <c r="H89" s="130" t="e">
        <f t="shared" si="94"/>
        <v>#REF!</v>
      </c>
      <c r="I89" s="130" t="s">
        <v>602</v>
      </c>
      <c r="J89" s="130" t="s">
        <v>602</v>
      </c>
      <c r="K89" s="130" t="s">
        <v>602</v>
      </c>
      <c r="L89" s="130" t="s">
        <v>602</v>
      </c>
      <c r="M89" s="130" t="s">
        <v>602</v>
      </c>
      <c r="N89" s="130" t="s">
        <v>602</v>
      </c>
      <c r="O89" s="130" t="s">
        <v>602</v>
      </c>
      <c r="P89" s="130" t="s">
        <v>602</v>
      </c>
      <c r="Q89" s="130" t="s">
        <v>602</v>
      </c>
      <c r="R89" s="130" t="s">
        <v>602</v>
      </c>
      <c r="S89" s="130" t="s">
        <v>602</v>
      </c>
      <c r="T89" s="130" t="s">
        <v>602</v>
      </c>
      <c r="U89" s="130" t="s">
        <v>602</v>
      </c>
      <c r="V89" s="130" t="s">
        <v>602</v>
      </c>
      <c r="W89" s="130" t="s">
        <v>602</v>
      </c>
      <c r="X89" s="130" t="s">
        <v>602</v>
      </c>
      <c r="Y89" s="130" t="s">
        <v>602</v>
      </c>
      <c r="Z89" s="130" t="s">
        <v>602</v>
      </c>
      <c r="AA89" s="130" t="s">
        <v>602</v>
      </c>
      <c r="AB89" s="130" t="s">
        <v>602</v>
      </c>
      <c r="AC89" s="130" t="s">
        <v>602</v>
      </c>
      <c r="AD89" s="130" t="s">
        <v>602</v>
      </c>
      <c r="AE89" s="130" t="s">
        <v>602</v>
      </c>
      <c r="AF89" s="130" t="s">
        <v>602</v>
      </c>
      <c r="AG89" s="130" t="s">
        <v>602</v>
      </c>
      <c r="AH89" s="130" t="s">
        <v>602</v>
      </c>
      <c r="AI89" s="130" t="s">
        <v>602</v>
      </c>
      <c r="AJ89" s="130" t="s">
        <v>602</v>
      </c>
      <c r="AK89" s="137" t="s">
        <v>602</v>
      </c>
    </row>
    <row r="90" spans="1:37" ht="15.5" hidden="1" x14ac:dyDescent="0.35">
      <c r="A90" s="42" t="e">
        <f t="shared" ref="A90" si="112">A89</f>
        <v>#REF!</v>
      </c>
      <c r="B90" s="129" t="s">
        <v>570</v>
      </c>
      <c r="C90" s="150" t="s">
        <v>576</v>
      </c>
      <c r="D90" s="117" t="s">
        <v>59</v>
      </c>
      <c r="E90" s="117" t="s">
        <v>340</v>
      </c>
      <c r="F90" s="131" t="e">
        <f t="shared" si="92"/>
        <v>#REF!</v>
      </c>
      <c r="G90" s="130" t="e">
        <f t="shared" si="93"/>
        <v>#REF!</v>
      </c>
      <c r="H90" s="130" t="e">
        <f t="shared" si="94"/>
        <v>#REF!</v>
      </c>
      <c r="I90" s="130" t="s">
        <v>602</v>
      </c>
      <c r="J90" s="130" t="s">
        <v>602</v>
      </c>
      <c r="K90" s="130" t="s">
        <v>602</v>
      </c>
      <c r="L90" s="130" t="s">
        <v>602</v>
      </c>
      <c r="M90" s="130" t="s">
        <v>602</v>
      </c>
      <c r="N90" s="130" t="s">
        <v>602</v>
      </c>
      <c r="O90" s="130" t="s">
        <v>602</v>
      </c>
      <c r="P90" s="130" t="s">
        <v>602</v>
      </c>
      <c r="Q90" s="130" t="s">
        <v>602</v>
      </c>
      <c r="R90" s="130" t="s">
        <v>602</v>
      </c>
      <c r="S90" s="130" t="s">
        <v>602</v>
      </c>
      <c r="T90" s="130" t="s">
        <v>602</v>
      </c>
      <c r="U90" s="130" t="s">
        <v>602</v>
      </c>
      <c r="V90" s="130" t="s">
        <v>602</v>
      </c>
      <c r="W90" s="130" t="s">
        <v>602</v>
      </c>
      <c r="X90" s="130" t="s">
        <v>602</v>
      </c>
      <c r="Y90" s="130" t="s">
        <v>602</v>
      </c>
      <c r="Z90" s="130" t="s">
        <v>602</v>
      </c>
      <c r="AA90" s="130" t="s">
        <v>602</v>
      </c>
      <c r="AB90" s="130" t="s">
        <v>602</v>
      </c>
      <c r="AC90" s="130" t="s">
        <v>602</v>
      </c>
      <c r="AD90" s="130" t="s">
        <v>602</v>
      </c>
      <c r="AE90" s="130" t="s">
        <v>602</v>
      </c>
      <c r="AF90" s="130" t="s">
        <v>602</v>
      </c>
      <c r="AG90" s="130" t="s">
        <v>602</v>
      </c>
      <c r="AH90" s="130" t="s">
        <v>602</v>
      </c>
      <c r="AI90" s="130" t="s">
        <v>602</v>
      </c>
      <c r="AJ90" s="130" t="s">
        <v>602</v>
      </c>
      <c r="AK90" s="137" t="s">
        <v>602</v>
      </c>
    </row>
    <row r="91" spans="1:37" ht="15.5" hidden="1" x14ac:dyDescent="0.35">
      <c r="A91" s="42" t="e">
        <f t="shared" ref="A91" si="113">A90</f>
        <v>#REF!</v>
      </c>
      <c r="B91" s="129" t="s">
        <v>570</v>
      </c>
      <c r="C91" s="150" t="s">
        <v>576</v>
      </c>
      <c r="D91" s="117" t="s">
        <v>59</v>
      </c>
      <c r="E91" s="117" t="s">
        <v>336</v>
      </c>
      <c r="F91" s="131" t="e">
        <f t="shared" si="92"/>
        <v>#REF!</v>
      </c>
      <c r="G91" s="130" t="e">
        <f t="shared" si="93"/>
        <v>#REF!</v>
      </c>
      <c r="H91" s="130" t="e">
        <f t="shared" si="94"/>
        <v>#REF!</v>
      </c>
      <c r="I91" s="130" t="s">
        <v>602</v>
      </c>
      <c r="J91" s="130" t="s">
        <v>602</v>
      </c>
      <c r="K91" s="130" t="s">
        <v>602</v>
      </c>
      <c r="L91" s="130" t="s">
        <v>602</v>
      </c>
      <c r="M91" s="130" t="s">
        <v>602</v>
      </c>
      <c r="N91" s="130" t="s">
        <v>602</v>
      </c>
      <c r="O91" s="130" t="s">
        <v>602</v>
      </c>
      <c r="P91" s="130" t="s">
        <v>602</v>
      </c>
      <c r="Q91" s="130" t="s">
        <v>602</v>
      </c>
      <c r="R91" s="130" t="s">
        <v>602</v>
      </c>
      <c r="S91" s="130" t="s">
        <v>602</v>
      </c>
      <c r="T91" s="130" t="s">
        <v>602</v>
      </c>
      <c r="U91" s="130" t="s">
        <v>602</v>
      </c>
      <c r="V91" s="130" t="s">
        <v>602</v>
      </c>
      <c r="W91" s="130" t="s">
        <v>602</v>
      </c>
      <c r="X91" s="130" t="s">
        <v>602</v>
      </c>
      <c r="Y91" s="130" t="s">
        <v>602</v>
      </c>
      <c r="Z91" s="130" t="s">
        <v>602</v>
      </c>
      <c r="AA91" s="130" t="s">
        <v>602</v>
      </c>
      <c r="AB91" s="130" t="s">
        <v>602</v>
      </c>
      <c r="AC91" s="130" t="s">
        <v>602</v>
      </c>
      <c r="AD91" s="130" t="s">
        <v>602</v>
      </c>
      <c r="AE91" s="130" t="s">
        <v>602</v>
      </c>
      <c r="AF91" s="130" t="s">
        <v>602</v>
      </c>
      <c r="AG91" s="130" t="s">
        <v>602</v>
      </c>
      <c r="AH91" s="130" t="s">
        <v>602</v>
      </c>
      <c r="AI91" s="130" t="s">
        <v>602</v>
      </c>
      <c r="AJ91" s="130" t="s">
        <v>602</v>
      </c>
      <c r="AK91" s="137" t="s">
        <v>602</v>
      </c>
    </row>
    <row r="92" spans="1:37" ht="15.5" hidden="1" x14ac:dyDescent="0.35">
      <c r="A92" s="42" t="e">
        <f t="shared" ref="A92" si="114">A91</f>
        <v>#REF!</v>
      </c>
      <c r="B92" s="129" t="s">
        <v>570</v>
      </c>
      <c r="C92" s="150" t="s">
        <v>576</v>
      </c>
      <c r="D92" s="117" t="s">
        <v>59</v>
      </c>
      <c r="E92" s="117" t="s">
        <v>168</v>
      </c>
      <c r="F92" s="131" t="e">
        <f t="shared" si="92"/>
        <v>#REF!</v>
      </c>
      <c r="G92" s="130" t="e">
        <f t="shared" si="93"/>
        <v>#REF!</v>
      </c>
      <c r="H92" s="130" t="e">
        <f t="shared" si="94"/>
        <v>#REF!</v>
      </c>
      <c r="I92" s="130" t="s">
        <v>602</v>
      </c>
      <c r="J92" s="130" t="s">
        <v>602</v>
      </c>
      <c r="K92" s="130" t="s">
        <v>602</v>
      </c>
      <c r="L92" s="130" t="s">
        <v>602</v>
      </c>
      <c r="M92" s="130" t="s">
        <v>602</v>
      </c>
      <c r="N92" s="130" t="s">
        <v>602</v>
      </c>
      <c r="O92" s="130" t="s">
        <v>602</v>
      </c>
      <c r="P92" s="130" t="s">
        <v>602</v>
      </c>
      <c r="Q92" s="130" t="s">
        <v>602</v>
      </c>
      <c r="R92" s="130" t="s">
        <v>602</v>
      </c>
      <c r="S92" s="130" t="s">
        <v>602</v>
      </c>
      <c r="T92" s="130" t="s">
        <v>602</v>
      </c>
      <c r="U92" s="130" t="s">
        <v>602</v>
      </c>
      <c r="V92" s="130" t="s">
        <v>602</v>
      </c>
      <c r="W92" s="130" t="s">
        <v>602</v>
      </c>
      <c r="X92" s="130" t="s">
        <v>602</v>
      </c>
      <c r="Y92" s="130" t="s">
        <v>602</v>
      </c>
      <c r="Z92" s="130" t="s">
        <v>602</v>
      </c>
      <c r="AA92" s="130" t="s">
        <v>602</v>
      </c>
      <c r="AB92" s="130" t="s">
        <v>602</v>
      </c>
      <c r="AC92" s="130" t="s">
        <v>602</v>
      </c>
      <c r="AD92" s="130" t="s">
        <v>602</v>
      </c>
      <c r="AE92" s="130" t="s">
        <v>602</v>
      </c>
      <c r="AF92" s="130" t="s">
        <v>602</v>
      </c>
      <c r="AG92" s="130" t="s">
        <v>602</v>
      </c>
      <c r="AH92" s="130" t="s">
        <v>602</v>
      </c>
      <c r="AI92" s="130" t="s">
        <v>602</v>
      </c>
      <c r="AJ92" s="130" t="s">
        <v>602</v>
      </c>
      <c r="AK92" s="137" t="s">
        <v>602</v>
      </c>
    </row>
    <row r="93" spans="1:37" ht="15.5" hidden="1" x14ac:dyDescent="0.35">
      <c r="A93" s="42" t="e">
        <f t="shared" ref="A93" si="115">A92</f>
        <v>#REF!</v>
      </c>
      <c r="B93" s="129" t="s">
        <v>570</v>
      </c>
      <c r="C93" s="150" t="s">
        <v>576</v>
      </c>
      <c r="D93" s="117" t="s">
        <v>98</v>
      </c>
      <c r="E93" s="117" t="s">
        <v>97</v>
      </c>
      <c r="F93" s="131" t="e">
        <f t="shared" si="92"/>
        <v>#REF!</v>
      </c>
      <c r="G93" s="130" t="e">
        <f t="shared" si="93"/>
        <v>#REF!</v>
      </c>
      <c r="H93" s="130" t="e">
        <f t="shared" si="94"/>
        <v>#REF!</v>
      </c>
      <c r="I93" s="130" t="s">
        <v>602</v>
      </c>
      <c r="J93" s="130" t="s">
        <v>602</v>
      </c>
      <c r="K93" s="130" t="s">
        <v>602</v>
      </c>
      <c r="L93" s="130" t="s">
        <v>602</v>
      </c>
      <c r="M93" s="130" t="s">
        <v>602</v>
      </c>
      <c r="N93" s="130" t="s">
        <v>602</v>
      </c>
      <c r="O93" s="130" t="s">
        <v>602</v>
      </c>
      <c r="P93" s="130" t="s">
        <v>602</v>
      </c>
      <c r="Q93" s="130" t="s">
        <v>602</v>
      </c>
      <c r="R93" s="130" t="s">
        <v>602</v>
      </c>
      <c r="S93" s="130" t="s">
        <v>602</v>
      </c>
      <c r="T93" s="130" t="s">
        <v>602</v>
      </c>
      <c r="U93" s="130" t="s">
        <v>602</v>
      </c>
      <c r="V93" s="130" t="s">
        <v>602</v>
      </c>
      <c r="W93" s="130" t="s">
        <v>602</v>
      </c>
      <c r="X93" s="130" t="s">
        <v>602</v>
      </c>
      <c r="Y93" s="130" t="s">
        <v>602</v>
      </c>
      <c r="Z93" s="130" t="s">
        <v>602</v>
      </c>
      <c r="AA93" s="130" t="s">
        <v>602</v>
      </c>
      <c r="AB93" s="130" t="s">
        <v>602</v>
      </c>
      <c r="AC93" s="130" t="s">
        <v>602</v>
      </c>
      <c r="AD93" s="130" t="s">
        <v>602</v>
      </c>
      <c r="AE93" s="130" t="s">
        <v>602</v>
      </c>
      <c r="AF93" s="130" t="s">
        <v>602</v>
      </c>
      <c r="AG93" s="130" t="s">
        <v>602</v>
      </c>
      <c r="AH93" s="130" t="s">
        <v>602</v>
      </c>
      <c r="AI93" s="130" t="s">
        <v>602</v>
      </c>
      <c r="AJ93" s="130" t="s">
        <v>602</v>
      </c>
      <c r="AK93" s="137" t="s">
        <v>602</v>
      </c>
    </row>
    <row r="94" spans="1:37" ht="16" hidden="1" thickBot="1" x14ac:dyDescent="0.4">
      <c r="A94" s="42" t="e">
        <f t="shared" ref="A94" si="116">A93</f>
        <v>#REF!</v>
      </c>
      <c r="B94" s="129" t="s">
        <v>570</v>
      </c>
      <c r="C94" s="151" t="s">
        <v>576</v>
      </c>
      <c r="D94" s="161" t="s">
        <v>98</v>
      </c>
      <c r="E94" s="161" t="s">
        <v>236</v>
      </c>
      <c r="F94" s="140" t="e">
        <f t="shared" si="92"/>
        <v>#REF!</v>
      </c>
      <c r="G94" s="141" t="e">
        <f t="shared" si="93"/>
        <v>#REF!</v>
      </c>
      <c r="H94" s="141" t="e">
        <f t="shared" si="94"/>
        <v>#REF!</v>
      </c>
      <c r="I94" s="141" t="s">
        <v>602</v>
      </c>
      <c r="J94" s="141" t="s">
        <v>602</v>
      </c>
      <c r="K94" s="141" t="s">
        <v>602</v>
      </c>
      <c r="L94" s="141" t="s">
        <v>602</v>
      </c>
      <c r="M94" s="141" t="s">
        <v>602</v>
      </c>
      <c r="N94" s="141" t="s">
        <v>602</v>
      </c>
      <c r="O94" s="141" t="s">
        <v>602</v>
      </c>
      <c r="P94" s="141" t="s">
        <v>602</v>
      </c>
      <c r="Q94" s="141" t="s">
        <v>602</v>
      </c>
      <c r="R94" s="141" t="s">
        <v>602</v>
      </c>
      <c r="S94" s="141" t="s">
        <v>602</v>
      </c>
      <c r="T94" s="141" t="s">
        <v>602</v>
      </c>
      <c r="U94" s="141" t="s">
        <v>602</v>
      </c>
      <c r="V94" s="141" t="s">
        <v>602</v>
      </c>
      <c r="W94" s="141" t="s">
        <v>602</v>
      </c>
      <c r="X94" s="141" t="s">
        <v>602</v>
      </c>
      <c r="Y94" s="141" t="s">
        <v>602</v>
      </c>
      <c r="Z94" s="141" t="s">
        <v>602</v>
      </c>
      <c r="AA94" s="141" t="s">
        <v>602</v>
      </c>
      <c r="AB94" s="141" t="s">
        <v>602</v>
      </c>
      <c r="AC94" s="141" t="s">
        <v>602</v>
      </c>
      <c r="AD94" s="141" t="s">
        <v>602</v>
      </c>
      <c r="AE94" s="141" t="s">
        <v>602</v>
      </c>
      <c r="AF94" s="141" t="s">
        <v>602</v>
      </c>
      <c r="AG94" s="141" t="s">
        <v>602</v>
      </c>
      <c r="AH94" s="141" t="s">
        <v>602</v>
      </c>
      <c r="AI94" s="141" t="s">
        <v>602</v>
      </c>
      <c r="AJ94" s="141" t="s">
        <v>602</v>
      </c>
      <c r="AK94" s="142" t="s">
        <v>602</v>
      </c>
    </row>
    <row r="95" spans="1:37" ht="15.5" hidden="1" x14ac:dyDescent="0.35">
      <c r="A95" s="42" t="e">
        <f t="shared" ref="A95" si="117">A94</f>
        <v>#REF!</v>
      </c>
      <c r="B95" s="129" t="s">
        <v>570</v>
      </c>
      <c r="C95" s="152" t="s">
        <v>577</v>
      </c>
      <c r="D95" s="160" t="s">
        <v>59</v>
      </c>
      <c r="E95" s="160" t="s">
        <v>114</v>
      </c>
      <c r="F95" s="155" t="e">
        <f t="shared" si="92"/>
        <v>#REF!</v>
      </c>
      <c r="G95" s="134" t="e">
        <f t="shared" si="93"/>
        <v>#REF!</v>
      </c>
      <c r="H95" s="134" t="e">
        <f t="shared" si="94"/>
        <v>#REF!</v>
      </c>
      <c r="I95" s="134" t="s">
        <v>602</v>
      </c>
      <c r="J95" s="134" t="s">
        <v>602</v>
      </c>
      <c r="K95" s="134" t="s">
        <v>602</v>
      </c>
      <c r="L95" s="134" t="s">
        <v>602</v>
      </c>
      <c r="M95" s="134" t="s">
        <v>602</v>
      </c>
      <c r="N95" s="134" t="s">
        <v>602</v>
      </c>
      <c r="O95" s="134" t="s">
        <v>602</v>
      </c>
      <c r="P95" s="134" t="s">
        <v>602</v>
      </c>
      <c r="Q95" s="134" t="s">
        <v>602</v>
      </c>
      <c r="R95" s="134" t="s">
        <v>602</v>
      </c>
      <c r="S95" s="134" t="s">
        <v>602</v>
      </c>
      <c r="T95" s="134" t="s">
        <v>602</v>
      </c>
      <c r="U95" s="134" t="s">
        <v>602</v>
      </c>
      <c r="V95" s="134" t="s">
        <v>602</v>
      </c>
      <c r="W95" s="134" t="s">
        <v>602</v>
      </c>
      <c r="X95" s="134" t="s">
        <v>602</v>
      </c>
      <c r="Y95" s="134" t="s">
        <v>602</v>
      </c>
      <c r="Z95" s="134" t="s">
        <v>602</v>
      </c>
      <c r="AA95" s="134" t="s">
        <v>602</v>
      </c>
      <c r="AB95" s="134" t="s">
        <v>602</v>
      </c>
      <c r="AC95" s="134" t="s">
        <v>602</v>
      </c>
      <c r="AD95" s="134" t="s">
        <v>602</v>
      </c>
      <c r="AE95" s="134" t="s">
        <v>602</v>
      </c>
      <c r="AF95" s="134" t="s">
        <v>602</v>
      </c>
      <c r="AG95" s="134" t="s">
        <v>602</v>
      </c>
      <c r="AH95" s="134" t="s">
        <v>602</v>
      </c>
      <c r="AI95" s="134" t="s">
        <v>602</v>
      </c>
      <c r="AJ95" s="134" t="s">
        <v>602</v>
      </c>
      <c r="AK95" s="135" t="s">
        <v>602</v>
      </c>
    </row>
    <row r="96" spans="1:37" ht="15.5" hidden="1" x14ac:dyDescent="0.35">
      <c r="A96" s="42" t="e">
        <f t="shared" ref="A96" si="118">A95</f>
        <v>#REF!</v>
      </c>
      <c r="B96" s="129" t="s">
        <v>570</v>
      </c>
      <c r="C96" s="153" t="s">
        <v>577</v>
      </c>
      <c r="D96" s="117" t="s">
        <v>59</v>
      </c>
      <c r="E96" s="117" t="s">
        <v>93</v>
      </c>
      <c r="F96" s="131" t="e">
        <f t="shared" si="92"/>
        <v>#REF!</v>
      </c>
      <c r="G96" s="130" t="e">
        <f t="shared" si="93"/>
        <v>#REF!</v>
      </c>
      <c r="H96" s="130" t="e">
        <f t="shared" si="94"/>
        <v>#REF!</v>
      </c>
      <c r="I96" s="130" t="s">
        <v>602</v>
      </c>
      <c r="J96" s="130" t="s">
        <v>602</v>
      </c>
      <c r="K96" s="130" t="s">
        <v>602</v>
      </c>
      <c r="L96" s="130" t="s">
        <v>602</v>
      </c>
      <c r="M96" s="130" t="s">
        <v>602</v>
      </c>
      <c r="N96" s="130" t="s">
        <v>602</v>
      </c>
      <c r="O96" s="130" t="s">
        <v>602</v>
      </c>
      <c r="P96" s="130" t="s">
        <v>602</v>
      </c>
      <c r="Q96" s="130" t="s">
        <v>602</v>
      </c>
      <c r="R96" s="130" t="s">
        <v>602</v>
      </c>
      <c r="S96" s="130" t="s">
        <v>602</v>
      </c>
      <c r="T96" s="130" t="s">
        <v>602</v>
      </c>
      <c r="U96" s="130" t="s">
        <v>602</v>
      </c>
      <c r="V96" s="130" t="s">
        <v>602</v>
      </c>
      <c r="W96" s="130" t="s">
        <v>602</v>
      </c>
      <c r="X96" s="130" t="s">
        <v>602</v>
      </c>
      <c r="Y96" s="130" t="s">
        <v>602</v>
      </c>
      <c r="Z96" s="130" t="s">
        <v>602</v>
      </c>
      <c r="AA96" s="130" t="s">
        <v>602</v>
      </c>
      <c r="AB96" s="130" t="s">
        <v>602</v>
      </c>
      <c r="AC96" s="130" t="s">
        <v>602</v>
      </c>
      <c r="AD96" s="130" t="s">
        <v>602</v>
      </c>
      <c r="AE96" s="130" t="s">
        <v>602</v>
      </c>
      <c r="AF96" s="130" t="s">
        <v>602</v>
      </c>
      <c r="AG96" s="130" t="s">
        <v>602</v>
      </c>
      <c r="AH96" s="130" t="s">
        <v>602</v>
      </c>
      <c r="AI96" s="130" t="s">
        <v>602</v>
      </c>
      <c r="AJ96" s="130" t="s">
        <v>602</v>
      </c>
      <c r="AK96" s="137" t="s">
        <v>602</v>
      </c>
    </row>
    <row r="97" spans="1:37" ht="15.5" hidden="1" x14ac:dyDescent="0.35">
      <c r="A97" s="42" t="e">
        <f t="shared" ref="A97" si="119">A96</f>
        <v>#REF!</v>
      </c>
      <c r="B97" s="129" t="s">
        <v>570</v>
      </c>
      <c r="C97" s="153" t="s">
        <v>577</v>
      </c>
      <c r="D97" s="117" t="s">
        <v>59</v>
      </c>
      <c r="E97" s="117" t="s">
        <v>340</v>
      </c>
      <c r="F97" s="131" t="e">
        <f t="shared" si="92"/>
        <v>#REF!</v>
      </c>
      <c r="G97" s="130" t="e">
        <f t="shared" si="93"/>
        <v>#REF!</v>
      </c>
      <c r="H97" s="130" t="e">
        <f t="shared" si="94"/>
        <v>#REF!</v>
      </c>
      <c r="I97" s="130" t="s">
        <v>602</v>
      </c>
      <c r="J97" s="130" t="s">
        <v>602</v>
      </c>
      <c r="K97" s="130" t="s">
        <v>602</v>
      </c>
      <c r="L97" s="130" t="s">
        <v>602</v>
      </c>
      <c r="M97" s="130" t="s">
        <v>602</v>
      </c>
      <c r="N97" s="130" t="s">
        <v>602</v>
      </c>
      <c r="O97" s="130" t="s">
        <v>602</v>
      </c>
      <c r="P97" s="130" t="s">
        <v>602</v>
      </c>
      <c r="Q97" s="130" t="s">
        <v>602</v>
      </c>
      <c r="R97" s="130" t="s">
        <v>602</v>
      </c>
      <c r="S97" s="130" t="s">
        <v>602</v>
      </c>
      <c r="T97" s="130" t="s">
        <v>602</v>
      </c>
      <c r="U97" s="130" t="s">
        <v>602</v>
      </c>
      <c r="V97" s="130" t="s">
        <v>602</v>
      </c>
      <c r="W97" s="130" t="s">
        <v>602</v>
      </c>
      <c r="X97" s="130" t="s">
        <v>602</v>
      </c>
      <c r="Y97" s="130" t="s">
        <v>602</v>
      </c>
      <c r="Z97" s="130" t="s">
        <v>602</v>
      </c>
      <c r="AA97" s="130" t="s">
        <v>602</v>
      </c>
      <c r="AB97" s="130" t="s">
        <v>602</v>
      </c>
      <c r="AC97" s="130" t="s">
        <v>602</v>
      </c>
      <c r="AD97" s="130" t="s">
        <v>602</v>
      </c>
      <c r="AE97" s="130" t="s">
        <v>602</v>
      </c>
      <c r="AF97" s="130" t="s">
        <v>602</v>
      </c>
      <c r="AG97" s="130" t="s">
        <v>602</v>
      </c>
      <c r="AH97" s="130" t="s">
        <v>602</v>
      </c>
      <c r="AI97" s="130" t="s">
        <v>602</v>
      </c>
      <c r="AJ97" s="130" t="s">
        <v>602</v>
      </c>
      <c r="AK97" s="137" t="s">
        <v>602</v>
      </c>
    </row>
    <row r="98" spans="1:37" ht="15.5" hidden="1" x14ac:dyDescent="0.35">
      <c r="A98" s="42" t="e">
        <f t="shared" ref="A98" si="120">A97</f>
        <v>#REF!</v>
      </c>
      <c r="B98" s="129" t="s">
        <v>570</v>
      </c>
      <c r="C98" s="153" t="s">
        <v>577</v>
      </c>
      <c r="D98" s="117" t="s">
        <v>59</v>
      </c>
      <c r="E98" s="117" t="s">
        <v>336</v>
      </c>
      <c r="F98" s="131" t="e">
        <f t="shared" si="92"/>
        <v>#REF!</v>
      </c>
      <c r="G98" s="130" t="e">
        <f t="shared" si="93"/>
        <v>#REF!</v>
      </c>
      <c r="H98" s="130" t="e">
        <f t="shared" si="94"/>
        <v>#REF!</v>
      </c>
      <c r="I98" s="130" t="s">
        <v>602</v>
      </c>
      <c r="J98" s="130" t="s">
        <v>602</v>
      </c>
      <c r="K98" s="130" t="s">
        <v>602</v>
      </c>
      <c r="L98" s="130" t="s">
        <v>602</v>
      </c>
      <c r="M98" s="130" t="s">
        <v>602</v>
      </c>
      <c r="N98" s="130" t="s">
        <v>602</v>
      </c>
      <c r="O98" s="130" t="s">
        <v>602</v>
      </c>
      <c r="P98" s="130" t="s">
        <v>602</v>
      </c>
      <c r="Q98" s="130" t="s">
        <v>602</v>
      </c>
      <c r="R98" s="130" t="s">
        <v>602</v>
      </c>
      <c r="S98" s="130" t="s">
        <v>602</v>
      </c>
      <c r="T98" s="130" t="s">
        <v>602</v>
      </c>
      <c r="U98" s="130" t="s">
        <v>602</v>
      </c>
      <c r="V98" s="130" t="s">
        <v>602</v>
      </c>
      <c r="W98" s="130" t="s">
        <v>602</v>
      </c>
      <c r="X98" s="130" t="s">
        <v>602</v>
      </c>
      <c r="Y98" s="130" t="s">
        <v>602</v>
      </c>
      <c r="Z98" s="130" t="s">
        <v>602</v>
      </c>
      <c r="AA98" s="130" t="s">
        <v>602</v>
      </c>
      <c r="AB98" s="130" t="s">
        <v>602</v>
      </c>
      <c r="AC98" s="130" t="s">
        <v>602</v>
      </c>
      <c r="AD98" s="130" t="s">
        <v>602</v>
      </c>
      <c r="AE98" s="130" t="s">
        <v>602</v>
      </c>
      <c r="AF98" s="130" t="s">
        <v>602</v>
      </c>
      <c r="AG98" s="130" t="s">
        <v>602</v>
      </c>
      <c r="AH98" s="130" t="s">
        <v>602</v>
      </c>
      <c r="AI98" s="130" t="s">
        <v>602</v>
      </c>
      <c r="AJ98" s="130" t="s">
        <v>602</v>
      </c>
      <c r="AK98" s="137" t="s">
        <v>602</v>
      </c>
    </row>
    <row r="99" spans="1:37" ht="16" hidden="1" thickBot="1" x14ac:dyDescent="0.4">
      <c r="A99" s="42" t="e">
        <f t="shared" ref="A99" si="121">A98</f>
        <v>#REF!</v>
      </c>
      <c r="B99" s="129" t="s">
        <v>570</v>
      </c>
      <c r="C99" s="154" t="s">
        <v>577</v>
      </c>
      <c r="D99" s="161" t="s">
        <v>98</v>
      </c>
      <c r="E99" s="161" t="s">
        <v>236</v>
      </c>
      <c r="F99" s="140" t="e">
        <f t="shared" si="92"/>
        <v>#REF!</v>
      </c>
      <c r="G99" s="141" t="e">
        <f t="shared" si="93"/>
        <v>#REF!</v>
      </c>
      <c r="H99" s="141" t="e">
        <f t="shared" si="94"/>
        <v>#REF!</v>
      </c>
      <c r="I99" s="141" t="s">
        <v>602</v>
      </c>
      <c r="J99" s="141" t="s">
        <v>602</v>
      </c>
      <c r="K99" s="141" t="s">
        <v>602</v>
      </c>
      <c r="L99" s="141" t="s">
        <v>602</v>
      </c>
      <c r="M99" s="141" t="s">
        <v>602</v>
      </c>
      <c r="N99" s="141" t="s">
        <v>602</v>
      </c>
      <c r="O99" s="141" t="s">
        <v>602</v>
      </c>
      <c r="P99" s="141" t="s">
        <v>602</v>
      </c>
      <c r="Q99" s="141" t="s">
        <v>602</v>
      </c>
      <c r="R99" s="141" t="s">
        <v>602</v>
      </c>
      <c r="S99" s="141" t="s">
        <v>602</v>
      </c>
      <c r="T99" s="141" t="s">
        <v>602</v>
      </c>
      <c r="U99" s="141" t="s">
        <v>602</v>
      </c>
      <c r="V99" s="141" t="s">
        <v>602</v>
      </c>
      <c r="W99" s="141" t="s">
        <v>602</v>
      </c>
      <c r="X99" s="141" t="s">
        <v>602</v>
      </c>
      <c r="Y99" s="141" t="s">
        <v>602</v>
      </c>
      <c r="Z99" s="141" t="s">
        <v>602</v>
      </c>
      <c r="AA99" s="141" t="s">
        <v>602</v>
      </c>
      <c r="AB99" s="141" t="s">
        <v>602</v>
      </c>
      <c r="AC99" s="141" t="s">
        <v>602</v>
      </c>
      <c r="AD99" s="141" t="s">
        <v>602</v>
      </c>
      <c r="AE99" s="141" t="s">
        <v>602</v>
      </c>
      <c r="AF99" s="141" t="s">
        <v>602</v>
      </c>
      <c r="AG99" s="141" t="s">
        <v>602</v>
      </c>
      <c r="AH99" s="141" t="s">
        <v>602</v>
      </c>
      <c r="AI99" s="141" t="s">
        <v>602</v>
      </c>
      <c r="AJ99" s="141" t="s">
        <v>602</v>
      </c>
      <c r="AK99" s="142" t="s">
        <v>602</v>
      </c>
    </row>
    <row r="100" spans="1:37" ht="15.5" hidden="1" x14ac:dyDescent="0.35">
      <c r="A100" s="42" t="e">
        <f t="shared" ref="A100" si="122">A99</f>
        <v>#REF!</v>
      </c>
      <c r="B100" s="129" t="s">
        <v>570</v>
      </c>
      <c r="C100" s="149" t="s">
        <v>578</v>
      </c>
      <c r="D100" s="160" t="s">
        <v>59</v>
      </c>
      <c r="E100" s="160" t="s">
        <v>114</v>
      </c>
      <c r="F100" s="134" t="e">
        <f t="shared" si="92"/>
        <v>#REF!</v>
      </c>
      <c r="G100" s="134" t="e">
        <f t="shared" si="93"/>
        <v>#REF!</v>
      </c>
      <c r="H100" s="134" t="e">
        <f t="shared" si="94"/>
        <v>#REF!</v>
      </c>
      <c r="I100" s="134" t="s">
        <v>602</v>
      </c>
      <c r="J100" s="134" t="s">
        <v>602</v>
      </c>
      <c r="K100" s="134" t="s">
        <v>602</v>
      </c>
      <c r="L100" s="134" t="s">
        <v>602</v>
      </c>
      <c r="M100" s="134" t="s">
        <v>602</v>
      </c>
      <c r="N100" s="134" t="s">
        <v>602</v>
      </c>
      <c r="O100" s="134" t="s">
        <v>602</v>
      </c>
      <c r="P100" s="134" t="s">
        <v>602</v>
      </c>
      <c r="Q100" s="134" t="s">
        <v>602</v>
      </c>
      <c r="R100" s="134" t="s">
        <v>602</v>
      </c>
      <c r="S100" s="134" t="s">
        <v>602</v>
      </c>
      <c r="T100" s="134" t="s">
        <v>602</v>
      </c>
      <c r="U100" s="134" t="s">
        <v>602</v>
      </c>
      <c r="V100" s="134" t="s">
        <v>602</v>
      </c>
      <c r="W100" s="134" t="s">
        <v>602</v>
      </c>
      <c r="X100" s="134" t="s">
        <v>602</v>
      </c>
      <c r="Y100" s="134" t="s">
        <v>602</v>
      </c>
      <c r="Z100" s="134" t="s">
        <v>602</v>
      </c>
      <c r="AA100" s="134" t="s">
        <v>602</v>
      </c>
      <c r="AB100" s="134" t="s">
        <v>602</v>
      </c>
      <c r="AC100" s="134" t="s">
        <v>602</v>
      </c>
      <c r="AD100" s="134" t="s">
        <v>602</v>
      </c>
      <c r="AE100" s="134" t="s">
        <v>602</v>
      </c>
      <c r="AF100" s="134" t="s">
        <v>602</v>
      </c>
      <c r="AG100" s="134" t="s">
        <v>602</v>
      </c>
      <c r="AH100" s="134" t="s">
        <v>602</v>
      </c>
      <c r="AI100" s="134" t="s">
        <v>602</v>
      </c>
      <c r="AJ100" s="134" t="s">
        <v>602</v>
      </c>
      <c r="AK100" s="135" t="s">
        <v>602</v>
      </c>
    </row>
    <row r="101" spans="1:37" ht="16" hidden="1" thickBot="1" x14ac:dyDescent="0.4">
      <c r="A101" s="42" t="e">
        <f t="shared" ref="A101" si="123">A100</f>
        <v>#REF!</v>
      </c>
      <c r="B101" s="129" t="s">
        <v>570</v>
      </c>
      <c r="C101" s="151" t="s">
        <v>578</v>
      </c>
      <c r="D101" s="161" t="s">
        <v>98</v>
      </c>
      <c r="E101" s="161" t="s">
        <v>236</v>
      </c>
      <c r="F101" s="141" t="e">
        <f t="shared" si="92"/>
        <v>#REF!</v>
      </c>
      <c r="G101" s="141" t="e">
        <f t="shared" si="93"/>
        <v>#REF!</v>
      </c>
      <c r="H101" s="141" t="e">
        <f t="shared" si="94"/>
        <v>#REF!</v>
      </c>
      <c r="I101" s="141" t="s">
        <v>602</v>
      </c>
      <c r="J101" s="141" t="s">
        <v>602</v>
      </c>
      <c r="K101" s="141" t="s">
        <v>602</v>
      </c>
      <c r="L101" s="141" t="s">
        <v>602</v>
      </c>
      <c r="M101" s="141" t="s">
        <v>602</v>
      </c>
      <c r="N101" s="141" t="s">
        <v>602</v>
      </c>
      <c r="O101" s="141" t="s">
        <v>602</v>
      </c>
      <c r="P101" s="141" t="s">
        <v>602</v>
      </c>
      <c r="Q101" s="141" t="s">
        <v>602</v>
      </c>
      <c r="R101" s="141" t="s">
        <v>602</v>
      </c>
      <c r="S101" s="141" t="s">
        <v>602</v>
      </c>
      <c r="T101" s="141" t="s">
        <v>602</v>
      </c>
      <c r="U101" s="141" t="s">
        <v>602</v>
      </c>
      <c r="V101" s="141" t="s">
        <v>602</v>
      </c>
      <c r="W101" s="141" t="s">
        <v>602</v>
      </c>
      <c r="X101" s="141" t="s">
        <v>602</v>
      </c>
      <c r="Y101" s="141" t="s">
        <v>602</v>
      </c>
      <c r="Z101" s="141" t="s">
        <v>602</v>
      </c>
      <c r="AA101" s="141" t="s">
        <v>602</v>
      </c>
      <c r="AB101" s="141" t="s">
        <v>602</v>
      </c>
      <c r="AC101" s="141" t="s">
        <v>602</v>
      </c>
      <c r="AD101" s="141" t="s">
        <v>602</v>
      </c>
      <c r="AE101" s="141" t="s">
        <v>602</v>
      </c>
      <c r="AF101" s="141" t="s">
        <v>602</v>
      </c>
      <c r="AG101" s="141" t="s">
        <v>602</v>
      </c>
      <c r="AH101" s="141" t="s">
        <v>602</v>
      </c>
      <c r="AI101" s="141" t="s">
        <v>602</v>
      </c>
      <c r="AJ101" s="141" t="s">
        <v>602</v>
      </c>
      <c r="AK101" s="142" t="s">
        <v>602</v>
      </c>
    </row>
    <row r="102" spans="1:37" ht="15.5" hidden="1" x14ac:dyDescent="0.35">
      <c r="A102" s="42" t="e">
        <f t="shared" ref="A102" si="124">A101</f>
        <v>#REF!</v>
      </c>
      <c r="B102" s="129" t="s">
        <v>570</v>
      </c>
      <c r="C102" s="152" t="s">
        <v>579</v>
      </c>
      <c r="D102" s="160" t="s">
        <v>59</v>
      </c>
      <c r="E102" s="160" t="s">
        <v>114</v>
      </c>
      <c r="F102" s="134" t="e">
        <f t="shared" si="92"/>
        <v>#REF!</v>
      </c>
      <c r="G102" s="134" t="e">
        <f t="shared" si="93"/>
        <v>#REF!</v>
      </c>
      <c r="H102" s="134" t="e">
        <f t="shared" si="94"/>
        <v>#REF!</v>
      </c>
      <c r="I102" s="134" t="s">
        <v>602</v>
      </c>
      <c r="J102" s="134" t="s">
        <v>602</v>
      </c>
      <c r="K102" s="134" t="s">
        <v>602</v>
      </c>
      <c r="L102" s="134" t="s">
        <v>602</v>
      </c>
      <c r="M102" s="134" t="s">
        <v>602</v>
      </c>
      <c r="N102" s="134" t="s">
        <v>602</v>
      </c>
      <c r="O102" s="134" t="s">
        <v>602</v>
      </c>
      <c r="P102" s="134" t="s">
        <v>602</v>
      </c>
      <c r="Q102" s="134" t="s">
        <v>602</v>
      </c>
      <c r="R102" s="134" t="s">
        <v>602</v>
      </c>
      <c r="S102" s="134" t="s">
        <v>602</v>
      </c>
      <c r="T102" s="134" t="s">
        <v>602</v>
      </c>
      <c r="U102" s="134" t="s">
        <v>602</v>
      </c>
      <c r="V102" s="134" t="s">
        <v>602</v>
      </c>
      <c r="W102" s="134" t="s">
        <v>602</v>
      </c>
      <c r="X102" s="134" t="s">
        <v>602</v>
      </c>
      <c r="Y102" s="134" t="s">
        <v>602</v>
      </c>
      <c r="Z102" s="134" t="s">
        <v>602</v>
      </c>
      <c r="AA102" s="134" t="s">
        <v>602</v>
      </c>
      <c r="AB102" s="134" t="s">
        <v>602</v>
      </c>
      <c r="AC102" s="134" t="s">
        <v>602</v>
      </c>
      <c r="AD102" s="134" t="s">
        <v>602</v>
      </c>
      <c r="AE102" s="134" t="s">
        <v>602</v>
      </c>
      <c r="AF102" s="134" t="s">
        <v>602</v>
      </c>
      <c r="AG102" s="134" t="s">
        <v>602</v>
      </c>
      <c r="AH102" s="134" t="s">
        <v>602</v>
      </c>
      <c r="AI102" s="134" t="s">
        <v>602</v>
      </c>
      <c r="AJ102" s="134" t="s">
        <v>602</v>
      </c>
      <c r="AK102" s="135" t="s">
        <v>602</v>
      </c>
    </row>
    <row r="103" spans="1:37" ht="16" hidden="1" thickBot="1" x14ac:dyDescent="0.4">
      <c r="A103" s="42" t="e">
        <f t="shared" ref="A103" si="125">A102</f>
        <v>#REF!</v>
      </c>
      <c r="B103" s="129" t="s">
        <v>570</v>
      </c>
      <c r="C103" s="154" t="s">
        <v>579</v>
      </c>
      <c r="D103" s="161" t="s">
        <v>98</v>
      </c>
      <c r="E103" s="161" t="s">
        <v>236</v>
      </c>
      <c r="F103" s="141" t="e">
        <f t="shared" si="92"/>
        <v>#REF!</v>
      </c>
      <c r="G103" s="141" t="e">
        <f t="shared" si="93"/>
        <v>#REF!</v>
      </c>
      <c r="H103" s="141" t="e">
        <f t="shared" si="94"/>
        <v>#REF!</v>
      </c>
      <c r="I103" s="141" t="s">
        <v>602</v>
      </c>
      <c r="J103" s="141" t="s">
        <v>602</v>
      </c>
      <c r="K103" s="141" t="s">
        <v>602</v>
      </c>
      <c r="L103" s="141" t="s">
        <v>602</v>
      </c>
      <c r="M103" s="141" t="s">
        <v>602</v>
      </c>
      <c r="N103" s="141" t="s">
        <v>602</v>
      </c>
      <c r="O103" s="141" t="s">
        <v>602</v>
      </c>
      <c r="P103" s="141" t="s">
        <v>602</v>
      </c>
      <c r="Q103" s="141" t="s">
        <v>602</v>
      </c>
      <c r="R103" s="141" t="s">
        <v>602</v>
      </c>
      <c r="S103" s="141" t="s">
        <v>602</v>
      </c>
      <c r="T103" s="141" t="s">
        <v>602</v>
      </c>
      <c r="U103" s="141" t="s">
        <v>602</v>
      </c>
      <c r="V103" s="141" t="s">
        <v>602</v>
      </c>
      <c r="W103" s="141" t="s">
        <v>602</v>
      </c>
      <c r="X103" s="141" t="s">
        <v>602</v>
      </c>
      <c r="Y103" s="141" t="s">
        <v>602</v>
      </c>
      <c r="Z103" s="141" t="s">
        <v>602</v>
      </c>
      <c r="AA103" s="141" t="s">
        <v>602</v>
      </c>
      <c r="AB103" s="141" t="s">
        <v>602</v>
      </c>
      <c r="AC103" s="141" t="s">
        <v>602</v>
      </c>
      <c r="AD103" s="141" t="s">
        <v>602</v>
      </c>
      <c r="AE103" s="141" t="s">
        <v>602</v>
      </c>
      <c r="AF103" s="141" t="s">
        <v>602</v>
      </c>
      <c r="AG103" s="141" t="s">
        <v>602</v>
      </c>
      <c r="AH103" s="141" t="s">
        <v>602</v>
      </c>
      <c r="AI103" s="141" t="s">
        <v>602</v>
      </c>
      <c r="AJ103" s="141" t="s">
        <v>602</v>
      </c>
      <c r="AK103" s="142" t="s">
        <v>602</v>
      </c>
    </row>
    <row r="104" spans="1:37" ht="15.5" hidden="1" x14ac:dyDescent="0.35">
      <c r="A104" s="42" t="e">
        <f t="shared" ref="A104" si="126">A103</f>
        <v>#REF!</v>
      </c>
      <c r="B104" s="129" t="s">
        <v>570</v>
      </c>
      <c r="C104" s="149" t="s">
        <v>580</v>
      </c>
      <c r="D104" s="160" t="s">
        <v>59</v>
      </c>
      <c r="E104" s="160" t="s">
        <v>114</v>
      </c>
      <c r="F104" s="134" t="e">
        <f t="shared" si="92"/>
        <v>#REF!</v>
      </c>
      <c r="G104" s="134" t="e">
        <f t="shared" si="93"/>
        <v>#REF!</v>
      </c>
      <c r="H104" s="134" t="e">
        <f t="shared" si="94"/>
        <v>#REF!</v>
      </c>
      <c r="I104" s="134" t="s">
        <v>602</v>
      </c>
      <c r="J104" s="134" t="s">
        <v>602</v>
      </c>
      <c r="K104" s="134" t="s">
        <v>602</v>
      </c>
      <c r="L104" s="134" t="s">
        <v>602</v>
      </c>
      <c r="M104" s="134" t="s">
        <v>602</v>
      </c>
      <c r="N104" s="134" t="s">
        <v>602</v>
      </c>
      <c r="O104" s="134" t="s">
        <v>602</v>
      </c>
      <c r="P104" s="134" t="s">
        <v>602</v>
      </c>
      <c r="Q104" s="134" t="s">
        <v>602</v>
      </c>
      <c r="R104" s="134" t="s">
        <v>602</v>
      </c>
      <c r="S104" s="134" t="s">
        <v>602</v>
      </c>
      <c r="T104" s="134" t="s">
        <v>602</v>
      </c>
      <c r="U104" s="134" t="s">
        <v>602</v>
      </c>
      <c r="V104" s="134" t="s">
        <v>602</v>
      </c>
      <c r="W104" s="134" t="s">
        <v>602</v>
      </c>
      <c r="X104" s="134" t="s">
        <v>602</v>
      </c>
      <c r="Y104" s="134" t="s">
        <v>602</v>
      </c>
      <c r="Z104" s="134" t="s">
        <v>602</v>
      </c>
      <c r="AA104" s="134" t="s">
        <v>602</v>
      </c>
      <c r="AB104" s="134" t="s">
        <v>602</v>
      </c>
      <c r="AC104" s="134" t="s">
        <v>602</v>
      </c>
      <c r="AD104" s="134" t="s">
        <v>602</v>
      </c>
      <c r="AE104" s="134" t="s">
        <v>602</v>
      </c>
      <c r="AF104" s="134" t="s">
        <v>602</v>
      </c>
      <c r="AG104" s="134" t="s">
        <v>602</v>
      </c>
      <c r="AH104" s="134" t="s">
        <v>602</v>
      </c>
      <c r="AI104" s="134" t="s">
        <v>602</v>
      </c>
      <c r="AJ104" s="134" t="s">
        <v>602</v>
      </c>
      <c r="AK104" s="135" t="s">
        <v>602</v>
      </c>
    </row>
    <row r="105" spans="1:37" ht="15.5" hidden="1" x14ac:dyDescent="0.35">
      <c r="A105" s="42" t="e">
        <f t="shared" ref="A105" si="127">A104</f>
        <v>#REF!</v>
      </c>
      <c r="B105" s="129" t="s">
        <v>570</v>
      </c>
      <c r="C105" s="150" t="s">
        <v>580</v>
      </c>
      <c r="D105" s="117" t="s">
        <v>59</v>
      </c>
      <c r="E105" s="117" t="s">
        <v>93</v>
      </c>
      <c r="F105" s="130" t="e">
        <f t="shared" si="92"/>
        <v>#REF!</v>
      </c>
      <c r="G105" s="130" t="e">
        <f t="shared" si="93"/>
        <v>#REF!</v>
      </c>
      <c r="H105" s="130" t="e">
        <f t="shared" si="94"/>
        <v>#REF!</v>
      </c>
      <c r="I105" s="130" t="s">
        <v>602</v>
      </c>
      <c r="J105" s="130" t="s">
        <v>602</v>
      </c>
      <c r="K105" s="130" t="s">
        <v>602</v>
      </c>
      <c r="L105" s="130" t="s">
        <v>602</v>
      </c>
      <c r="M105" s="130" t="s">
        <v>602</v>
      </c>
      <c r="N105" s="130" t="s">
        <v>602</v>
      </c>
      <c r="O105" s="130" t="s">
        <v>602</v>
      </c>
      <c r="P105" s="130" t="s">
        <v>602</v>
      </c>
      <c r="Q105" s="130" t="s">
        <v>602</v>
      </c>
      <c r="R105" s="130" t="s">
        <v>602</v>
      </c>
      <c r="S105" s="130" t="s">
        <v>602</v>
      </c>
      <c r="T105" s="130" t="s">
        <v>602</v>
      </c>
      <c r="U105" s="130" t="s">
        <v>602</v>
      </c>
      <c r="V105" s="130" t="s">
        <v>602</v>
      </c>
      <c r="W105" s="130" t="s">
        <v>602</v>
      </c>
      <c r="X105" s="130" t="s">
        <v>602</v>
      </c>
      <c r="Y105" s="130" t="s">
        <v>602</v>
      </c>
      <c r="Z105" s="130" t="s">
        <v>602</v>
      </c>
      <c r="AA105" s="130" t="s">
        <v>602</v>
      </c>
      <c r="AB105" s="130" t="s">
        <v>602</v>
      </c>
      <c r="AC105" s="130" t="s">
        <v>602</v>
      </c>
      <c r="AD105" s="130" t="s">
        <v>602</v>
      </c>
      <c r="AE105" s="130" t="s">
        <v>602</v>
      </c>
      <c r="AF105" s="130" t="s">
        <v>602</v>
      </c>
      <c r="AG105" s="130" t="s">
        <v>602</v>
      </c>
      <c r="AH105" s="130" t="s">
        <v>602</v>
      </c>
      <c r="AI105" s="130" t="s">
        <v>602</v>
      </c>
      <c r="AJ105" s="130" t="s">
        <v>602</v>
      </c>
      <c r="AK105" s="137" t="s">
        <v>602</v>
      </c>
    </row>
    <row r="106" spans="1:37" ht="15.5" hidden="1" x14ac:dyDescent="0.35">
      <c r="A106" s="42" t="e">
        <f t="shared" ref="A106" si="128">A105</f>
        <v>#REF!</v>
      </c>
      <c r="B106" s="129" t="s">
        <v>570</v>
      </c>
      <c r="C106" s="150" t="s">
        <v>580</v>
      </c>
      <c r="D106" s="117" t="s">
        <v>59</v>
      </c>
      <c r="E106" s="117" t="s">
        <v>340</v>
      </c>
      <c r="F106" s="130" t="e">
        <f t="shared" si="92"/>
        <v>#REF!</v>
      </c>
      <c r="G106" s="130" t="e">
        <f t="shared" si="93"/>
        <v>#REF!</v>
      </c>
      <c r="H106" s="130" t="e">
        <f t="shared" si="94"/>
        <v>#REF!</v>
      </c>
      <c r="I106" s="130" t="s">
        <v>602</v>
      </c>
      <c r="J106" s="130" t="s">
        <v>602</v>
      </c>
      <c r="K106" s="130" t="s">
        <v>602</v>
      </c>
      <c r="L106" s="130" t="s">
        <v>602</v>
      </c>
      <c r="M106" s="130" t="s">
        <v>602</v>
      </c>
      <c r="N106" s="130" t="s">
        <v>602</v>
      </c>
      <c r="O106" s="130" t="s">
        <v>602</v>
      </c>
      <c r="P106" s="130" t="s">
        <v>602</v>
      </c>
      <c r="Q106" s="130" t="s">
        <v>602</v>
      </c>
      <c r="R106" s="130" t="s">
        <v>602</v>
      </c>
      <c r="S106" s="130" t="s">
        <v>602</v>
      </c>
      <c r="T106" s="130" t="s">
        <v>602</v>
      </c>
      <c r="U106" s="130" t="s">
        <v>602</v>
      </c>
      <c r="V106" s="130" t="s">
        <v>602</v>
      </c>
      <c r="W106" s="130" t="s">
        <v>602</v>
      </c>
      <c r="X106" s="130" t="s">
        <v>602</v>
      </c>
      <c r="Y106" s="130" t="s">
        <v>602</v>
      </c>
      <c r="Z106" s="130" t="s">
        <v>602</v>
      </c>
      <c r="AA106" s="130" t="s">
        <v>602</v>
      </c>
      <c r="AB106" s="130" t="s">
        <v>602</v>
      </c>
      <c r="AC106" s="130" t="s">
        <v>602</v>
      </c>
      <c r="AD106" s="130" t="s">
        <v>602</v>
      </c>
      <c r="AE106" s="130" t="s">
        <v>602</v>
      </c>
      <c r="AF106" s="130" t="s">
        <v>602</v>
      </c>
      <c r="AG106" s="130" t="s">
        <v>602</v>
      </c>
      <c r="AH106" s="130" t="s">
        <v>602</v>
      </c>
      <c r="AI106" s="130" t="s">
        <v>602</v>
      </c>
      <c r="AJ106" s="130" t="s">
        <v>602</v>
      </c>
      <c r="AK106" s="137" t="s">
        <v>602</v>
      </c>
    </row>
    <row r="107" spans="1:37" ht="15.5" hidden="1" x14ac:dyDescent="0.35">
      <c r="A107" s="42" t="e">
        <f t="shared" ref="A107" si="129">A106</f>
        <v>#REF!</v>
      </c>
      <c r="B107" s="129" t="s">
        <v>570</v>
      </c>
      <c r="C107" s="150" t="s">
        <v>580</v>
      </c>
      <c r="D107" s="117" t="s">
        <v>59</v>
      </c>
      <c r="E107" s="117" t="s">
        <v>336</v>
      </c>
      <c r="F107" s="130" t="e">
        <f t="shared" si="92"/>
        <v>#REF!</v>
      </c>
      <c r="G107" s="130" t="e">
        <f t="shared" si="93"/>
        <v>#REF!</v>
      </c>
      <c r="H107" s="130" t="e">
        <f t="shared" si="94"/>
        <v>#REF!</v>
      </c>
      <c r="I107" s="130" t="s">
        <v>602</v>
      </c>
      <c r="J107" s="130" t="s">
        <v>602</v>
      </c>
      <c r="K107" s="130" t="s">
        <v>602</v>
      </c>
      <c r="L107" s="130" t="s">
        <v>602</v>
      </c>
      <c r="M107" s="130" t="s">
        <v>602</v>
      </c>
      <c r="N107" s="130" t="s">
        <v>602</v>
      </c>
      <c r="O107" s="130" t="s">
        <v>602</v>
      </c>
      <c r="P107" s="130" t="s">
        <v>602</v>
      </c>
      <c r="Q107" s="130" t="s">
        <v>602</v>
      </c>
      <c r="R107" s="130" t="s">
        <v>602</v>
      </c>
      <c r="S107" s="130" t="s">
        <v>602</v>
      </c>
      <c r="T107" s="130" t="s">
        <v>602</v>
      </c>
      <c r="U107" s="130" t="s">
        <v>602</v>
      </c>
      <c r="V107" s="130" t="s">
        <v>602</v>
      </c>
      <c r="W107" s="130" t="s">
        <v>602</v>
      </c>
      <c r="X107" s="130" t="s">
        <v>602</v>
      </c>
      <c r="Y107" s="130" t="s">
        <v>602</v>
      </c>
      <c r="Z107" s="130" t="s">
        <v>602</v>
      </c>
      <c r="AA107" s="130" t="s">
        <v>602</v>
      </c>
      <c r="AB107" s="130" t="s">
        <v>602</v>
      </c>
      <c r="AC107" s="130" t="s">
        <v>602</v>
      </c>
      <c r="AD107" s="130" t="s">
        <v>602</v>
      </c>
      <c r="AE107" s="130" t="s">
        <v>602</v>
      </c>
      <c r="AF107" s="130" t="s">
        <v>602</v>
      </c>
      <c r="AG107" s="130" t="s">
        <v>602</v>
      </c>
      <c r="AH107" s="130" t="s">
        <v>602</v>
      </c>
      <c r="AI107" s="130" t="s">
        <v>602</v>
      </c>
      <c r="AJ107" s="130" t="s">
        <v>602</v>
      </c>
      <c r="AK107" s="137" t="s">
        <v>602</v>
      </c>
    </row>
    <row r="108" spans="1:37" ht="16" hidden="1" thickBot="1" x14ac:dyDescent="0.4">
      <c r="A108" s="42" t="e">
        <f t="shared" ref="A108" si="130">A107</f>
        <v>#REF!</v>
      </c>
      <c r="B108" s="129" t="s">
        <v>570</v>
      </c>
      <c r="C108" s="151" t="s">
        <v>580</v>
      </c>
      <c r="D108" s="161" t="s">
        <v>98</v>
      </c>
      <c r="E108" s="161" t="s">
        <v>236</v>
      </c>
      <c r="F108" s="141" t="e">
        <f t="shared" si="92"/>
        <v>#REF!</v>
      </c>
      <c r="G108" s="141" t="e">
        <f t="shared" si="93"/>
        <v>#REF!</v>
      </c>
      <c r="H108" s="141" t="e">
        <f t="shared" si="94"/>
        <v>#REF!</v>
      </c>
      <c r="I108" s="141" t="s">
        <v>602</v>
      </c>
      <c r="J108" s="141" t="s">
        <v>602</v>
      </c>
      <c r="K108" s="141" t="s">
        <v>602</v>
      </c>
      <c r="L108" s="141" t="s">
        <v>602</v>
      </c>
      <c r="M108" s="141" t="s">
        <v>602</v>
      </c>
      <c r="N108" s="141" t="s">
        <v>602</v>
      </c>
      <c r="O108" s="141" t="s">
        <v>602</v>
      </c>
      <c r="P108" s="141" t="s">
        <v>602</v>
      </c>
      <c r="Q108" s="141" t="s">
        <v>602</v>
      </c>
      <c r="R108" s="141" t="s">
        <v>602</v>
      </c>
      <c r="S108" s="141" t="s">
        <v>602</v>
      </c>
      <c r="T108" s="141" t="s">
        <v>602</v>
      </c>
      <c r="U108" s="141" t="s">
        <v>602</v>
      </c>
      <c r="V108" s="141" t="s">
        <v>602</v>
      </c>
      <c r="W108" s="141" t="s">
        <v>602</v>
      </c>
      <c r="X108" s="141" t="s">
        <v>602</v>
      </c>
      <c r="Y108" s="141" t="s">
        <v>602</v>
      </c>
      <c r="Z108" s="141" t="s">
        <v>602</v>
      </c>
      <c r="AA108" s="141" t="s">
        <v>602</v>
      </c>
      <c r="AB108" s="141" t="s">
        <v>602</v>
      </c>
      <c r="AC108" s="141" t="s">
        <v>602</v>
      </c>
      <c r="AD108" s="141" t="s">
        <v>602</v>
      </c>
      <c r="AE108" s="141" t="s">
        <v>602</v>
      </c>
      <c r="AF108" s="141" t="s">
        <v>602</v>
      </c>
      <c r="AG108" s="141" t="s">
        <v>602</v>
      </c>
      <c r="AH108" s="141" t="s">
        <v>602</v>
      </c>
      <c r="AI108" s="141" t="s">
        <v>602</v>
      </c>
      <c r="AJ108" s="141" t="s">
        <v>602</v>
      </c>
      <c r="AK108" s="142" t="s">
        <v>602</v>
      </c>
    </row>
    <row r="109" spans="1:37" ht="15.5" hidden="1" x14ac:dyDescent="0.35">
      <c r="A109" s="42" t="e">
        <f t="shared" ref="A109" si="131">A108</f>
        <v>#REF!</v>
      </c>
      <c r="B109" s="129" t="s">
        <v>570</v>
      </c>
      <c r="C109" s="152" t="s">
        <v>581</v>
      </c>
      <c r="D109" s="160" t="s">
        <v>59</v>
      </c>
      <c r="E109" s="160" t="s">
        <v>114</v>
      </c>
      <c r="F109" s="134" t="e">
        <f t="shared" si="92"/>
        <v>#REF!</v>
      </c>
      <c r="G109" s="134" t="e">
        <f t="shared" si="93"/>
        <v>#REF!</v>
      </c>
      <c r="H109" s="134" t="e">
        <f t="shared" si="94"/>
        <v>#REF!</v>
      </c>
      <c r="I109" s="134" t="s">
        <v>602</v>
      </c>
      <c r="J109" s="134" t="s">
        <v>602</v>
      </c>
      <c r="K109" s="134" t="s">
        <v>602</v>
      </c>
      <c r="L109" s="134" t="s">
        <v>602</v>
      </c>
      <c r="M109" s="134" t="s">
        <v>602</v>
      </c>
      <c r="N109" s="134" t="s">
        <v>602</v>
      </c>
      <c r="O109" s="134" t="s">
        <v>602</v>
      </c>
      <c r="P109" s="134" t="s">
        <v>602</v>
      </c>
      <c r="Q109" s="134" t="s">
        <v>602</v>
      </c>
      <c r="R109" s="134" t="s">
        <v>602</v>
      </c>
      <c r="S109" s="134" t="s">
        <v>602</v>
      </c>
      <c r="T109" s="134" t="s">
        <v>602</v>
      </c>
      <c r="U109" s="134" t="s">
        <v>602</v>
      </c>
      <c r="V109" s="134" t="s">
        <v>602</v>
      </c>
      <c r="W109" s="134" t="s">
        <v>602</v>
      </c>
      <c r="X109" s="134" t="s">
        <v>602</v>
      </c>
      <c r="Y109" s="134" t="s">
        <v>602</v>
      </c>
      <c r="Z109" s="134" t="s">
        <v>602</v>
      </c>
      <c r="AA109" s="134" t="s">
        <v>602</v>
      </c>
      <c r="AB109" s="134" t="s">
        <v>602</v>
      </c>
      <c r="AC109" s="134" t="s">
        <v>602</v>
      </c>
      <c r="AD109" s="134" t="s">
        <v>602</v>
      </c>
      <c r="AE109" s="134" t="s">
        <v>602</v>
      </c>
      <c r="AF109" s="134" t="s">
        <v>602</v>
      </c>
      <c r="AG109" s="134" t="s">
        <v>602</v>
      </c>
      <c r="AH109" s="134" t="s">
        <v>602</v>
      </c>
      <c r="AI109" s="134" t="s">
        <v>602</v>
      </c>
      <c r="AJ109" s="134" t="s">
        <v>602</v>
      </c>
      <c r="AK109" s="135" t="s">
        <v>602</v>
      </c>
    </row>
    <row r="110" spans="1:37" ht="15.5" hidden="1" x14ac:dyDescent="0.35">
      <c r="A110" s="42" t="e">
        <f t="shared" ref="A110" si="132">A109</f>
        <v>#REF!</v>
      </c>
      <c r="B110" s="129" t="s">
        <v>570</v>
      </c>
      <c r="C110" s="153" t="s">
        <v>581</v>
      </c>
      <c r="D110" s="117" t="s">
        <v>59</v>
      </c>
      <c r="E110" s="117" t="s">
        <v>93</v>
      </c>
      <c r="F110" s="130" t="e">
        <f t="shared" si="92"/>
        <v>#REF!</v>
      </c>
      <c r="G110" s="130" t="e">
        <f t="shared" si="93"/>
        <v>#REF!</v>
      </c>
      <c r="H110" s="130" t="e">
        <f t="shared" si="94"/>
        <v>#REF!</v>
      </c>
      <c r="I110" s="130" t="s">
        <v>602</v>
      </c>
      <c r="J110" s="130" t="s">
        <v>602</v>
      </c>
      <c r="K110" s="130" t="s">
        <v>602</v>
      </c>
      <c r="L110" s="130" t="s">
        <v>602</v>
      </c>
      <c r="M110" s="130" t="s">
        <v>602</v>
      </c>
      <c r="N110" s="130" t="s">
        <v>602</v>
      </c>
      <c r="O110" s="130" t="s">
        <v>602</v>
      </c>
      <c r="P110" s="130" t="s">
        <v>602</v>
      </c>
      <c r="Q110" s="130" t="s">
        <v>602</v>
      </c>
      <c r="R110" s="130" t="s">
        <v>602</v>
      </c>
      <c r="S110" s="130" t="s">
        <v>602</v>
      </c>
      <c r="T110" s="130" t="s">
        <v>602</v>
      </c>
      <c r="U110" s="130" t="s">
        <v>602</v>
      </c>
      <c r="V110" s="130" t="s">
        <v>602</v>
      </c>
      <c r="W110" s="130" t="s">
        <v>602</v>
      </c>
      <c r="X110" s="130" t="s">
        <v>602</v>
      </c>
      <c r="Y110" s="130" t="s">
        <v>602</v>
      </c>
      <c r="Z110" s="130" t="s">
        <v>602</v>
      </c>
      <c r="AA110" s="130" t="s">
        <v>602</v>
      </c>
      <c r="AB110" s="130" t="s">
        <v>602</v>
      </c>
      <c r="AC110" s="130" t="s">
        <v>602</v>
      </c>
      <c r="AD110" s="130" t="s">
        <v>602</v>
      </c>
      <c r="AE110" s="130" t="s">
        <v>602</v>
      </c>
      <c r="AF110" s="130" t="s">
        <v>602</v>
      </c>
      <c r="AG110" s="130" t="s">
        <v>602</v>
      </c>
      <c r="AH110" s="130" t="s">
        <v>602</v>
      </c>
      <c r="AI110" s="130" t="s">
        <v>602</v>
      </c>
      <c r="AJ110" s="130" t="s">
        <v>602</v>
      </c>
      <c r="AK110" s="137" t="s">
        <v>602</v>
      </c>
    </row>
    <row r="111" spans="1:37" ht="15.5" hidden="1" x14ac:dyDescent="0.35">
      <c r="A111" s="42" t="e">
        <f t="shared" ref="A111" si="133">A110</f>
        <v>#REF!</v>
      </c>
      <c r="B111" s="129" t="s">
        <v>570</v>
      </c>
      <c r="C111" s="153" t="s">
        <v>581</v>
      </c>
      <c r="D111" s="117" t="s">
        <v>59</v>
      </c>
      <c r="E111" s="117" t="s">
        <v>340</v>
      </c>
      <c r="F111" s="130" t="e">
        <f t="shared" si="92"/>
        <v>#REF!</v>
      </c>
      <c r="G111" s="130" t="e">
        <f t="shared" si="93"/>
        <v>#REF!</v>
      </c>
      <c r="H111" s="130" t="e">
        <f t="shared" si="94"/>
        <v>#REF!</v>
      </c>
      <c r="I111" s="130" t="s">
        <v>602</v>
      </c>
      <c r="J111" s="130" t="s">
        <v>602</v>
      </c>
      <c r="K111" s="130" t="s">
        <v>602</v>
      </c>
      <c r="L111" s="130" t="s">
        <v>602</v>
      </c>
      <c r="M111" s="130" t="s">
        <v>602</v>
      </c>
      <c r="N111" s="130" t="s">
        <v>602</v>
      </c>
      <c r="O111" s="130" t="s">
        <v>602</v>
      </c>
      <c r="P111" s="130" t="s">
        <v>602</v>
      </c>
      <c r="Q111" s="130" t="s">
        <v>602</v>
      </c>
      <c r="R111" s="130" t="s">
        <v>602</v>
      </c>
      <c r="S111" s="130" t="s">
        <v>602</v>
      </c>
      <c r="T111" s="130" t="s">
        <v>602</v>
      </c>
      <c r="U111" s="130" t="s">
        <v>602</v>
      </c>
      <c r="V111" s="130" t="s">
        <v>602</v>
      </c>
      <c r="W111" s="130" t="s">
        <v>602</v>
      </c>
      <c r="X111" s="130" t="s">
        <v>602</v>
      </c>
      <c r="Y111" s="130" t="s">
        <v>602</v>
      </c>
      <c r="Z111" s="130" t="s">
        <v>602</v>
      </c>
      <c r="AA111" s="130" t="s">
        <v>602</v>
      </c>
      <c r="AB111" s="130" t="s">
        <v>602</v>
      </c>
      <c r="AC111" s="130" t="s">
        <v>602</v>
      </c>
      <c r="AD111" s="130" t="s">
        <v>602</v>
      </c>
      <c r="AE111" s="130" t="s">
        <v>602</v>
      </c>
      <c r="AF111" s="130" t="s">
        <v>602</v>
      </c>
      <c r="AG111" s="130" t="s">
        <v>602</v>
      </c>
      <c r="AH111" s="130" t="s">
        <v>602</v>
      </c>
      <c r="AI111" s="130" t="s">
        <v>602</v>
      </c>
      <c r="AJ111" s="130" t="s">
        <v>602</v>
      </c>
      <c r="AK111" s="137" t="s">
        <v>602</v>
      </c>
    </row>
    <row r="112" spans="1:37" ht="15.5" hidden="1" x14ac:dyDescent="0.35">
      <c r="A112" s="42" t="e">
        <f t="shared" ref="A112" si="134">A111</f>
        <v>#REF!</v>
      </c>
      <c r="B112" s="129" t="s">
        <v>570</v>
      </c>
      <c r="C112" s="153" t="s">
        <v>581</v>
      </c>
      <c r="D112" s="117" t="s">
        <v>59</v>
      </c>
      <c r="E112" s="117" t="s">
        <v>336</v>
      </c>
      <c r="F112" s="130" t="e">
        <f t="shared" si="92"/>
        <v>#REF!</v>
      </c>
      <c r="G112" s="130" t="e">
        <f t="shared" si="93"/>
        <v>#REF!</v>
      </c>
      <c r="H112" s="130" t="e">
        <f t="shared" si="94"/>
        <v>#REF!</v>
      </c>
      <c r="I112" s="130" t="s">
        <v>602</v>
      </c>
      <c r="J112" s="130" t="s">
        <v>602</v>
      </c>
      <c r="K112" s="130" t="s">
        <v>602</v>
      </c>
      <c r="L112" s="130" t="s">
        <v>602</v>
      </c>
      <c r="M112" s="130" t="s">
        <v>602</v>
      </c>
      <c r="N112" s="130" t="s">
        <v>602</v>
      </c>
      <c r="O112" s="130" t="s">
        <v>602</v>
      </c>
      <c r="P112" s="130" t="s">
        <v>602</v>
      </c>
      <c r="Q112" s="130" t="s">
        <v>602</v>
      </c>
      <c r="R112" s="130" t="s">
        <v>602</v>
      </c>
      <c r="S112" s="130" t="s">
        <v>602</v>
      </c>
      <c r="T112" s="130" t="s">
        <v>602</v>
      </c>
      <c r="U112" s="130" t="s">
        <v>602</v>
      </c>
      <c r="V112" s="130" t="s">
        <v>602</v>
      </c>
      <c r="W112" s="130" t="s">
        <v>602</v>
      </c>
      <c r="X112" s="130" t="s">
        <v>602</v>
      </c>
      <c r="Y112" s="130" t="s">
        <v>602</v>
      </c>
      <c r="Z112" s="130" t="s">
        <v>602</v>
      </c>
      <c r="AA112" s="130" t="s">
        <v>602</v>
      </c>
      <c r="AB112" s="130" t="s">
        <v>602</v>
      </c>
      <c r="AC112" s="130" t="s">
        <v>602</v>
      </c>
      <c r="AD112" s="130" t="s">
        <v>602</v>
      </c>
      <c r="AE112" s="130" t="s">
        <v>602</v>
      </c>
      <c r="AF112" s="130" t="s">
        <v>602</v>
      </c>
      <c r="AG112" s="130" t="s">
        <v>602</v>
      </c>
      <c r="AH112" s="130" t="s">
        <v>602</v>
      </c>
      <c r="AI112" s="130" t="s">
        <v>602</v>
      </c>
      <c r="AJ112" s="130" t="s">
        <v>602</v>
      </c>
      <c r="AK112" s="137" t="s">
        <v>602</v>
      </c>
    </row>
    <row r="113" spans="1:37" ht="16" hidden="1" thickBot="1" x14ac:dyDescent="0.4">
      <c r="A113" s="42" t="e">
        <f t="shared" ref="A113" si="135">A112</f>
        <v>#REF!</v>
      </c>
      <c r="B113" s="129" t="s">
        <v>570</v>
      </c>
      <c r="C113" s="154" t="s">
        <v>581</v>
      </c>
      <c r="D113" s="161" t="s">
        <v>98</v>
      </c>
      <c r="E113" s="161" t="s">
        <v>236</v>
      </c>
      <c r="F113" s="141" t="e">
        <f t="shared" si="92"/>
        <v>#REF!</v>
      </c>
      <c r="G113" s="141" t="e">
        <f t="shared" si="93"/>
        <v>#REF!</v>
      </c>
      <c r="H113" s="141" t="e">
        <f t="shared" si="94"/>
        <v>#REF!</v>
      </c>
      <c r="I113" s="141" t="s">
        <v>602</v>
      </c>
      <c r="J113" s="141" t="s">
        <v>602</v>
      </c>
      <c r="K113" s="141" t="s">
        <v>602</v>
      </c>
      <c r="L113" s="141" t="s">
        <v>602</v>
      </c>
      <c r="M113" s="141" t="s">
        <v>602</v>
      </c>
      <c r="N113" s="141" t="s">
        <v>602</v>
      </c>
      <c r="O113" s="141" t="s">
        <v>602</v>
      </c>
      <c r="P113" s="141" t="s">
        <v>602</v>
      </c>
      <c r="Q113" s="141" t="s">
        <v>602</v>
      </c>
      <c r="R113" s="141" t="s">
        <v>602</v>
      </c>
      <c r="S113" s="141" t="s">
        <v>602</v>
      </c>
      <c r="T113" s="141" t="s">
        <v>602</v>
      </c>
      <c r="U113" s="141" t="s">
        <v>602</v>
      </c>
      <c r="V113" s="141" t="s">
        <v>602</v>
      </c>
      <c r="W113" s="141" t="s">
        <v>602</v>
      </c>
      <c r="X113" s="141" t="s">
        <v>602</v>
      </c>
      <c r="Y113" s="141" t="s">
        <v>602</v>
      </c>
      <c r="Z113" s="141" t="s">
        <v>602</v>
      </c>
      <c r="AA113" s="141" t="s">
        <v>602</v>
      </c>
      <c r="AB113" s="141" t="s">
        <v>602</v>
      </c>
      <c r="AC113" s="141" t="s">
        <v>602</v>
      </c>
      <c r="AD113" s="141" t="s">
        <v>602</v>
      </c>
      <c r="AE113" s="141" t="s">
        <v>602</v>
      </c>
      <c r="AF113" s="141" t="s">
        <v>602</v>
      </c>
      <c r="AG113" s="141" t="s">
        <v>602</v>
      </c>
      <c r="AH113" s="141" t="s">
        <v>602</v>
      </c>
      <c r="AI113" s="141" t="s">
        <v>602</v>
      </c>
      <c r="AJ113" s="141" t="s">
        <v>602</v>
      </c>
      <c r="AK113" s="142" t="s">
        <v>602</v>
      </c>
    </row>
    <row r="114" spans="1:37" ht="15.5" hidden="1" x14ac:dyDescent="0.35">
      <c r="A114" s="42" t="e">
        <f t="shared" ref="A114" si="136">A113</f>
        <v>#REF!</v>
      </c>
      <c r="B114" s="129" t="s">
        <v>570</v>
      </c>
      <c r="C114" s="149" t="s">
        <v>582</v>
      </c>
      <c r="D114" s="160" t="s">
        <v>59</v>
      </c>
      <c r="E114" s="160" t="s">
        <v>114</v>
      </c>
      <c r="F114" s="134" t="e">
        <f t="shared" si="92"/>
        <v>#REF!</v>
      </c>
      <c r="G114" s="134" t="e">
        <f t="shared" si="93"/>
        <v>#REF!</v>
      </c>
      <c r="H114" s="134" t="e">
        <f t="shared" si="94"/>
        <v>#REF!</v>
      </c>
      <c r="I114" s="134" t="s">
        <v>602</v>
      </c>
      <c r="J114" s="134" t="s">
        <v>602</v>
      </c>
      <c r="K114" s="134" t="s">
        <v>602</v>
      </c>
      <c r="L114" s="134" t="s">
        <v>602</v>
      </c>
      <c r="M114" s="134" t="s">
        <v>602</v>
      </c>
      <c r="N114" s="134" t="s">
        <v>602</v>
      </c>
      <c r="O114" s="134" t="s">
        <v>602</v>
      </c>
      <c r="P114" s="134" t="s">
        <v>602</v>
      </c>
      <c r="Q114" s="134" t="s">
        <v>602</v>
      </c>
      <c r="R114" s="134" t="s">
        <v>602</v>
      </c>
      <c r="S114" s="134" t="s">
        <v>602</v>
      </c>
      <c r="T114" s="134" t="s">
        <v>602</v>
      </c>
      <c r="U114" s="134" t="s">
        <v>602</v>
      </c>
      <c r="V114" s="134" t="s">
        <v>602</v>
      </c>
      <c r="W114" s="134" t="s">
        <v>602</v>
      </c>
      <c r="X114" s="134" t="s">
        <v>602</v>
      </c>
      <c r="Y114" s="134" t="s">
        <v>602</v>
      </c>
      <c r="Z114" s="134" t="s">
        <v>602</v>
      </c>
      <c r="AA114" s="134" t="s">
        <v>602</v>
      </c>
      <c r="AB114" s="134" t="s">
        <v>602</v>
      </c>
      <c r="AC114" s="134" t="s">
        <v>602</v>
      </c>
      <c r="AD114" s="134" t="s">
        <v>602</v>
      </c>
      <c r="AE114" s="134" t="s">
        <v>602</v>
      </c>
      <c r="AF114" s="134" t="s">
        <v>602</v>
      </c>
      <c r="AG114" s="134" t="s">
        <v>602</v>
      </c>
      <c r="AH114" s="134" t="s">
        <v>602</v>
      </c>
      <c r="AI114" s="134" t="s">
        <v>602</v>
      </c>
      <c r="AJ114" s="134" t="s">
        <v>602</v>
      </c>
      <c r="AK114" s="135" t="s">
        <v>602</v>
      </c>
    </row>
    <row r="115" spans="1:37" ht="15.5" hidden="1" x14ac:dyDescent="0.35">
      <c r="A115" s="42" t="e">
        <f t="shared" ref="A115" si="137">A114</f>
        <v>#REF!</v>
      </c>
      <c r="B115" s="129" t="s">
        <v>570</v>
      </c>
      <c r="C115" s="150" t="s">
        <v>582</v>
      </c>
      <c r="D115" s="117" t="s">
        <v>59</v>
      </c>
      <c r="E115" s="117" t="s">
        <v>93</v>
      </c>
      <c r="F115" s="130" t="e">
        <f t="shared" si="92"/>
        <v>#REF!</v>
      </c>
      <c r="G115" s="130" t="e">
        <f t="shared" si="93"/>
        <v>#REF!</v>
      </c>
      <c r="H115" s="130" t="e">
        <f t="shared" si="94"/>
        <v>#REF!</v>
      </c>
      <c r="I115" s="130" t="s">
        <v>602</v>
      </c>
      <c r="J115" s="130" t="s">
        <v>602</v>
      </c>
      <c r="K115" s="130" t="s">
        <v>602</v>
      </c>
      <c r="L115" s="130" t="s">
        <v>602</v>
      </c>
      <c r="M115" s="130" t="s">
        <v>602</v>
      </c>
      <c r="N115" s="130" t="s">
        <v>602</v>
      </c>
      <c r="O115" s="130" t="s">
        <v>602</v>
      </c>
      <c r="P115" s="130" t="s">
        <v>602</v>
      </c>
      <c r="Q115" s="130" t="s">
        <v>602</v>
      </c>
      <c r="R115" s="130" t="s">
        <v>602</v>
      </c>
      <c r="S115" s="130" t="s">
        <v>602</v>
      </c>
      <c r="T115" s="130" t="s">
        <v>602</v>
      </c>
      <c r="U115" s="130" t="s">
        <v>602</v>
      </c>
      <c r="V115" s="130" t="s">
        <v>602</v>
      </c>
      <c r="W115" s="130" t="s">
        <v>602</v>
      </c>
      <c r="X115" s="130" t="s">
        <v>602</v>
      </c>
      <c r="Y115" s="130" t="s">
        <v>602</v>
      </c>
      <c r="Z115" s="130" t="s">
        <v>602</v>
      </c>
      <c r="AA115" s="130" t="s">
        <v>602</v>
      </c>
      <c r="AB115" s="130" t="s">
        <v>602</v>
      </c>
      <c r="AC115" s="130" t="s">
        <v>602</v>
      </c>
      <c r="AD115" s="130" t="s">
        <v>602</v>
      </c>
      <c r="AE115" s="130" t="s">
        <v>602</v>
      </c>
      <c r="AF115" s="130" t="s">
        <v>602</v>
      </c>
      <c r="AG115" s="130" t="s">
        <v>602</v>
      </c>
      <c r="AH115" s="130" t="s">
        <v>602</v>
      </c>
      <c r="AI115" s="130" t="s">
        <v>602</v>
      </c>
      <c r="AJ115" s="130" t="s">
        <v>602</v>
      </c>
      <c r="AK115" s="137" t="s">
        <v>602</v>
      </c>
    </row>
    <row r="116" spans="1:37" ht="15.5" hidden="1" x14ac:dyDescent="0.35">
      <c r="A116" s="42" t="e">
        <f t="shared" ref="A116" si="138">A115</f>
        <v>#REF!</v>
      </c>
      <c r="B116" s="129" t="s">
        <v>570</v>
      </c>
      <c r="C116" s="150" t="s">
        <v>582</v>
      </c>
      <c r="D116" s="117" t="s">
        <v>59</v>
      </c>
      <c r="E116" s="117" t="s">
        <v>340</v>
      </c>
      <c r="F116" s="130" t="e">
        <f t="shared" si="92"/>
        <v>#REF!</v>
      </c>
      <c r="G116" s="130" t="e">
        <f t="shared" si="93"/>
        <v>#REF!</v>
      </c>
      <c r="H116" s="130" t="e">
        <f t="shared" si="94"/>
        <v>#REF!</v>
      </c>
      <c r="I116" s="130" t="s">
        <v>602</v>
      </c>
      <c r="J116" s="130" t="s">
        <v>602</v>
      </c>
      <c r="K116" s="130" t="s">
        <v>602</v>
      </c>
      <c r="L116" s="130" t="s">
        <v>602</v>
      </c>
      <c r="M116" s="130" t="s">
        <v>602</v>
      </c>
      <c r="N116" s="130" t="s">
        <v>602</v>
      </c>
      <c r="O116" s="130" t="s">
        <v>602</v>
      </c>
      <c r="P116" s="130" t="s">
        <v>602</v>
      </c>
      <c r="Q116" s="130" t="s">
        <v>602</v>
      </c>
      <c r="R116" s="130" t="s">
        <v>602</v>
      </c>
      <c r="S116" s="130" t="s">
        <v>602</v>
      </c>
      <c r="T116" s="130" t="s">
        <v>602</v>
      </c>
      <c r="U116" s="130" t="s">
        <v>602</v>
      </c>
      <c r="V116" s="130" t="s">
        <v>602</v>
      </c>
      <c r="W116" s="130" t="s">
        <v>602</v>
      </c>
      <c r="X116" s="130" t="s">
        <v>602</v>
      </c>
      <c r="Y116" s="130" t="s">
        <v>602</v>
      </c>
      <c r="Z116" s="130" t="s">
        <v>602</v>
      </c>
      <c r="AA116" s="130" t="s">
        <v>602</v>
      </c>
      <c r="AB116" s="130" t="s">
        <v>602</v>
      </c>
      <c r="AC116" s="130" t="s">
        <v>602</v>
      </c>
      <c r="AD116" s="130" t="s">
        <v>602</v>
      </c>
      <c r="AE116" s="130" t="s">
        <v>602</v>
      </c>
      <c r="AF116" s="130" t="s">
        <v>602</v>
      </c>
      <c r="AG116" s="130" t="s">
        <v>602</v>
      </c>
      <c r="AH116" s="130" t="s">
        <v>602</v>
      </c>
      <c r="AI116" s="130" t="s">
        <v>602</v>
      </c>
      <c r="AJ116" s="130" t="s">
        <v>602</v>
      </c>
      <c r="AK116" s="137" t="s">
        <v>602</v>
      </c>
    </row>
    <row r="117" spans="1:37" ht="15.5" hidden="1" x14ac:dyDescent="0.35">
      <c r="A117" s="42" t="e">
        <f t="shared" ref="A117" si="139">A116</f>
        <v>#REF!</v>
      </c>
      <c r="B117" s="129" t="s">
        <v>570</v>
      </c>
      <c r="C117" s="150" t="s">
        <v>582</v>
      </c>
      <c r="D117" s="117" t="s">
        <v>59</v>
      </c>
      <c r="E117" s="117" t="s">
        <v>336</v>
      </c>
      <c r="F117" s="130" t="e">
        <f t="shared" si="92"/>
        <v>#REF!</v>
      </c>
      <c r="G117" s="130" t="e">
        <f t="shared" si="93"/>
        <v>#REF!</v>
      </c>
      <c r="H117" s="130" t="e">
        <f t="shared" si="94"/>
        <v>#REF!</v>
      </c>
      <c r="I117" s="130" t="s">
        <v>602</v>
      </c>
      <c r="J117" s="130" t="s">
        <v>602</v>
      </c>
      <c r="K117" s="130" t="s">
        <v>602</v>
      </c>
      <c r="L117" s="130" t="s">
        <v>602</v>
      </c>
      <c r="M117" s="130" t="s">
        <v>602</v>
      </c>
      <c r="N117" s="130" t="s">
        <v>602</v>
      </c>
      <c r="O117" s="130" t="s">
        <v>602</v>
      </c>
      <c r="P117" s="130" t="s">
        <v>602</v>
      </c>
      <c r="Q117" s="130" t="s">
        <v>602</v>
      </c>
      <c r="R117" s="130" t="s">
        <v>602</v>
      </c>
      <c r="S117" s="130" t="s">
        <v>602</v>
      </c>
      <c r="T117" s="130" t="s">
        <v>602</v>
      </c>
      <c r="U117" s="130" t="s">
        <v>602</v>
      </c>
      <c r="V117" s="130" t="s">
        <v>602</v>
      </c>
      <c r="W117" s="130" t="s">
        <v>602</v>
      </c>
      <c r="X117" s="130" t="s">
        <v>602</v>
      </c>
      <c r="Y117" s="130" t="s">
        <v>602</v>
      </c>
      <c r="Z117" s="130" t="s">
        <v>602</v>
      </c>
      <c r="AA117" s="130" t="s">
        <v>602</v>
      </c>
      <c r="AB117" s="130" t="s">
        <v>602</v>
      </c>
      <c r="AC117" s="130" t="s">
        <v>602</v>
      </c>
      <c r="AD117" s="130" t="s">
        <v>602</v>
      </c>
      <c r="AE117" s="130" t="s">
        <v>602</v>
      </c>
      <c r="AF117" s="130" t="s">
        <v>602</v>
      </c>
      <c r="AG117" s="130" t="s">
        <v>602</v>
      </c>
      <c r="AH117" s="130" t="s">
        <v>602</v>
      </c>
      <c r="AI117" s="130" t="s">
        <v>602</v>
      </c>
      <c r="AJ117" s="130" t="s">
        <v>602</v>
      </c>
      <c r="AK117" s="137" t="s">
        <v>602</v>
      </c>
    </row>
    <row r="118" spans="1:37" ht="15.5" hidden="1" x14ac:dyDescent="0.35">
      <c r="A118" s="42" t="e">
        <f t="shared" ref="A118" si="140">A117</f>
        <v>#REF!</v>
      </c>
      <c r="B118" s="129" t="s">
        <v>570</v>
      </c>
      <c r="C118" s="150" t="s">
        <v>582</v>
      </c>
      <c r="D118" s="117" t="s">
        <v>59</v>
      </c>
      <c r="E118" s="117" t="s">
        <v>168</v>
      </c>
      <c r="F118" s="130" t="e">
        <f t="shared" si="92"/>
        <v>#REF!</v>
      </c>
      <c r="G118" s="130" t="e">
        <f t="shared" si="93"/>
        <v>#REF!</v>
      </c>
      <c r="H118" s="130" t="e">
        <f t="shared" si="94"/>
        <v>#REF!</v>
      </c>
      <c r="I118" s="130" t="s">
        <v>602</v>
      </c>
      <c r="J118" s="130" t="s">
        <v>602</v>
      </c>
      <c r="K118" s="130" t="s">
        <v>602</v>
      </c>
      <c r="L118" s="130" t="s">
        <v>602</v>
      </c>
      <c r="M118" s="130" t="s">
        <v>602</v>
      </c>
      <c r="N118" s="130" t="s">
        <v>602</v>
      </c>
      <c r="O118" s="130" t="s">
        <v>602</v>
      </c>
      <c r="P118" s="130" t="s">
        <v>602</v>
      </c>
      <c r="Q118" s="130" t="s">
        <v>602</v>
      </c>
      <c r="R118" s="130" t="s">
        <v>602</v>
      </c>
      <c r="S118" s="130" t="s">
        <v>602</v>
      </c>
      <c r="T118" s="130" t="s">
        <v>602</v>
      </c>
      <c r="U118" s="130" t="s">
        <v>602</v>
      </c>
      <c r="V118" s="130" t="s">
        <v>602</v>
      </c>
      <c r="W118" s="130" t="s">
        <v>602</v>
      </c>
      <c r="X118" s="130" t="s">
        <v>602</v>
      </c>
      <c r="Y118" s="130" t="s">
        <v>602</v>
      </c>
      <c r="Z118" s="130" t="s">
        <v>602</v>
      </c>
      <c r="AA118" s="130" t="s">
        <v>602</v>
      </c>
      <c r="AB118" s="130" t="s">
        <v>602</v>
      </c>
      <c r="AC118" s="130" t="s">
        <v>602</v>
      </c>
      <c r="AD118" s="130" t="s">
        <v>602</v>
      </c>
      <c r="AE118" s="130" t="s">
        <v>602</v>
      </c>
      <c r="AF118" s="130" t="s">
        <v>602</v>
      </c>
      <c r="AG118" s="130" t="s">
        <v>602</v>
      </c>
      <c r="AH118" s="130" t="s">
        <v>602</v>
      </c>
      <c r="AI118" s="130" t="s">
        <v>602</v>
      </c>
      <c r="AJ118" s="130" t="s">
        <v>602</v>
      </c>
      <c r="AK118" s="137" t="s">
        <v>602</v>
      </c>
    </row>
    <row r="119" spans="1:37" ht="15.5" hidden="1" x14ac:dyDescent="0.35">
      <c r="A119" s="42" t="e">
        <f t="shared" ref="A119" si="141">A118</f>
        <v>#REF!</v>
      </c>
      <c r="B119" s="129" t="s">
        <v>570</v>
      </c>
      <c r="C119" s="150" t="s">
        <v>582</v>
      </c>
      <c r="D119" s="117" t="s">
        <v>98</v>
      </c>
      <c r="E119" s="117" t="s">
        <v>97</v>
      </c>
      <c r="F119" s="130" t="e">
        <f t="shared" si="92"/>
        <v>#REF!</v>
      </c>
      <c r="G119" s="130" t="e">
        <f t="shared" si="93"/>
        <v>#REF!</v>
      </c>
      <c r="H119" s="130" t="e">
        <f t="shared" si="94"/>
        <v>#REF!</v>
      </c>
      <c r="I119" s="130" t="s">
        <v>602</v>
      </c>
      <c r="J119" s="130" t="s">
        <v>602</v>
      </c>
      <c r="K119" s="130" t="s">
        <v>602</v>
      </c>
      <c r="L119" s="130" t="s">
        <v>602</v>
      </c>
      <c r="M119" s="130" t="s">
        <v>602</v>
      </c>
      <c r="N119" s="130" t="s">
        <v>602</v>
      </c>
      <c r="O119" s="130" t="s">
        <v>602</v>
      </c>
      <c r="P119" s="130" t="s">
        <v>602</v>
      </c>
      <c r="Q119" s="130" t="s">
        <v>602</v>
      </c>
      <c r="R119" s="130" t="s">
        <v>602</v>
      </c>
      <c r="S119" s="130" t="s">
        <v>602</v>
      </c>
      <c r="T119" s="130" t="s">
        <v>602</v>
      </c>
      <c r="U119" s="130" t="s">
        <v>602</v>
      </c>
      <c r="V119" s="130" t="s">
        <v>602</v>
      </c>
      <c r="W119" s="130" t="s">
        <v>602</v>
      </c>
      <c r="X119" s="130" t="s">
        <v>602</v>
      </c>
      <c r="Y119" s="130" t="s">
        <v>602</v>
      </c>
      <c r="Z119" s="130" t="s">
        <v>602</v>
      </c>
      <c r="AA119" s="130" t="s">
        <v>602</v>
      </c>
      <c r="AB119" s="130" t="s">
        <v>602</v>
      </c>
      <c r="AC119" s="130" t="s">
        <v>602</v>
      </c>
      <c r="AD119" s="130" t="s">
        <v>602</v>
      </c>
      <c r="AE119" s="130" t="s">
        <v>602</v>
      </c>
      <c r="AF119" s="130" t="s">
        <v>602</v>
      </c>
      <c r="AG119" s="130" t="s">
        <v>602</v>
      </c>
      <c r="AH119" s="130" t="s">
        <v>602</v>
      </c>
      <c r="AI119" s="130" t="s">
        <v>602</v>
      </c>
      <c r="AJ119" s="130" t="s">
        <v>602</v>
      </c>
      <c r="AK119" s="137" t="s">
        <v>602</v>
      </c>
    </row>
    <row r="120" spans="1:37" ht="16" hidden="1" thickBot="1" x14ac:dyDescent="0.4">
      <c r="A120" s="42" t="e">
        <f t="shared" ref="A120" si="142">A119</f>
        <v>#REF!</v>
      </c>
      <c r="B120" s="129" t="s">
        <v>570</v>
      </c>
      <c r="C120" s="151" t="s">
        <v>582</v>
      </c>
      <c r="D120" s="161" t="s">
        <v>98</v>
      </c>
      <c r="E120" s="161" t="s">
        <v>236</v>
      </c>
      <c r="F120" s="141" t="e">
        <f t="shared" si="92"/>
        <v>#REF!</v>
      </c>
      <c r="G120" s="141" t="e">
        <f t="shared" si="93"/>
        <v>#REF!</v>
      </c>
      <c r="H120" s="141" t="e">
        <f t="shared" si="94"/>
        <v>#REF!</v>
      </c>
      <c r="I120" s="141" t="s">
        <v>602</v>
      </c>
      <c r="J120" s="141" t="s">
        <v>602</v>
      </c>
      <c r="K120" s="141" t="s">
        <v>602</v>
      </c>
      <c r="L120" s="141" t="s">
        <v>602</v>
      </c>
      <c r="M120" s="141" t="s">
        <v>602</v>
      </c>
      <c r="N120" s="141" t="s">
        <v>602</v>
      </c>
      <c r="O120" s="141" t="s">
        <v>602</v>
      </c>
      <c r="P120" s="141" t="s">
        <v>602</v>
      </c>
      <c r="Q120" s="141" t="s">
        <v>602</v>
      </c>
      <c r="R120" s="141" t="s">
        <v>602</v>
      </c>
      <c r="S120" s="141" t="s">
        <v>602</v>
      </c>
      <c r="T120" s="141" t="s">
        <v>602</v>
      </c>
      <c r="U120" s="141" t="s">
        <v>602</v>
      </c>
      <c r="V120" s="141" t="s">
        <v>602</v>
      </c>
      <c r="W120" s="141" t="s">
        <v>602</v>
      </c>
      <c r="X120" s="141" t="s">
        <v>602</v>
      </c>
      <c r="Y120" s="141" t="s">
        <v>602</v>
      </c>
      <c r="Z120" s="141" t="s">
        <v>602</v>
      </c>
      <c r="AA120" s="141" t="s">
        <v>602</v>
      </c>
      <c r="AB120" s="141" t="s">
        <v>602</v>
      </c>
      <c r="AC120" s="141" t="s">
        <v>602</v>
      </c>
      <c r="AD120" s="141" t="s">
        <v>602</v>
      </c>
      <c r="AE120" s="141" t="s">
        <v>602</v>
      </c>
      <c r="AF120" s="141" t="s">
        <v>602</v>
      </c>
      <c r="AG120" s="141" t="s">
        <v>602</v>
      </c>
      <c r="AH120" s="141" t="s">
        <v>602</v>
      </c>
      <c r="AI120" s="141" t="s">
        <v>602</v>
      </c>
      <c r="AJ120" s="141" t="s">
        <v>602</v>
      </c>
      <c r="AK120" s="142" t="s">
        <v>602</v>
      </c>
    </row>
    <row r="121" spans="1:37" ht="15.5" hidden="1" x14ac:dyDescent="0.35">
      <c r="A121" s="42" t="e">
        <f t="shared" ref="A121" si="143">A120</f>
        <v>#REF!</v>
      </c>
      <c r="B121" s="129" t="s">
        <v>570</v>
      </c>
      <c r="C121" s="152" t="s">
        <v>583</v>
      </c>
      <c r="D121" s="160" t="s">
        <v>59</v>
      </c>
      <c r="E121" s="160" t="s">
        <v>114</v>
      </c>
      <c r="F121" s="134" t="e">
        <f t="shared" si="92"/>
        <v>#REF!</v>
      </c>
      <c r="G121" s="134" t="e">
        <f t="shared" si="93"/>
        <v>#REF!</v>
      </c>
      <c r="H121" s="134" t="e">
        <f t="shared" si="94"/>
        <v>#REF!</v>
      </c>
      <c r="I121" s="134" t="s">
        <v>602</v>
      </c>
      <c r="J121" s="134" t="s">
        <v>602</v>
      </c>
      <c r="K121" s="134" t="s">
        <v>602</v>
      </c>
      <c r="L121" s="134" t="s">
        <v>602</v>
      </c>
      <c r="M121" s="134" t="s">
        <v>602</v>
      </c>
      <c r="N121" s="134" t="s">
        <v>602</v>
      </c>
      <c r="O121" s="134" t="s">
        <v>602</v>
      </c>
      <c r="P121" s="134" t="s">
        <v>602</v>
      </c>
      <c r="Q121" s="134" t="s">
        <v>602</v>
      </c>
      <c r="R121" s="134" t="s">
        <v>602</v>
      </c>
      <c r="S121" s="134" t="s">
        <v>602</v>
      </c>
      <c r="T121" s="134" t="s">
        <v>602</v>
      </c>
      <c r="U121" s="134" t="s">
        <v>602</v>
      </c>
      <c r="V121" s="134" t="s">
        <v>602</v>
      </c>
      <c r="W121" s="134" t="s">
        <v>602</v>
      </c>
      <c r="X121" s="134" t="s">
        <v>602</v>
      </c>
      <c r="Y121" s="134" t="s">
        <v>602</v>
      </c>
      <c r="Z121" s="134" t="s">
        <v>602</v>
      </c>
      <c r="AA121" s="134" t="s">
        <v>602</v>
      </c>
      <c r="AB121" s="134" t="s">
        <v>602</v>
      </c>
      <c r="AC121" s="134" t="s">
        <v>602</v>
      </c>
      <c r="AD121" s="134" t="s">
        <v>602</v>
      </c>
      <c r="AE121" s="134" t="s">
        <v>602</v>
      </c>
      <c r="AF121" s="134" t="s">
        <v>602</v>
      </c>
      <c r="AG121" s="134" t="s">
        <v>602</v>
      </c>
      <c r="AH121" s="134" t="s">
        <v>602</v>
      </c>
      <c r="AI121" s="134" t="s">
        <v>602</v>
      </c>
      <c r="AJ121" s="134" t="s">
        <v>602</v>
      </c>
      <c r="AK121" s="135" t="s">
        <v>602</v>
      </c>
    </row>
    <row r="122" spans="1:37" ht="15.5" hidden="1" x14ac:dyDescent="0.35">
      <c r="A122" s="42" t="e">
        <f t="shared" ref="A122" si="144">A121</f>
        <v>#REF!</v>
      </c>
      <c r="B122" s="129" t="s">
        <v>570</v>
      </c>
      <c r="C122" s="153" t="s">
        <v>583</v>
      </c>
      <c r="D122" s="117" t="s">
        <v>59</v>
      </c>
      <c r="E122" s="117" t="s">
        <v>93</v>
      </c>
      <c r="F122" s="130" t="e">
        <f t="shared" si="92"/>
        <v>#REF!</v>
      </c>
      <c r="G122" s="130" t="e">
        <f t="shared" si="93"/>
        <v>#REF!</v>
      </c>
      <c r="H122" s="130" t="e">
        <f t="shared" si="94"/>
        <v>#REF!</v>
      </c>
      <c r="I122" s="130" t="s">
        <v>602</v>
      </c>
      <c r="J122" s="130" t="s">
        <v>602</v>
      </c>
      <c r="K122" s="130" t="s">
        <v>602</v>
      </c>
      <c r="L122" s="130" t="s">
        <v>602</v>
      </c>
      <c r="M122" s="130" t="s">
        <v>602</v>
      </c>
      <c r="N122" s="130" t="s">
        <v>602</v>
      </c>
      <c r="O122" s="130" t="s">
        <v>602</v>
      </c>
      <c r="P122" s="130" t="s">
        <v>602</v>
      </c>
      <c r="Q122" s="130" t="s">
        <v>602</v>
      </c>
      <c r="R122" s="130" t="s">
        <v>602</v>
      </c>
      <c r="S122" s="130" t="s">
        <v>602</v>
      </c>
      <c r="T122" s="130" t="s">
        <v>602</v>
      </c>
      <c r="U122" s="130" t="s">
        <v>602</v>
      </c>
      <c r="V122" s="130" t="s">
        <v>602</v>
      </c>
      <c r="W122" s="130" t="s">
        <v>602</v>
      </c>
      <c r="X122" s="130" t="s">
        <v>602</v>
      </c>
      <c r="Y122" s="130" t="s">
        <v>602</v>
      </c>
      <c r="Z122" s="130" t="s">
        <v>602</v>
      </c>
      <c r="AA122" s="130" t="s">
        <v>602</v>
      </c>
      <c r="AB122" s="130" t="s">
        <v>602</v>
      </c>
      <c r="AC122" s="130" t="s">
        <v>602</v>
      </c>
      <c r="AD122" s="130" t="s">
        <v>602</v>
      </c>
      <c r="AE122" s="130" t="s">
        <v>602</v>
      </c>
      <c r="AF122" s="130" t="s">
        <v>602</v>
      </c>
      <c r="AG122" s="130" t="s">
        <v>602</v>
      </c>
      <c r="AH122" s="130" t="s">
        <v>602</v>
      </c>
      <c r="AI122" s="130" t="s">
        <v>602</v>
      </c>
      <c r="AJ122" s="130" t="s">
        <v>602</v>
      </c>
      <c r="AK122" s="137" t="s">
        <v>602</v>
      </c>
    </row>
    <row r="123" spans="1:37" ht="15.5" hidden="1" x14ac:dyDescent="0.35">
      <c r="A123" s="42" t="e">
        <f t="shared" ref="A123" si="145">A122</f>
        <v>#REF!</v>
      </c>
      <c r="B123" s="129" t="s">
        <v>570</v>
      </c>
      <c r="C123" s="153" t="s">
        <v>583</v>
      </c>
      <c r="D123" s="117" t="s">
        <v>59</v>
      </c>
      <c r="E123" s="117" t="s">
        <v>340</v>
      </c>
      <c r="F123" s="130" t="e">
        <f t="shared" si="92"/>
        <v>#REF!</v>
      </c>
      <c r="G123" s="130" t="e">
        <f t="shared" si="93"/>
        <v>#REF!</v>
      </c>
      <c r="H123" s="130" t="e">
        <f t="shared" si="94"/>
        <v>#REF!</v>
      </c>
      <c r="I123" s="130" t="s">
        <v>602</v>
      </c>
      <c r="J123" s="130" t="s">
        <v>602</v>
      </c>
      <c r="K123" s="130" t="s">
        <v>602</v>
      </c>
      <c r="L123" s="130" t="s">
        <v>602</v>
      </c>
      <c r="M123" s="130" t="s">
        <v>602</v>
      </c>
      <c r="N123" s="130" t="s">
        <v>602</v>
      </c>
      <c r="O123" s="130" t="s">
        <v>602</v>
      </c>
      <c r="P123" s="130" t="s">
        <v>602</v>
      </c>
      <c r="Q123" s="130" t="s">
        <v>602</v>
      </c>
      <c r="R123" s="130" t="s">
        <v>602</v>
      </c>
      <c r="S123" s="130" t="s">
        <v>602</v>
      </c>
      <c r="T123" s="130" t="s">
        <v>602</v>
      </c>
      <c r="U123" s="130" t="s">
        <v>602</v>
      </c>
      <c r="V123" s="130" t="s">
        <v>602</v>
      </c>
      <c r="W123" s="130" t="s">
        <v>602</v>
      </c>
      <c r="X123" s="130" t="s">
        <v>602</v>
      </c>
      <c r="Y123" s="130" t="s">
        <v>602</v>
      </c>
      <c r="Z123" s="130" t="s">
        <v>602</v>
      </c>
      <c r="AA123" s="130" t="s">
        <v>602</v>
      </c>
      <c r="AB123" s="130" t="s">
        <v>602</v>
      </c>
      <c r="AC123" s="130" t="s">
        <v>602</v>
      </c>
      <c r="AD123" s="130" t="s">
        <v>602</v>
      </c>
      <c r="AE123" s="130" t="s">
        <v>602</v>
      </c>
      <c r="AF123" s="130" t="s">
        <v>602</v>
      </c>
      <c r="AG123" s="130" t="s">
        <v>602</v>
      </c>
      <c r="AH123" s="130" t="s">
        <v>602</v>
      </c>
      <c r="AI123" s="130" t="s">
        <v>602</v>
      </c>
      <c r="AJ123" s="130" t="s">
        <v>602</v>
      </c>
      <c r="AK123" s="137" t="s">
        <v>602</v>
      </c>
    </row>
    <row r="124" spans="1:37" ht="15.5" hidden="1" x14ac:dyDescent="0.35">
      <c r="A124" s="42" t="e">
        <f t="shared" ref="A124" si="146">A123</f>
        <v>#REF!</v>
      </c>
      <c r="B124" s="129" t="s">
        <v>570</v>
      </c>
      <c r="C124" s="153" t="s">
        <v>583</v>
      </c>
      <c r="D124" s="117" t="s">
        <v>59</v>
      </c>
      <c r="E124" s="117" t="s">
        <v>336</v>
      </c>
      <c r="F124" s="130" t="e">
        <f t="shared" si="92"/>
        <v>#REF!</v>
      </c>
      <c r="G124" s="130" t="e">
        <f t="shared" si="93"/>
        <v>#REF!</v>
      </c>
      <c r="H124" s="130" t="e">
        <f t="shared" si="94"/>
        <v>#REF!</v>
      </c>
      <c r="I124" s="130" t="s">
        <v>602</v>
      </c>
      <c r="J124" s="130" t="s">
        <v>602</v>
      </c>
      <c r="K124" s="130" t="s">
        <v>602</v>
      </c>
      <c r="L124" s="130" t="s">
        <v>602</v>
      </c>
      <c r="M124" s="130" t="s">
        <v>602</v>
      </c>
      <c r="N124" s="130" t="s">
        <v>602</v>
      </c>
      <c r="O124" s="130" t="s">
        <v>602</v>
      </c>
      <c r="P124" s="130" t="s">
        <v>602</v>
      </c>
      <c r="Q124" s="130" t="s">
        <v>602</v>
      </c>
      <c r="R124" s="130" t="s">
        <v>602</v>
      </c>
      <c r="S124" s="130" t="s">
        <v>602</v>
      </c>
      <c r="T124" s="130" t="s">
        <v>602</v>
      </c>
      <c r="U124" s="130" t="s">
        <v>602</v>
      </c>
      <c r="V124" s="130" t="s">
        <v>602</v>
      </c>
      <c r="W124" s="130" t="s">
        <v>602</v>
      </c>
      <c r="X124" s="130" t="s">
        <v>602</v>
      </c>
      <c r="Y124" s="130" t="s">
        <v>602</v>
      </c>
      <c r="Z124" s="130" t="s">
        <v>602</v>
      </c>
      <c r="AA124" s="130" t="s">
        <v>602</v>
      </c>
      <c r="AB124" s="130" t="s">
        <v>602</v>
      </c>
      <c r="AC124" s="130" t="s">
        <v>602</v>
      </c>
      <c r="AD124" s="130" t="s">
        <v>602</v>
      </c>
      <c r="AE124" s="130" t="s">
        <v>602</v>
      </c>
      <c r="AF124" s="130" t="s">
        <v>602</v>
      </c>
      <c r="AG124" s="130" t="s">
        <v>602</v>
      </c>
      <c r="AH124" s="130" t="s">
        <v>602</v>
      </c>
      <c r="AI124" s="130" t="s">
        <v>602</v>
      </c>
      <c r="AJ124" s="130" t="s">
        <v>602</v>
      </c>
      <c r="AK124" s="137" t="s">
        <v>602</v>
      </c>
    </row>
    <row r="125" spans="1:37" ht="15.5" hidden="1" x14ac:dyDescent="0.35">
      <c r="A125" s="42" t="e">
        <f t="shared" ref="A125" si="147">A124</f>
        <v>#REF!</v>
      </c>
      <c r="B125" s="129" t="s">
        <v>570</v>
      </c>
      <c r="C125" s="153" t="s">
        <v>583</v>
      </c>
      <c r="D125" s="117" t="s">
        <v>59</v>
      </c>
      <c r="E125" s="117" t="s">
        <v>58</v>
      </c>
      <c r="F125" s="130" t="e">
        <f t="shared" si="92"/>
        <v>#REF!</v>
      </c>
      <c r="G125" s="130" t="e">
        <f t="shared" si="93"/>
        <v>#REF!</v>
      </c>
      <c r="H125" s="130" t="e">
        <f t="shared" si="94"/>
        <v>#REF!</v>
      </c>
      <c r="I125" s="130" t="s">
        <v>602</v>
      </c>
      <c r="J125" s="130" t="s">
        <v>602</v>
      </c>
      <c r="K125" s="130" t="s">
        <v>602</v>
      </c>
      <c r="L125" s="130" t="s">
        <v>602</v>
      </c>
      <c r="M125" s="130" t="s">
        <v>602</v>
      </c>
      <c r="N125" s="130" t="s">
        <v>602</v>
      </c>
      <c r="O125" s="130" t="s">
        <v>602</v>
      </c>
      <c r="P125" s="130" t="s">
        <v>602</v>
      </c>
      <c r="Q125" s="130" t="s">
        <v>602</v>
      </c>
      <c r="R125" s="130" t="s">
        <v>602</v>
      </c>
      <c r="S125" s="130" t="s">
        <v>602</v>
      </c>
      <c r="T125" s="130" t="s">
        <v>602</v>
      </c>
      <c r="U125" s="130" t="s">
        <v>602</v>
      </c>
      <c r="V125" s="130" t="s">
        <v>602</v>
      </c>
      <c r="W125" s="130" t="s">
        <v>602</v>
      </c>
      <c r="X125" s="130" t="s">
        <v>602</v>
      </c>
      <c r="Y125" s="130" t="s">
        <v>602</v>
      </c>
      <c r="Z125" s="130" t="s">
        <v>602</v>
      </c>
      <c r="AA125" s="130" t="s">
        <v>602</v>
      </c>
      <c r="AB125" s="130" t="s">
        <v>602</v>
      </c>
      <c r="AC125" s="130" t="s">
        <v>602</v>
      </c>
      <c r="AD125" s="130" t="s">
        <v>602</v>
      </c>
      <c r="AE125" s="130" t="s">
        <v>602</v>
      </c>
      <c r="AF125" s="130" t="s">
        <v>602</v>
      </c>
      <c r="AG125" s="130" t="s">
        <v>602</v>
      </c>
      <c r="AH125" s="130" t="s">
        <v>602</v>
      </c>
      <c r="AI125" s="130" t="s">
        <v>602</v>
      </c>
      <c r="AJ125" s="130" t="s">
        <v>602</v>
      </c>
      <c r="AK125" s="137" t="s">
        <v>602</v>
      </c>
    </row>
    <row r="126" spans="1:37" ht="16" hidden="1" thickBot="1" x14ac:dyDescent="0.4">
      <c r="A126" s="42" t="e">
        <f t="shared" ref="A126" si="148">A125</f>
        <v>#REF!</v>
      </c>
      <c r="B126" s="129" t="s">
        <v>570</v>
      </c>
      <c r="C126" s="154" t="s">
        <v>583</v>
      </c>
      <c r="D126" s="161" t="s">
        <v>98</v>
      </c>
      <c r="E126" s="161" t="s">
        <v>236</v>
      </c>
      <c r="F126" s="141" t="e">
        <f t="shared" si="92"/>
        <v>#REF!</v>
      </c>
      <c r="G126" s="141" t="e">
        <f t="shared" si="93"/>
        <v>#REF!</v>
      </c>
      <c r="H126" s="141" t="e">
        <f t="shared" si="94"/>
        <v>#REF!</v>
      </c>
      <c r="I126" s="141" t="s">
        <v>602</v>
      </c>
      <c r="J126" s="141" t="s">
        <v>602</v>
      </c>
      <c r="K126" s="141" t="s">
        <v>602</v>
      </c>
      <c r="L126" s="141" t="s">
        <v>602</v>
      </c>
      <c r="M126" s="141" t="s">
        <v>602</v>
      </c>
      <c r="N126" s="141" t="s">
        <v>602</v>
      </c>
      <c r="O126" s="141" t="s">
        <v>602</v>
      </c>
      <c r="P126" s="141" t="s">
        <v>602</v>
      </c>
      <c r="Q126" s="141" t="s">
        <v>602</v>
      </c>
      <c r="R126" s="141" t="s">
        <v>602</v>
      </c>
      <c r="S126" s="141" t="s">
        <v>602</v>
      </c>
      <c r="T126" s="141" t="s">
        <v>602</v>
      </c>
      <c r="U126" s="141" t="s">
        <v>602</v>
      </c>
      <c r="V126" s="141" t="s">
        <v>602</v>
      </c>
      <c r="W126" s="141" t="s">
        <v>602</v>
      </c>
      <c r="X126" s="141" t="s">
        <v>602</v>
      </c>
      <c r="Y126" s="141" t="s">
        <v>602</v>
      </c>
      <c r="Z126" s="141" t="s">
        <v>602</v>
      </c>
      <c r="AA126" s="141" t="s">
        <v>602</v>
      </c>
      <c r="AB126" s="141" t="s">
        <v>602</v>
      </c>
      <c r="AC126" s="141" t="s">
        <v>602</v>
      </c>
      <c r="AD126" s="141" t="s">
        <v>602</v>
      </c>
      <c r="AE126" s="141" t="s">
        <v>602</v>
      </c>
      <c r="AF126" s="141" t="s">
        <v>602</v>
      </c>
      <c r="AG126" s="141" t="s">
        <v>602</v>
      </c>
      <c r="AH126" s="141" t="s">
        <v>602</v>
      </c>
      <c r="AI126" s="141" t="s">
        <v>602</v>
      </c>
      <c r="AJ126" s="141" t="s">
        <v>602</v>
      </c>
      <c r="AK126" s="142" t="s">
        <v>602</v>
      </c>
    </row>
    <row r="127" spans="1:37" ht="15.5" hidden="1" x14ac:dyDescent="0.35">
      <c r="A127" s="42" t="e">
        <f t="shared" ref="A127" si="149">A126</f>
        <v>#REF!</v>
      </c>
      <c r="B127" s="129" t="s">
        <v>570</v>
      </c>
      <c r="C127" s="149" t="s">
        <v>584</v>
      </c>
      <c r="D127" s="160" t="s">
        <v>59</v>
      </c>
      <c r="E127" s="160" t="s">
        <v>114</v>
      </c>
      <c r="F127" s="134" t="e">
        <f t="shared" si="92"/>
        <v>#REF!</v>
      </c>
      <c r="G127" s="134" t="e">
        <f t="shared" si="93"/>
        <v>#REF!</v>
      </c>
      <c r="H127" s="134" t="e">
        <f t="shared" si="94"/>
        <v>#REF!</v>
      </c>
      <c r="I127" s="134" t="s">
        <v>602</v>
      </c>
      <c r="J127" s="134" t="s">
        <v>602</v>
      </c>
      <c r="K127" s="134" t="s">
        <v>602</v>
      </c>
      <c r="L127" s="134" t="s">
        <v>602</v>
      </c>
      <c r="M127" s="134" t="s">
        <v>602</v>
      </c>
      <c r="N127" s="134" t="s">
        <v>602</v>
      </c>
      <c r="O127" s="134" t="s">
        <v>602</v>
      </c>
      <c r="P127" s="134" t="s">
        <v>602</v>
      </c>
      <c r="Q127" s="134" t="s">
        <v>602</v>
      </c>
      <c r="R127" s="134" t="s">
        <v>602</v>
      </c>
      <c r="S127" s="134" t="s">
        <v>602</v>
      </c>
      <c r="T127" s="134" t="s">
        <v>602</v>
      </c>
      <c r="U127" s="134" t="s">
        <v>602</v>
      </c>
      <c r="V127" s="134" t="s">
        <v>602</v>
      </c>
      <c r="W127" s="134" t="s">
        <v>602</v>
      </c>
      <c r="X127" s="134" t="s">
        <v>602</v>
      </c>
      <c r="Y127" s="134" t="s">
        <v>602</v>
      </c>
      <c r="Z127" s="134" t="s">
        <v>602</v>
      </c>
      <c r="AA127" s="134" t="s">
        <v>602</v>
      </c>
      <c r="AB127" s="134" t="s">
        <v>602</v>
      </c>
      <c r="AC127" s="134" t="s">
        <v>602</v>
      </c>
      <c r="AD127" s="134" t="s">
        <v>602</v>
      </c>
      <c r="AE127" s="134" t="s">
        <v>602</v>
      </c>
      <c r="AF127" s="134" t="s">
        <v>602</v>
      </c>
      <c r="AG127" s="134" t="s">
        <v>602</v>
      </c>
      <c r="AH127" s="134" t="s">
        <v>602</v>
      </c>
      <c r="AI127" s="134" t="s">
        <v>602</v>
      </c>
      <c r="AJ127" s="134" t="s">
        <v>602</v>
      </c>
      <c r="AK127" s="135" t="s">
        <v>602</v>
      </c>
    </row>
    <row r="128" spans="1:37" ht="15.5" hidden="1" x14ac:dyDescent="0.35">
      <c r="A128" s="42" t="e">
        <f t="shared" ref="A128" si="150">A127</f>
        <v>#REF!</v>
      </c>
      <c r="B128" s="129" t="s">
        <v>570</v>
      </c>
      <c r="C128" s="150" t="s">
        <v>584</v>
      </c>
      <c r="D128" s="117" t="s">
        <v>59</v>
      </c>
      <c r="E128" s="117" t="s">
        <v>93</v>
      </c>
      <c r="F128" s="130" t="e">
        <f t="shared" si="92"/>
        <v>#REF!</v>
      </c>
      <c r="G128" s="130" t="e">
        <f t="shared" si="93"/>
        <v>#REF!</v>
      </c>
      <c r="H128" s="130" t="e">
        <f t="shared" si="94"/>
        <v>#REF!</v>
      </c>
      <c r="I128" s="130" t="s">
        <v>602</v>
      </c>
      <c r="J128" s="130" t="s">
        <v>602</v>
      </c>
      <c r="K128" s="130" t="s">
        <v>602</v>
      </c>
      <c r="L128" s="130" t="s">
        <v>602</v>
      </c>
      <c r="M128" s="130" t="s">
        <v>602</v>
      </c>
      <c r="N128" s="130" t="s">
        <v>602</v>
      </c>
      <c r="O128" s="130" t="s">
        <v>602</v>
      </c>
      <c r="P128" s="130" t="s">
        <v>602</v>
      </c>
      <c r="Q128" s="130" t="s">
        <v>602</v>
      </c>
      <c r="R128" s="130" t="s">
        <v>602</v>
      </c>
      <c r="S128" s="130" t="s">
        <v>602</v>
      </c>
      <c r="T128" s="130" t="s">
        <v>602</v>
      </c>
      <c r="U128" s="130" t="s">
        <v>602</v>
      </c>
      <c r="V128" s="130" t="s">
        <v>602</v>
      </c>
      <c r="W128" s="130" t="s">
        <v>602</v>
      </c>
      <c r="X128" s="130" t="s">
        <v>602</v>
      </c>
      <c r="Y128" s="130" t="s">
        <v>602</v>
      </c>
      <c r="Z128" s="130" t="s">
        <v>602</v>
      </c>
      <c r="AA128" s="130" t="s">
        <v>602</v>
      </c>
      <c r="AB128" s="130" t="s">
        <v>602</v>
      </c>
      <c r="AC128" s="130" t="s">
        <v>602</v>
      </c>
      <c r="AD128" s="130" t="s">
        <v>602</v>
      </c>
      <c r="AE128" s="130" t="s">
        <v>602</v>
      </c>
      <c r="AF128" s="130" t="s">
        <v>602</v>
      </c>
      <c r="AG128" s="130" t="s">
        <v>602</v>
      </c>
      <c r="AH128" s="130" t="s">
        <v>602</v>
      </c>
      <c r="AI128" s="130" t="s">
        <v>602</v>
      </c>
      <c r="AJ128" s="130" t="s">
        <v>602</v>
      </c>
      <c r="AK128" s="137" t="s">
        <v>602</v>
      </c>
    </row>
    <row r="129" spans="1:37" ht="15.5" hidden="1" x14ac:dyDescent="0.35">
      <c r="A129" s="42" t="e">
        <f t="shared" ref="A129" si="151">A128</f>
        <v>#REF!</v>
      </c>
      <c r="B129" s="129" t="s">
        <v>570</v>
      </c>
      <c r="C129" s="150" t="s">
        <v>584</v>
      </c>
      <c r="D129" s="117" t="s">
        <v>59</v>
      </c>
      <c r="E129" s="117" t="s">
        <v>340</v>
      </c>
      <c r="F129" s="130" t="e">
        <f t="shared" si="92"/>
        <v>#REF!</v>
      </c>
      <c r="G129" s="130" t="e">
        <f t="shared" si="93"/>
        <v>#REF!</v>
      </c>
      <c r="H129" s="130" t="e">
        <f t="shared" si="94"/>
        <v>#REF!</v>
      </c>
      <c r="I129" s="130" t="s">
        <v>602</v>
      </c>
      <c r="J129" s="130" t="s">
        <v>602</v>
      </c>
      <c r="K129" s="130" t="s">
        <v>602</v>
      </c>
      <c r="L129" s="130" t="s">
        <v>602</v>
      </c>
      <c r="M129" s="130" t="s">
        <v>602</v>
      </c>
      <c r="N129" s="130" t="s">
        <v>602</v>
      </c>
      <c r="O129" s="130" t="s">
        <v>602</v>
      </c>
      <c r="P129" s="130" t="s">
        <v>602</v>
      </c>
      <c r="Q129" s="130" t="s">
        <v>602</v>
      </c>
      <c r="R129" s="130" t="s">
        <v>602</v>
      </c>
      <c r="S129" s="130" t="s">
        <v>602</v>
      </c>
      <c r="T129" s="130" t="s">
        <v>602</v>
      </c>
      <c r="U129" s="130" t="s">
        <v>602</v>
      </c>
      <c r="V129" s="130" t="s">
        <v>602</v>
      </c>
      <c r="W129" s="130" t="s">
        <v>602</v>
      </c>
      <c r="X129" s="130" t="s">
        <v>602</v>
      </c>
      <c r="Y129" s="130" t="s">
        <v>602</v>
      </c>
      <c r="Z129" s="130" t="s">
        <v>602</v>
      </c>
      <c r="AA129" s="130" t="s">
        <v>602</v>
      </c>
      <c r="AB129" s="130" t="s">
        <v>602</v>
      </c>
      <c r="AC129" s="130" t="s">
        <v>602</v>
      </c>
      <c r="AD129" s="130" t="s">
        <v>602</v>
      </c>
      <c r="AE129" s="130" t="s">
        <v>602</v>
      </c>
      <c r="AF129" s="130" t="s">
        <v>602</v>
      </c>
      <c r="AG129" s="130" t="s">
        <v>602</v>
      </c>
      <c r="AH129" s="130" t="s">
        <v>602</v>
      </c>
      <c r="AI129" s="130" t="s">
        <v>602</v>
      </c>
      <c r="AJ129" s="130" t="s">
        <v>602</v>
      </c>
      <c r="AK129" s="137" t="s">
        <v>602</v>
      </c>
    </row>
    <row r="130" spans="1:37" ht="15.5" hidden="1" x14ac:dyDescent="0.35">
      <c r="A130" s="42" t="e">
        <f t="shared" ref="A130" si="152">A129</f>
        <v>#REF!</v>
      </c>
      <c r="B130" s="129" t="s">
        <v>570</v>
      </c>
      <c r="C130" s="150" t="s">
        <v>584</v>
      </c>
      <c r="D130" s="117" t="s">
        <v>59</v>
      </c>
      <c r="E130" s="117" t="s">
        <v>336</v>
      </c>
      <c r="F130" s="130" t="e">
        <f t="shared" si="92"/>
        <v>#REF!</v>
      </c>
      <c r="G130" s="130" t="e">
        <f t="shared" si="93"/>
        <v>#REF!</v>
      </c>
      <c r="H130" s="130" t="e">
        <f t="shared" si="94"/>
        <v>#REF!</v>
      </c>
      <c r="I130" s="130" t="s">
        <v>602</v>
      </c>
      <c r="J130" s="130" t="s">
        <v>602</v>
      </c>
      <c r="K130" s="130" t="s">
        <v>602</v>
      </c>
      <c r="L130" s="130" t="s">
        <v>602</v>
      </c>
      <c r="M130" s="130" t="s">
        <v>602</v>
      </c>
      <c r="N130" s="130" t="s">
        <v>602</v>
      </c>
      <c r="O130" s="130" t="s">
        <v>602</v>
      </c>
      <c r="P130" s="130" t="s">
        <v>602</v>
      </c>
      <c r="Q130" s="130" t="s">
        <v>602</v>
      </c>
      <c r="R130" s="130" t="s">
        <v>602</v>
      </c>
      <c r="S130" s="130" t="s">
        <v>602</v>
      </c>
      <c r="T130" s="130" t="s">
        <v>602</v>
      </c>
      <c r="U130" s="130" t="s">
        <v>602</v>
      </c>
      <c r="V130" s="130" t="s">
        <v>602</v>
      </c>
      <c r="W130" s="130" t="s">
        <v>602</v>
      </c>
      <c r="X130" s="130" t="s">
        <v>602</v>
      </c>
      <c r="Y130" s="130" t="s">
        <v>602</v>
      </c>
      <c r="Z130" s="130" t="s">
        <v>602</v>
      </c>
      <c r="AA130" s="130" t="s">
        <v>602</v>
      </c>
      <c r="AB130" s="130" t="s">
        <v>602</v>
      </c>
      <c r="AC130" s="130" t="s">
        <v>602</v>
      </c>
      <c r="AD130" s="130" t="s">
        <v>602</v>
      </c>
      <c r="AE130" s="130" t="s">
        <v>602</v>
      </c>
      <c r="AF130" s="130" t="s">
        <v>602</v>
      </c>
      <c r="AG130" s="130" t="s">
        <v>602</v>
      </c>
      <c r="AH130" s="130" t="s">
        <v>602</v>
      </c>
      <c r="AI130" s="130" t="s">
        <v>602</v>
      </c>
      <c r="AJ130" s="130" t="s">
        <v>602</v>
      </c>
      <c r="AK130" s="137" t="s">
        <v>602</v>
      </c>
    </row>
    <row r="131" spans="1:37" ht="16" hidden="1" thickBot="1" x14ac:dyDescent="0.4">
      <c r="A131" s="42" t="e">
        <f t="shared" ref="A131" si="153">A130</f>
        <v>#REF!</v>
      </c>
      <c r="B131" s="129" t="s">
        <v>570</v>
      </c>
      <c r="C131" s="151" t="s">
        <v>584</v>
      </c>
      <c r="D131" s="161" t="s">
        <v>98</v>
      </c>
      <c r="E131" s="161" t="s">
        <v>236</v>
      </c>
      <c r="F131" s="141" t="e">
        <f t="shared" si="92"/>
        <v>#REF!</v>
      </c>
      <c r="G131" s="141" t="e">
        <f t="shared" si="93"/>
        <v>#REF!</v>
      </c>
      <c r="H131" s="141" t="e">
        <f t="shared" si="94"/>
        <v>#REF!</v>
      </c>
      <c r="I131" s="141" t="s">
        <v>602</v>
      </c>
      <c r="J131" s="141" t="s">
        <v>602</v>
      </c>
      <c r="K131" s="141" t="s">
        <v>602</v>
      </c>
      <c r="L131" s="141" t="s">
        <v>602</v>
      </c>
      <c r="M131" s="141" t="s">
        <v>602</v>
      </c>
      <c r="N131" s="141" t="s">
        <v>602</v>
      </c>
      <c r="O131" s="141" t="s">
        <v>602</v>
      </c>
      <c r="P131" s="141" t="s">
        <v>602</v>
      </c>
      <c r="Q131" s="141" t="s">
        <v>602</v>
      </c>
      <c r="R131" s="141" t="s">
        <v>602</v>
      </c>
      <c r="S131" s="141" t="s">
        <v>602</v>
      </c>
      <c r="T131" s="141" t="s">
        <v>602</v>
      </c>
      <c r="U131" s="141" t="s">
        <v>602</v>
      </c>
      <c r="V131" s="141" t="s">
        <v>602</v>
      </c>
      <c r="W131" s="141" t="s">
        <v>602</v>
      </c>
      <c r="X131" s="141" t="s">
        <v>602</v>
      </c>
      <c r="Y131" s="141" t="s">
        <v>602</v>
      </c>
      <c r="Z131" s="141" t="s">
        <v>602</v>
      </c>
      <c r="AA131" s="141" t="s">
        <v>602</v>
      </c>
      <c r="AB131" s="141" t="s">
        <v>602</v>
      </c>
      <c r="AC131" s="141" t="s">
        <v>602</v>
      </c>
      <c r="AD131" s="141" t="s">
        <v>602</v>
      </c>
      <c r="AE131" s="141" t="s">
        <v>602</v>
      </c>
      <c r="AF131" s="141" t="s">
        <v>602</v>
      </c>
      <c r="AG131" s="141" t="s">
        <v>602</v>
      </c>
      <c r="AH131" s="141" t="s">
        <v>602</v>
      </c>
      <c r="AI131" s="141" t="s">
        <v>602</v>
      </c>
      <c r="AJ131" s="141" t="s">
        <v>602</v>
      </c>
      <c r="AK131" s="142" t="s">
        <v>602</v>
      </c>
    </row>
    <row r="132" spans="1:37" ht="15.5" hidden="1" x14ac:dyDescent="0.35">
      <c r="A132" s="42" t="e">
        <f t="shared" ref="A132" si="154">A131</f>
        <v>#REF!</v>
      </c>
      <c r="B132" s="129" t="s">
        <v>570</v>
      </c>
      <c r="C132" s="152" t="s">
        <v>585</v>
      </c>
      <c r="D132" s="160" t="s">
        <v>59</v>
      </c>
      <c r="E132" s="160" t="s">
        <v>114</v>
      </c>
      <c r="F132" s="134" t="e">
        <f t="shared" si="92"/>
        <v>#REF!</v>
      </c>
      <c r="G132" s="134" t="e">
        <f t="shared" si="93"/>
        <v>#REF!</v>
      </c>
      <c r="H132" s="134" t="e">
        <f t="shared" si="94"/>
        <v>#REF!</v>
      </c>
      <c r="I132" s="134" t="s">
        <v>602</v>
      </c>
      <c r="J132" s="134" t="s">
        <v>602</v>
      </c>
      <c r="K132" s="134" t="s">
        <v>602</v>
      </c>
      <c r="L132" s="134" t="s">
        <v>602</v>
      </c>
      <c r="M132" s="134" t="s">
        <v>602</v>
      </c>
      <c r="N132" s="134" t="s">
        <v>602</v>
      </c>
      <c r="O132" s="134" t="s">
        <v>602</v>
      </c>
      <c r="P132" s="134" t="s">
        <v>602</v>
      </c>
      <c r="Q132" s="134" t="s">
        <v>602</v>
      </c>
      <c r="R132" s="134" t="s">
        <v>602</v>
      </c>
      <c r="S132" s="134" t="s">
        <v>602</v>
      </c>
      <c r="T132" s="134" t="s">
        <v>602</v>
      </c>
      <c r="U132" s="134" t="s">
        <v>602</v>
      </c>
      <c r="V132" s="134" t="s">
        <v>602</v>
      </c>
      <c r="W132" s="134" t="s">
        <v>602</v>
      </c>
      <c r="X132" s="134" t="s">
        <v>602</v>
      </c>
      <c r="Y132" s="134" t="s">
        <v>602</v>
      </c>
      <c r="Z132" s="134" t="s">
        <v>602</v>
      </c>
      <c r="AA132" s="134" t="s">
        <v>602</v>
      </c>
      <c r="AB132" s="134" t="s">
        <v>602</v>
      </c>
      <c r="AC132" s="134" t="s">
        <v>602</v>
      </c>
      <c r="AD132" s="134" t="s">
        <v>602</v>
      </c>
      <c r="AE132" s="134" t="s">
        <v>602</v>
      </c>
      <c r="AF132" s="134" t="s">
        <v>602</v>
      </c>
      <c r="AG132" s="134" t="s">
        <v>602</v>
      </c>
      <c r="AH132" s="134" t="s">
        <v>602</v>
      </c>
      <c r="AI132" s="134" t="s">
        <v>602</v>
      </c>
      <c r="AJ132" s="134" t="s">
        <v>602</v>
      </c>
      <c r="AK132" s="135" t="s">
        <v>602</v>
      </c>
    </row>
    <row r="133" spans="1:37" ht="15.5" hidden="1" x14ac:dyDescent="0.35">
      <c r="A133" s="42" t="e">
        <f t="shared" ref="A133" si="155">A132</f>
        <v>#REF!</v>
      </c>
      <c r="B133" s="129" t="s">
        <v>570</v>
      </c>
      <c r="C133" s="153" t="s">
        <v>585</v>
      </c>
      <c r="D133" s="117" t="s">
        <v>59</v>
      </c>
      <c r="E133" s="117" t="s">
        <v>93</v>
      </c>
      <c r="F133" s="130" t="e">
        <f t="shared" si="92"/>
        <v>#REF!</v>
      </c>
      <c r="G133" s="130" t="e">
        <f t="shared" si="93"/>
        <v>#REF!</v>
      </c>
      <c r="H133" s="130" t="e">
        <f t="shared" si="94"/>
        <v>#REF!</v>
      </c>
      <c r="I133" s="130" t="s">
        <v>602</v>
      </c>
      <c r="J133" s="130" t="s">
        <v>602</v>
      </c>
      <c r="K133" s="130" t="s">
        <v>602</v>
      </c>
      <c r="L133" s="130" t="s">
        <v>602</v>
      </c>
      <c r="M133" s="130" t="s">
        <v>602</v>
      </c>
      <c r="N133" s="130" t="s">
        <v>602</v>
      </c>
      <c r="O133" s="130" t="s">
        <v>602</v>
      </c>
      <c r="P133" s="130" t="s">
        <v>602</v>
      </c>
      <c r="Q133" s="130" t="s">
        <v>602</v>
      </c>
      <c r="R133" s="130" t="s">
        <v>602</v>
      </c>
      <c r="S133" s="130" t="s">
        <v>602</v>
      </c>
      <c r="T133" s="130" t="s">
        <v>602</v>
      </c>
      <c r="U133" s="130" t="s">
        <v>602</v>
      </c>
      <c r="V133" s="130" t="s">
        <v>602</v>
      </c>
      <c r="W133" s="130" t="s">
        <v>602</v>
      </c>
      <c r="X133" s="130" t="s">
        <v>602</v>
      </c>
      <c r="Y133" s="130" t="s">
        <v>602</v>
      </c>
      <c r="Z133" s="130" t="s">
        <v>602</v>
      </c>
      <c r="AA133" s="130" t="s">
        <v>602</v>
      </c>
      <c r="AB133" s="130" t="s">
        <v>602</v>
      </c>
      <c r="AC133" s="130" t="s">
        <v>602</v>
      </c>
      <c r="AD133" s="130" t="s">
        <v>602</v>
      </c>
      <c r="AE133" s="130" t="s">
        <v>602</v>
      </c>
      <c r="AF133" s="130" t="s">
        <v>602</v>
      </c>
      <c r="AG133" s="130" t="s">
        <v>602</v>
      </c>
      <c r="AH133" s="130" t="s">
        <v>602</v>
      </c>
      <c r="AI133" s="130" t="s">
        <v>602</v>
      </c>
      <c r="AJ133" s="130" t="s">
        <v>602</v>
      </c>
      <c r="AK133" s="137" t="s">
        <v>602</v>
      </c>
    </row>
    <row r="134" spans="1:37" ht="15.5" hidden="1" x14ac:dyDescent="0.35">
      <c r="A134" s="42" t="e">
        <f t="shared" ref="A134" si="156">A133</f>
        <v>#REF!</v>
      </c>
      <c r="B134" s="129" t="s">
        <v>570</v>
      </c>
      <c r="C134" s="153" t="s">
        <v>585</v>
      </c>
      <c r="D134" s="117" t="s">
        <v>59</v>
      </c>
      <c r="E134" s="117" t="s">
        <v>340</v>
      </c>
      <c r="F134" s="130" t="e">
        <f t="shared" si="92"/>
        <v>#REF!</v>
      </c>
      <c r="G134" s="130" t="e">
        <f t="shared" si="93"/>
        <v>#REF!</v>
      </c>
      <c r="H134" s="130" t="e">
        <f t="shared" si="94"/>
        <v>#REF!</v>
      </c>
      <c r="I134" s="130" t="s">
        <v>602</v>
      </c>
      <c r="J134" s="130" t="s">
        <v>602</v>
      </c>
      <c r="K134" s="130" t="s">
        <v>602</v>
      </c>
      <c r="L134" s="130" t="s">
        <v>602</v>
      </c>
      <c r="M134" s="130" t="s">
        <v>602</v>
      </c>
      <c r="N134" s="130" t="s">
        <v>602</v>
      </c>
      <c r="O134" s="130" t="s">
        <v>602</v>
      </c>
      <c r="P134" s="130" t="s">
        <v>602</v>
      </c>
      <c r="Q134" s="130" t="s">
        <v>602</v>
      </c>
      <c r="R134" s="130" t="s">
        <v>602</v>
      </c>
      <c r="S134" s="130" t="s">
        <v>602</v>
      </c>
      <c r="T134" s="130" t="s">
        <v>602</v>
      </c>
      <c r="U134" s="130" t="s">
        <v>602</v>
      </c>
      <c r="V134" s="130" t="s">
        <v>602</v>
      </c>
      <c r="W134" s="130" t="s">
        <v>602</v>
      </c>
      <c r="X134" s="130" t="s">
        <v>602</v>
      </c>
      <c r="Y134" s="130" t="s">
        <v>602</v>
      </c>
      <c r="Z134" s="130" t="s">
        <v>602</v>
      </c>
      <c r="AA134" s="130" t="s">
        <v>602</v>
      </c>
      <c r="AB134" s="130" t="s">
        <v>602</v>
      </c>
      <c r="AC134" s="130" t="s">
        <v>602</v>
      </c>
      <c r="AD134" s="130" t="s">
        <v>602</v>
      </c>
      <c r="AE134" s="130" t="s">
        <v>602</v>
      </c>
      <c r="AF134" s="130" t="s">
        <v>602</v>
      </c>
      <c r="AG134" s="130" t="s">
        <v>602</v>
      </c>
      <c r="AH134" s="130" t="s">
        <v>602</v>
      </c>
      <c r="AI134" s="130" t="s">
        <v>602</v>
      </c>
      <c r="AJ134" s="130" t="s">
        <v>602</v>
      </c>
      <c r="AK134" s="137" t="s">
        <v>602</v>
      </c>
    </row>
    <row r="135" spans="1:37" ht="15.5" hidden="1" x14ac:dyDescent="0.35">
      <c r="A135" s="42" t="e">
        <f t="shared" ref="A135" si="157">A134</f>
        <v>#REF!</v>
      </c>
      <c r="B135" s="129" t="s">
        <v>570</v>
      </c>
      <c r="C135" s="153" t="s">
        <v>585</v>
      </c>
      <c r="D135" s="117" t="s">
        <v>59</v>
      </c>
      <c r="E135" s="117" t="s">
        <v>336</v>
      </c>
      <c r="F135" s="130" t="e">
        <f t="shared" si="92"/>
        <v>#REF!</v>
      </c>
      <c r="G135" s="130" t="e">
        <f t="shared" si="93"/>
        <v>#REF!</v>
      </c>
      <c r="H135" s="130" t="e">
        <f t="shared" si="94"/>
        <v>#REF!</v>
      </c>
      <c r="I135" s="130" t="s">
        <v>602</v>
      </c>
      <c r="J135" s="130" t="s">
        <v>602</v>
      </c>
      <c r="K135" s="130" t="s">
        <v>602</v>
      </c>
      <c r="L135" s="130" t="s">
        <v>602</v>
      </c>
      <c r="M135" s="130" t="s">
        <v>602</v>
      </c>
      <c r="N135" s="130" t="s">
        <v>602</v>
      </c>
      <c r="O135" s="130" t="s">
        <v>602</v>
      </c>
      <c r="P135" s="130" t="s">
        <v>602</v>
      </c>
      <c r="Q135" s="130" t="s">
        <v>602</v>
      </c>
      <c r="R135" s="130" t="s">
        <v>602</v>
      </c>
      <c r="S135" s="130" t="s">
        <v>602</v>
      </c>
      <c r="T135" s="130" t="s">
        <v>602</v>
      </c>
      <c r="U135" s="130" t="s">
        <v>602</v>
      </c>
      <c r="V135" s="130" t="s">
        <v>602</v>
      </c>
      <c r="W135" s="130" t="s">
        <v>602</v>
      </c>
      <c r="X135" s="130" t="s">
        <v>602</v>
      </c>
      <c r="Y135" s="130" t="s">
        <v>602</v>
      </c>
      <c r="Z135" s="130" t="s">
        <v>602</v>
      </c>
      <c r="AA135" s="130" t="s">
        <v>602</v>
      </c>
      <c r="AB135" s="130" t="s">
        <v>602</v>
      </c>
      <c r="AC135" s="130" t="s">
        <v>602</v>
      </c>
      <c r="AD135" s="130" t="s">
        <v>602</v>
      </c>
      <c r="AE135" s="130" t="s">
        <v>602</v>
      </c>
      <c r="AF135" s="130" t="s">
        <v>602</v>
      </c>
      <c r="AG135" s="130" t="s">
        <v>602</v>
      </c>
      <c r="AH135" s="130" t="s">
        <v>602</v>
      </c>
      <c r="AI135" s="130" t="s">
        <v>602</v>
      </c>
      <c r="AJ135" s="130" t="s">
        <v>602</v>
      </c>
      <c r="AK135" s="137" t="s">
        <v>602</v>
      </c>
    </row>
    <row r="136" spans="1:37" ht="15.5" hidden="1" x14ac:dyDescent="0.35">
      <c r="A136" s="42" t="e">
        <f t="shared" ref="A136" si="158">A135</f>
        <v>#REF!</v>
      </c>
      <c r="B136" s="129" t="s">
        <v>570</v>
      </c>
      <c r="C136" s="153" t="s">
        <v>585</v>
      </c>
      <c r="D136" s="117" t="s">
        <v>59</v>
      </c>
      <c r="E136" s="117" t="s">
        <v>58</v>
      </c>
      <c r="F136" s="130" t="e">
        <f t="shared" ref="F136:F199" si="159">F135</f>
        <v>#REF!</v>
      </c>
      <c r="G136" s="130" t="e">
        <f t="shared" ref="G136:G199" si="160">G135</f>
        <v>#REF!</v>
      </c>
      <c r="H136" s="130" t="e">
        <f t="shared" ref="H136:H199" si="161">H135</f>
        <v>#REF!</v>
      </c>
      <c r="I136" s="130" t="s">
        <v>602</v>
      </c>
      <c r="J136" s="130" t="s">
        <v>602</v>
      </c>
      <c r="K136" s="130" t="s">
        <v>602</v>
      </c>
      <c r="L136" s="130" t="s">
        <v>602</v>
      </c>
      <c r="M136" s="130" t="s">
        <v>602</v>
      </c>
      <c r="N136" s="130" t="s">
        <v>602</v>
      </c>
      <c r="O136" s="130" t="s">
        <v>602</v>
      </c>
      <c r="P136" s="130" t="s">
        <v>602</v>
      </c>
      <c r="Q136" s="130" t="s">
        <v>602</v>
      </c>
      <c r="R136" s="130" t="s">
        <v>602</v>
      </c>
      <c r="S136" s="130" t="s">
        <v>602</v>
      </c>
      <c r="T136" s="130" t="s">
        <v>602</v>
      </c>
      <c r="U136" s="130" t="s">
        <v>602</v>
      </c>
      <c r="V136" s="130" t="s">
        <v>602</v>
      </c>
      <c r="W136" s="130" t="s">
        <v>602</v>
      </c>
      <c r="X136" s="130" t="s">
        <v>602</v>
      </c>
      <c r="Y136" s="130" t="s">
        <v>602</v>
      </c>
      <c r="Z136" s="130" t="s">
        <v>602</v>
      </c>
      <c r="AA136" s="130" t="s">
        <v>602</v>
      </c>
      <c r="AB136" s="130" t="s">
        <v>602</v>
      </c>
      <c r="AC136" s="130" t="s">
        <v>602</v>
      </c>
      <c r="AD136" s="130" t="s">
        <v>602</v>
      </c>
      <c r="AE136" s="130" t="s">
        <v>602</v>
      </c>
      <c r="AF136" s="130" t="s">
        <v>602</v>
      </c>
      <c r="AG136" s="130" t="s">
        <v>602</v>
      </c>
      <c r="AH136" s="130" t="s">
        <v>602</v>
      </c>
      <c r="AI136" s="130" t="s">
        <v>602</v>
      </c>
      <c r="AJ136" s="130" t="s">
        <v>602</v>
      </c>
      <c r="AK136" s="137" t="s">
        <v>602</v>
      </c>
    </row>
    <row r="137" spans="1:37" ht="16" hidden="1" thickBot="1" x14ac:dyDescent="0.4">
      <c r="A137" s="42" t="e">
        <f t="shared" ref="A137" si="162">A136</f>
        <v>#REF!</v>
      </c>
      <c r="B137" s="129" t="s">
        <v>570</v>
      </c>
      <c r="C137" s="154" t="s">
        <v>585</v>
      </c>
      <c r="D137" s="161" t="s">
        <v>98</v>
      </c>
      <c r="E137" s="161" t="s">
        <v>236</v>
      </c>
      <c r="F137" s="141" t="e">
        <f t="shared" si="159"/>
        <v>#REF!</v>
      </c>
      <c r="G137" s="141" t="e">
        <f t="shared" si="160"/>
        <v>#REF!</v>
      </c>
      <c r="H137" s="141" t="e">
        <f t="shared" si="161"/>
        <v>#REF!</v>
      </c>
      <c r="I137" s="141" t="s">
        <v>602</v>
      </c>
      <c r="J137" s="141" t="s">
        <v>602</v>
      </c>
      <c r="K137" s="141" t="s">
        <v>602</v>
      </c>
      <c r="L137" s="141" t="s">
        <v>602</v>
      </c>
      <c r="M137" s="141" t="s">
        <v>602</v>
      </c>
      <c r="N137" s="141" t="s">
        <v>602</v>
      </c>
      <c r="O137" s="141" t="s">
        <v>602</v>
      </c>
      <c r="P137" s="141" t="s">
        <v>602</v>
      </c>
      <c r="Q137" s="141" t="s">
        <v>602</v>
      </c>
      <c r="R137" s="141" t="s">
        <v>602</v>
      </c>
      <c r="S137" s="141" t="s">
        <v>602</v>
      </c>
      <c r="T137" s="141" t="s">
        <v>602</v>
      </c>
      <c r="U137" s="141" t="s">
        <v>602</v>
      </c>
      <c r="V137" s="141" t="s">
        <v>602</v>
      </c>
      <c r="W137" s="141" t="s">
        <v>602</v>
      </c>
      <c r="X137" s="141" t="s">
        <v>602</v>
      </c>
      <c r="Y137" s="141" t="s">
        <v>602</v>
      </c>
      <c r="Z137" s="141" t="s">
        <v>602</v>
      </c>
      <c r="AA137" s="141" t="s">
        <v>602</v>
      </c>
      <c r="AB137" s="141" t="s">
        <v>602</v>
      </c>
      <c r="AC137" s="141" t="s">
        <v>602</v>
      </c>
      <c r="AD137" s="141" t="s">
        <v>602</v>
      </c>
      <c r="AE137" s="141" t="s">
        <v>602</v>
      </c>
      <c r="AF137" s="141" t="s">
        <v>602</v>
      </c>
      <c r="AG137" s="141" t="s">
        <v>602</v>
      </c>
      <c r="AH137" s="141" t="s">
        <v>602</v>
      </c>
      <c r="AI137" s="141" t="s">
        <v>602</v>
      </c>
      <c r="AJ137" s="141" t="s">
        <v>602</v>
      </c>
      <c r="AK137" s="142" t="s">
        <v>602</v>
      </c>
    </row>
    <row r="138" spans="1:37" ht="15.5" hidden="1" x14ac:dyDescent="0.35">
      <c r="A138" s="42" t="e">
        <f t="shared" ref="A138" si="163">A137</f>
        <v>#REF!</v>
      </c>
      <c r="B138" s="129" t="s">
        <v>570</v>
      </c>
      <c r="C138" s="149" t="s">
        <v>586</v>
      </c>
      <c r="D138" s="160" t="s">
        <v>59</v>
      </c>
      <c r="E138" s="160" t="s">
        <v>114</v>
      </c>
      <c r="F138" s="134" t="e">
        <f t="shared" si="159"/>
        <v>#REF!</v>
      </c>
      <c r="G138" s="134" t="e">
        <f t="shared" si="160"/>
        <v>#REF!</v>
      </c>
      <c r="H138" s="134" t="e">
        <f t="shared" si="161"/>
        <v>#REF!</v>
      </c>
      <c r="I138" s="134" t="s">
        <v>602</v>
      </c>
      <c r="J138" s="134" t="s">
        <v>602</v>
      </c>
      <c r="K138" s="134" t="s">
        <v>602</v>
      </c>
      <c r="L138" s="134" t="s">
        <v>602</v>
      </c>
      <c r="M138" s="134" t="s">
        <v>602</v>
      </c>
      <c r="N138" s="134" t="s">
        <v>602</v>
      </c>
      <c r="O138" s="134" t="s">
        <v>602</v>
      </c>
      <c r="P138" s="134" t="s">
        <v>602</v>
      </c>
      <c r="Q138" s="134" t="s">
        <v>602</v>
      </c>
      <c r="R138" s="134" t="s">
        <v>602</v>
      </c>
      <c r="S138" s="134" t="s">
        <v>602</v>
      </c>
      <c r="T138" s="134" t="s">
        <v>602</v>
      </c>
      <c r="U138" s="134" t="s">
        <v>602</v>
      </c>
      <c r="V138" s="134" t="s">
        <v>602</v>
      </c>
      <c r="W138" s="134" t="s">
        <v>602</v>
      </c>
      <c r="X138" s="134" t="s">
        <v>602</v>
      </c>
      <c r="Y138" s="134" t="s">
        <v>602</v>
      </c>
      <c r="Z138" s="134" t="s">
        <v>602</v>
      </c>
      <c r="AA138" s="134" t="s">
        <v>602</v>
      </c>
      <c r="AB138" s="134" t="s">
        <v>602</v>
      </c>
      <c r="AC138" s="134" t="s">
        <v>602</v>
      </c>
      <c r="AD138" s="134" t="s">
        <v>602</v>
      </c>
      <c r="AE138" s="134" t="s">
        <v>602</v>
      </c>
      <c r="AF138" s="134" t="s">
        <v>602</v>
      </c>
      <c r="AG138" s="134" t="s">
        <v>602</v>
      </c>
      <c r="AH138" s="134" t="s">
        <v>602</v>
      </c>
      <c r="AI138" s="134" t="s">
        <v>602</v>
      </c>
      <c r="AJ138" s="134" t="s">
        <v>602</v>
      </c>
      <c r="AK138" s="135" t="s">
        <v>602</v>
      </c>
    </row>
    <row r="139" spans="1:37" ht="15.5" hidden="1" x14ac:dyDescent="0.35">
      <c r="A139" s="42" t="e">
        <f t="shared" ref="A139" si="164">A138</f>
        <v>#REF!</v>
      </c>
      <c r="B139" s="129" t="s">
        <v>570</v>
      </c>
      <c r="C139" s="150" t="s">
        <v>586</v>
      </c>
      <c r="D139" s="117" t="s">
        <v>59</v>
      </c>
      <c r="E139" s="117" t="s">
        <v>93</v>
      </c>
      <c r="F139" s="130" t="e">
        <f t="shared" si="159"/>
        <v>#REF!</v>
      </c>
      <c r="G139" s="130" t="e">
        <f t="shared" si="160"/>
        <v>#REF!</v>
      </c>
      <c r="H139" s="130" t="e">
        <f t="shared" si="161"/>
        <v>#REF!</v>
      </c>
      <c r="I139" s="130" t="s">
        <v>602</v>
      </c>
      <c r="J139" s="130" t="s">
        <v>602</v>
      </c>
      <c r="K139" s="130" t="s">
        <v>602</v>
      </c>
      <c r="L139" s="130" t="s">
        <v>602</v>
      </c>
      <c r="M139" s="130" t="s">
        <v>602</v>
      </c>
      <c r="N139" s="130" t="s">
        <v>602</v>
      </c>
      <c r="O139" s="130" t="s">
        <v>602</v>
      </c>
      <c r="P139" s="130" t="s">
        <v>602</v>
      </c>
      <c r="Q139" s="130" t="s">
        <v>602</v>
      </c>
      <c r="R139" s="130" t="s">
        <v>602</v>
      </c>
      <c r="S139" s="130" t="s">
        <v>602</v>
      </c>
      <c r="T139" s="130" t="s">
        <v>602</v>
      </c>
      <c r="U139" s="130" t="s">
        <v>602</v>
      </c>
      <c r="V139" s="130" t="s">
        <v>602</v>
      </c>
      <c r="W139" s="130" t="s">
        <v>602</v>
      </c>
      <c r="X139" s="130" t="s">
        <v>602</v>
      </c>
      <c r="Y139" s="130" t="s">
        <v>602</v>
      </c>
      <c r="Z139" s="130" t="s">
        <v>602</v>
      </c>
      <c r="AA139" s="130" t="s">
        <v>602</v>
      </c>
      <c r="AB139" s="130" t="s">
        <v>602</v>
      </c>
      <c r="AC139" s="130" t="s">
        <v>602</v>
      </c>
      <c r="AD139" s="130" t="s">
        <v>602</v>
      </c>
      <c r="AE139" s="130" t="s">
        <v>602</v>
      </c>
      <c r="AF139" s="130" t="s">
        <v>602</v>
      </c>
      <c r="AG139" s="130" t="s">
        <v>602</v>
      </c>
      <c r="AH139" s="130" t="s">
        <v>602</v>
      </c>
      <c r="AI139" s="130" t="s">
        <v>602</v>
      </c>
      <c r="AJ139" s="130" t="s">
        <v>602</v>
      </c>
      <c r="AK139" s="137" t="s">
        <v>602</v>
      </c>
    </row>
    <row r="140" spans="1:37" ht="15.5" hidden="1" x14ac:dyDescent="0.35">
      <c r="A140" s="42" t="e">
        <f t="shared" ref="A140" si="165">A139</f>
        <v>#REF!</v>
      </c>
      <c r="B140" s="129" t="s">
        <v>570</v>
      </c>
      <c r="C140" s="150" t="s">
        <v>586</v>
      </c>
      <c r="D140" s="117" t="s">
        <v>59</v>
      </c>
      <c r="E140" s="117" t="s">
        <v>340</v>
      </c>
      <c r="F140" s="130" t="e">
        <f t="shared" si="159"/>
        <v>#REF!</v>
      </c>
      <c r="G140" s="130" t="e">
        <f t="shared" si="160"/>
        <v>#REF!</v>
      </c>
      <c r="H140" s="130" t="e">
        <f t="shared" si="161"/>
        <v>#REF!</v>
      </c>
      <c r="I140" s="130" t="s">
        <v>602</v>
      </c>
      <c r="J140" s="130" t="s">
        <v>602</v>
      </c>
      <c r="K140" s="130" t="s">
        <v>602</v>
      </c>
      <c r="L140" s="130" t="s">
        <v>602</v>
      </c>
      <c r="M140" s="130" t="s">
        <v>602</v>
      </c>
      <c r="N140" s="130" t="s">
        <v>602</v>
      </c>
      <c r="O140" s="130" t="s">
        <v>602</v>
      </c>
      <c r="P140" s="130" t="s">
        <v>602</v>
      </c>
      <c r="Q140" s="130" t="s">
        <v>602</v>
      </c>
      <c r="R140" s="130" t="s">
        <v>602</v>
      </c>
      <c r="S140" s="130" t="s">
        <v>602</v>
      </c>
      <c r="T140" s="130" t="s">
        <v>602</v>
      </c>
      <c r="U140" s="130" t="s">
        <v>602</v>
      </c>
      <c r="V140" s="130" t="s">
        <v>602</v>
      </c>
      <c r="W140" s="130" t="s">
        <v>602</v>
      </c>
      <c r="X140" s="130" t="s">
        <v>602</v>
      </c>
      <c r="Y140" s="130" t="s">
        <v>602</v>
      </c>
      <c r="Z140" s="130" t="s">
        <v>602</v>
      </c>
      <c r="AA140" s="130" t="s">
        <v>602</v>
      </c>
      <c r="AB140" s="130" t="s">
        <v>602</v>
      </c>
      <c r="AC140" s="130" t="s">
        <v>602</v>
      </c>
      <c r="AD140" s="130" t="s">
        <v>602</v>
      </c>
      <c r="AE140" s="130" t="s">
        <v>602</v>
      </c>
      <c r="AF140" s="130" t="s">
        <v>602</v>
      </c>
      <c r="AG140" s="130" t="s">
        <v>602</v>
      </c>
      <c r="AH140" s="130" t="s">
        <v>602</v>
      </c>
      <c r="AI140" s="130" t="s">
        <v>602</v>
      </c>
      <c r="AJ140" s="130" t="s">
        <v>602</v>
      </c>
      <c r="AK140" s="137" t="s">
        <v>602</v>
      </c>
    </row>
    <row r="141" spans="1:37" ht="15.5" hidden="1" x14ac:dyDescent="0.35">
      <c r="A141" s="42" t="e">
        <f t="shared" ref="A141" si="166">A140</f>
        <v>#REF!</v>
      </c>
      <c r="B141" s="129" t="s">
        <v>570</v>
      </c>
      <c r="C141" s="150" t="s">
        <v>586</v>
      </c>
      <c r="D141" s="117" t="s">
        <v>59</v>
      </c>
      <c r="E141" s="117" t="s">
        <v>336</v>
      </c>
      <c r="F141" s="130" t="e">
        <f t="shared" si="159"/>
        <v>#REF!</v>
      </c>
      <c r="G141" s="130" t="e">
        <f t="shared" si="160"/>
        <v>#REF!</v>
      </c>
      <c r="H141" s="130" t="e">
        <f t="shared" si="161"/>
        <v>#REF!</v>
      </c>
      <c r="I141" s="130" t="s">
        <v>602</v>
      </c>
      <c r="J141" s="130" t="s">
        <v>602</v>
      </c>
      <c r="K141" s="130" t="s">
        <v>602</v>
      </c>
      <c r="L141" s="130" t="s">
        <v>602</v>
      </c>
      <c r="M141" s="130" t="s">
        <v>602</v>
      </c>
      <c r="N141" s="130" t="s">
        <v>602</v>
      </c>
      <c r="O141" s="130" t="s">
        <v>602</v>
      </c>
      <c r="P141" s="130" t="s">
        <v>602</v>
      </c>
      <c r="Q141" s="130" t="s">
        <v>602</v>
      </c>
      <c r="R141" s="130" t="s">
        <v>602</v>
      </c>
      <c r="S141" s="130" t="s">
        <v>602</v>
      </c>
      <c r="T141" s="130" t="s">
        <v>602</v>
      </c>
      <c r="U141" s="130" t="s">
        <v>602</v>
      </c>
      <c r="V141" s="130" t="s">
        <v>602</v>
      </c>
      <c r="W141" s="130" t="s">
        <v>602</v>
      </c>
      <c r="X141" s="130" t="s">
        <v>602</v>
      </c>
      <c r="Y141" s="130" t="s">
        <v>602</v>
      </c>
      <c r="Z141" s="130" t="s">
        <v>602</v>
      </c>
      <c r="AA141" s="130" t="s">
        <v>602</v>
      </c>
      <c r="AB141" s="130" t="s">
        <v>602</v>
      </c>
      <c r="AC141" s="130" t="s">
        <v>602</v>
      </c>
      <c r="AD141" s="130" t="s">
        <v>602</v>
      </c>
      <c r="AE141" s="130" t="s">
        <v>602</v>
      </c>
      <c r="AF141" s="130" t="s">
        <v>602</v>
      </c>
      <c r="AG141" s="130" t="s">
        <v>602</v>
      </c>
      <c r="AH141" s="130" t="s">
        <v>602</v>
      </c>
      <c r="AI141" s="130" t="s">
        <v>602</v>
      </c>
      <c r="AJ141" s="130" t="s">
        <v>602</v>
      </c>
      <c r="AK141" s="137" t="s">
        <v>602</v>
      </c>
    </row>
    <row r="142" spans="1:37" ht="16" hidden="1" thickBot="1" x14ac:dyDescent="0.4">
      <c r="A142" s="42" t="e">
        <f t="shared" ref="A142" si="167">A141</f>
        <v>#REF!</v>
      </c>
      <c r="B142" s="129" t="s">
        <v>570</v>
      </c>
      <c r="C142" s="151" t="s">
        <v>586</v>
      </c>
      <c r="D142" s="161" t="s">
        <v>98</v>
      </c>
      <c r="E142" s="161" t="s">
        <v>236</v>
      </c>
      <c r="F142" s="141" t="e">
        <f t="shared" si="159"/>
        <v>#REF!</v>
      </c>
      <c r="G142" s="141" t="e">
        <f t="shared" si="160"/>
        <v>#REF!</v>
      </c>
      <c r="H142" s="141" t="e">
        <f t="shared" si="161"/>
        <v>#REF!</v>
      </c>
      <c r="I142" s="141" t="s">
        <v>602</v>
      </c>
      <c r="J142" s="141" t="s">
        <v>602</v>
      </c>
      <c r="K142" s="141" t="s">
        <v>602</v>
      </c>
      <c r="L142" s="141" t="s">
        <v>602</v>
      </c>
      <c r="M142" s="141" t="s">
        <v>602</v>
      </c>
      <c r="N142" s="141" t="s">
        <v>602</v>
      </c>
      <c r="O142" s="141" t="s">
        <v>602</v>
      </c>
      <c r="P142" s="141" t="s">
        <v>602</v>
      </c>
      <c r="Q142" s="141" t="s">
        <v>602</v>
      </c>
      <c r="R142" s="141" t="s">
        <v>602</v>
      </c>
      <c r="S142" s="141" t="s">
        <v>602</v>
      </c>
      <c r="T142" s="141" t="s">
        <v>602</v>
      </c>
      <c r="U142" s="141" t="s">
        <v>602</v>
      </c>
      <c r="V142" s="141" t="s">
        <v>602</v>
      </c>
      <c r="W142" s="141" t="s">
        <v>602</v>
      </c>
      <c r="X142" s="141" t="s">
        <v>602</v>
      </c>
      <c r="Y142" s="141" t="s">
        <v>602</v>
      </c>
      <c r="Z142" s="141" t="s">
        <v>602</v>
      </c>
      <c r="AA142" s="141" t="s">
        <v>602</v>
      </c>
      <c r="AB142" s="141" t="s">
        <v>602</v>
      </c>
      <c r="AC142" s="141" t="s">
        <v>602</v>
      </c>
      <c r="AD142" s="141" t="s">
        <v>602</v>
      </c>
      <c r="AE142" s="141" t="s">
        <v>602</v>
      </c>
      <c r="AF142" s="141" t="s">
        <v>602</v>
      </c>
      <c r="AG142" s="141" t="s">
        <v>602</v>
      </c>
      <c r="AH142" s="141" t="s">
        <v>602</v>
      </c>
      <c r="AI142" s="141" t="s">
        <v>602</v>
      </c>
      <c r="AJ142" s="141" t="s">
        <v>602</v>
      </c>
      <c r="AK142" s="142" t="s">
        <v>602</v>
      </c>
    </row>
    <row r="143" spans="1:37" ht="15.5" hidden="1" x14ac:dyDescent="0.35">
      <c r="A143" s="42" t="e">
        <f t="shared" ref="A143" si="168">A142</f>
        <v>#REF!</v>
      </c>
      <c r="B143" s="129" t="s">
        <v>570</v>
      </c>
      <c r="C143" s="152" t="s">
        <v>587</v>
      </c>
      <c r="D143" s="160" t="s">
        <v>59</v>
      </c>
      <c r="E143" s="160" t="s">
        <v>114</v>
      </c>
      <c r="F143" s="134" t="e">
        <f t="shared" si="159"/>
        <v>#REF!</v>
      </c>
      <c r="G143" s="134" t="e">
        <f t="shared" si="160"/>
        <v>#REF!</v>
      </c>
      <c r="H143" s="134" t="e">
        <f t="shared" si="161"/>
        <v>#REF!</v>
      </c>
      <c r="I143" s="134" t="s">
        <v>602</v>
      </c>
      <c r="J143" s="134" t="s">
        <v>602</v>
      </c>
      <c r="K143" s="134" t="s">
        <v>602</v>
      </c>
      <c r="L143" s="134" t="s">
        <v>602</v>
      </c>
      <c r="M143" s="134" t="s">
        <v>602</v>
      </c>
      <c r="N143" s="134" t="s">
        <v>602</v>
      </c>
      <c r="O143" s="134" t="s">
        <v>602</v>
      </c>
      <c r="P143" s="134" t="s">
        <v>602</v>
      </c>
      <c r="Q143" s="134" t="s">
        <v>602</v>
      </c>
      <c r="R143" s="134" t="s">
        <v>602</v>
      </c>
      <c r="S143" s="134" t="s">
        <v>602</v>
      </c>
      <c r="T143" s="134" t="s">
        <v>602</v>
      </c>
      <c r="U143" s="134" t="s">
        <v>602</v>
      </c>
      <c r="V143" s="134" t="s">
        <v>602</v>
      </c>
      <c r="W143" s="134" t="s">
        <v>602</v>
      </c>
      <c r="X143" s="134" t="s">
        <v>602</v>
      </c>
      <c r="Y143" s="134" t="s">
        <v>602</v>
      </c>
      <c r="Z143" s="134" t="s">
        <v>602</v>
      </c>
      <c r="AA143" s="134" t="s">
        <v>602</v>
      </c>
      <c r="AB143" s="134" t="s">
        <v>602</v>
      </c>
      <c r="AC143" s="134" t="s">
        <v>602</v>
      </c>
      <c r="AD143" s="134" t="s">
        <v>602</v>
      </c>
      <c r="AE143" s="134" t="s">
        <v>602</v>
      </c>
      <c r="AF143" s="134" t="s">
        <v>602</v>
      </c>
      <c r="AG143" s="134" t="s">
        <v>602</v>
      </c>
      <c r="AH143" s="134" t="s">
        <v>602</v>
      </c>
      <c r="AI143" s="134" t="s">
        <v>602</v>
      </c>
      <c r="AJ143" s="134" t="s">
        <v>602</v>
      </c>
      <c r="AK143" s="135" t="s">
        <v>602</v>
      </c>
    </row>
    <row r="144" spans="1:37" ht="15.5" hidden="1" x14ac:dyDescent="0.35">
      <c r="A144" s="42" t="e">
        <f t="shared" ref="A144" si="169">A143</f>
        <v>#REF!</v>
      </c>
      <c r="B144" s="129" t="s">
        <v>570</v>
      </c>
      <c r="C144" s="153" t="s">
        <v>587</v>
      </c>
      <c r="D144" s="117" t="s">
        <v>59</v>
      </c>
      <c r="E144" s="117" t="s">
        <v>93</v>
      </c>
      <c r="F144" s="130" t="e">
        <f t="shared" si="159"/>
        <v>#REF!</v>
      </c>
      <c r="G144" s="130" t="e">
        <f t="shared" si="160"/>
        <v>#REF!</v>
      </c>
      <c r="H144" s="130" t="e">
        <f t="shared" si="161"/>
        <v>#REF!</v>
      </c>
      <c r="I144" s="130" t="s">
        <v>602</v>
      </c>
      <c r="J144" s="130" t="s">
        <v>602</v>
      </c>
      <c r="K144" s="130" t="s">
        <v>602</v>
      </c>
      <c r="L144" s="130" t="s">
        <v>602</v>
      </c>
      <c r="M144" s="130" t="s">
        <v>602</v>
      </c>
      <c r="N144" s="130" t="s">
        <v>602</v>
      </c>
      <c r="O144" s="130" t="s">
        <v>602</v>
      </c>
      <c r="P144" s="130" t="s">
        <v>602</v>
      </c>
      <c r="Q144" s="130" t="s">
        <v>602</v>
      </c>
      <c r="R144" s="130" t="s">
        <v>602</v>
      </c>
      <c r="S144" s="130" t="s">
        <v>602</v>
      </c>
      <c r="T144" s="130" t="s">
        <v>602</v>
      </c>
      <c r="U144" s="130" t="s">
        <v>602</v>
      </c>
      <c r="V144" s="130" t="s">
        <v>602</v>
      </c>
      <c r="W144" s="130" t="s">
        <v>602</v>
      </c>
      <c r="X144" s="130" t="s">
        <v>602</v>
      </c>
      <c r="Y144" s="130" t="s">
        <v>602</v>
      </c>
      <c r="Z144" s="130" t="s">
        <v>602</v>
      </c>
      <c r="AA144" s="130" t="s">
        <v>602</v>
      </c>
      <c r="AB144" s="130" t="s">
        <v>602</v>
      </c>
      <c r="AC144" s="130" t="s">
        <v>602</v>
      </c>
      <c r="AD144" s="130" t="s">
        <v>602</v>
      </c>
      <c r="AE144" s="130" t="s">
        <v>602</v>
      </c>
      <c r="AF144" s="130" t="s">
        <v>602</v>
      </c>
      <c r="AG144" s="130" t="s">
        <v>602</v>
      </c>
      <c r="AH144" s="130" t="s">
        <v>602</v>
      </c>
      <c r="AI144" s="130" t="s">
        <v>602</v>
      </c>
      <c r="AJ144" s="130" t="s">
        <v>602</v>
      </c>
      <c r="AK144" s="137" t="s">
        <v>602</v>
      </c>
    </row>
    <row r="145" spans="1:37" ht="15.5" hidden="1" x14ac:dyDescent="0.35">
      <c r="A145" s="42" t="e">
        <f t="shared" ref="A145" si="170">A144</f>
        <v>#REF!</v>
      </c>
      <c r="B145" s="129" t="s">
        <v>570</v>
      </c>
      <c r="C145" s="153" t="s">
        <v>587</v>
      </c>
      <c r="D145" s="117" t="s">
        <v>59</v>
      </c>
      <c r="E145" s="117" t="s">
        <v>340</v>
      </c>
      <c r="F145" s="130" t="e">
        <f t="shared" si="159"/>
        <v>#REF!</v>
      </c>
      <c r="G145" s="130" t="e">
        <f t="shared" si="160"/>
        <v>#REF!</v>
      </c>
      <c r="H145" s="130" t="e">
        <f t="shared" si="161"/>
        <v>#REF!</v>
      </c>
      <c r="I145" s="130" t="s">
        <v>602</v>
      </c>
      <c r="J145" s="130" t="s">
        <v>602</v>
      </c>
      <c r="K145" s="130" t="s">
        <v>602</v>
      </c>
      <c r="L145" s="130" t="s">
        <v>602</v>
      </c>
      <c r="M145" s="130" t="s">
        <v>602</v>
      </c>
      <c r="N145" s="130" t="s">
        <v>602</v>
      </c>
      <c r="O145" s="130" t="s">
        <v>602</v>
      </c>
      <c r="P145" s="130" t="s">
        <v>602</v>
      </c>
      <c r="Q145" s="130" t="s">
        <v>602</v>
      </c>
      <c r="R145" s="130" t="s">
        <v>602</v>
      </c>
      <c r="S145" s="130" t="s">
        <v>602</v>
      </c>
      <c r="T145" s="130" t="s">
        <v>602</v>
      </c>
      <c r="U145" s="130" t="s">
        <v>602</v>
      </c>
      <c r="V145" s="130" t="s">
        <v>602</v>
      </c>
      <c r="W145" s="130" t="s">
        <v>602</v>
      </c>
      <c r="X145" s="130" t="s">
        <v>602</v>
      </c>
      <c r="Y145" s="130" t="s">
        <v>602</v>
      </c>
      <c r="Z145" s="130" t="s">
        <v>602</v>
      </c>
      <c r="AA145" s="130" t="s">
        <v>602</v>
      </c>
      <c r="AB145" s="130" t="s">
        <v>602</v>
      </c>
      <c r="AC145" s="130" t="s">
        <v>602</v>
      </c>
      <c r="AD145" s="130" t="s">
        <v>602</v>
      </c>
      <c r="AE145" s="130" t="s">
        <v>602</v>
      </c>
      <c r="AF145" s="130" t="s">
        <v>602</v>
      </c>
      <c r="AG145" s="130" t="s">
        <v>602</v>
      </c>
      <c r="AH145" s="130" t="s">
        <v>602</v>
      </c>
      <c r="AI145" s="130" t="s">
        <v>602</v>
      </c>
      <c r="AJ145" s="130" t="s">
        <v>602</v>
      </c>
      <c r="AK145" s="137" t="s">
        <v>602</v>
      </c>
    </row>
    <row r="146" spans="1:37" ht="15.5" hidden="1" x14ac:dyDescent="0.35">
      <c r="A146" s="42" t="e">
        <f t="shared" ref="A146" si="171">A145</f>
        <v>#REF!</v>
      </c>
      <c r="B146" s="129" t="s">
        <v>570</v>
      </c>
      <c r="C146" s="153" t="s">
        <v>587</v>
      </c>
      <c r="D146" s="117" t="s">
        <v>59</v>
      </c>
      <c r="E146" s="117" t="s">
        <v>336</v>
      </c>
      <c r="F146" s="130" t="e">
        <f t="shared" si="159"/>
        <v>#REF!</v>
      </c>
      <c r="G146" s="130" t="e">
        <f t="shared" si="160"/>
        <v>#REF!</v>
      </c>
      <c r="H146" s="130" t="e">
        <f t="shared" si="161"/>
        <v>#REF!</v>
      </c>
      <c r="I146" s="130" t="s">
        <v>602</v>
      </c>
      <c r="J146" s="130" t="s">
        <v>602</v>
      </c>
      <c r="K146" s="130" t="s">
        <v>602</v>
      </c>
      <c r="L146" s="130" t="s">
        <v>602</v>
      </c>
      <c r="M146" s="130" t="s">
        <v>602</v>
      </c>
      <c r="N146" s="130" t="s">
        <v>602</v>
      </c>
      <c r="O146" s="130" t="s">
        <v>602</v>
      </c>
      <c r="P146" s="130" t="s">
        <v>602</v>
      </c>
      <c r="Q146" s="130" t="s">
        <v>602</v>
      </c>
      <c r="R146" s="130" t="s">
        <v>602</v>
      </c>
      <c r="S146" s="130" t="s">
        <v>602</v>
      </c>
      <c r="T146" s="130" t="s">
        <v>602</v>
      </c>
      <c r="U146" s="130" t="s">
        <v>602</v>
      </c>
      <c r="V146" s="130" t="s">
        <v>602</v>
      </c>
      <c r="W146" s="130" t="s">
        <v>602</v>
      </c>
      <c r="X146" s="130" t="s">
        <v>602</v>
      </c>
      <c r="Y146" s="130" t="s">
        <v>602</v>
      </c>
      <c r="Z146" s="130" t="s">
        <v>602</v>
      </c>
      <c r="AA146" s="130" t="s">
        <v>602</v>
      </c>
      <c r="AB146" s="130" t="s">
        <v>602</v>
      </c>
      <c r="AC146" s="130" t="s">
        <v>602</v>
      </c>
      <c r="AD146" s="130" t="s">
        <v>602</v>
      </c>
      <c r="AE146" s="130" t="s">
        <v>602</v>
      </c>
      <c r="AF146" s="130" t="s">
        <v>602</v>
      </c>
      <c r="AG146" s="130" t="s">
        <v>602</v>
      </c>
      <c r="AH146" s="130" t="s">
        <v>602</v>
      </c>
      <c r="AI146" s="130" t="s">
        <v>602</v>
      </c>
      <c r="AJ146" s="130" t="s">
        <v>602</v>
      </c>
      <c r="AK146" s="137" t="s">
        <v>602</v>
      </c>
    </row>
    <row r="147" spans="1:37" ht="15.5" hidden="1" x14ac:dyDescent="0.35">
      <c r="A147" s="42" t="e">
        <f t="shared" ref="A147" si="172">A146</f>
        <v>#REF!</v>
      </c>
      <c r="B147" s="129" t="s">
        <v>570</v>
      </c>
      <c r="C147" s="153" t="s">
        <v>587</v>
      </c>
      <c r="D147" s="117" t="s">
        <v>59</v>
      </c>
      <c r="E147" s="117" t="s">
        <v>168</v>
      </c>
      <c r="F147" s="130" t="e">
        <f t="shared" si="159"/>
        <v>#REF!</v>
      </c>
      <c r="G147" s="130" t="e">
        <f t="shared" si="160"/>
        <v>#REF!</v>
      </c>
      <c r="H147" s="130" t="e">
        <f t="shared" si="161"/>
        <v>#REF!</v>
      </c>
      <c r="I147" s="130" t="s">
        <v>602</v>
      </c>
      <c r="J147" s="130" t="s">
        <v>602</v>
      </c>
      <c r="K147" s="130" t="s">
        <v>602</v>
      </c>
      <c r="L147" s="130" t="s">
        <v>602</v>
      </c>
      <c r="M147" s="130" t="s">
        <v>602</v>
      </c>
      <c r="N147" s="130" t="s">
        <v>602</v>
      </c>
      <c r="O147" s="130" t="s">
        <v>602</v>
      </c>
      <c r="P147" s="130" t="s">
        <v>602</v>
      </c>
      <c r="Q147" s="130" t="s">
        <v>602</v>
      </c>
      <c r="R147" s="130" t="s">
        <v>602</v>
      </c>
      <c r="S147" s="130" t="s">
        <v>602</v>
      </c>
      <c r="T147" s="130" t="s">
        <v>602</v>
      </c>
      <c r="U147" s="130" t="s">
        <v>602</v>
      </c>
      <c r="V147" s="130" t="s">
        <v>602</v>
      </c>
      <c r="W147" s="130" t="s">
        <v>602</v>
      </c>
      <c r="X147" s="130" t="s">
        <v>602</v>
      </c>
      <c r="Y147" s="130" t="s">
        <v>602</v>
      </c>
      <c r="Z147" s="130" t="s">
        <v>602</v>
      </c>
      <c r="AA147" s="130" t="s">
        <v>602</v>
      </c>
      <c r="AB147" s="130" t="s">
        <v>602</v>
      </c>
      <c r="AC147" s="130" t="s">
        <v>602</v>
      </c>
      <c r="AD147" s="130" t="s">
        <v>602</v>
      </c>
      <c r="AE147" s="130" t="s">
        <v>602</v>
      </c>
      <c r="AF147" s="130" t="s">
        <v>602</v>
      </c>
      <c r="AG147" s="130" t="s">
        <v>602</v>
      </c>
      <c r="AH147" s="130" t="s">
        <v>602</v>
      </c>
      <c r="AI147" s="130" t="s">
        <v>602</v>
      </c>
      <c r="AJ147" s="130" t="s">
        <v>602</v>
      </c>
      <c r="AK147" s="137" t="s">
        <v>602</v>
      </c>
    </row>
    <row r="148" spans="1:37" ht="15.5" hidden="1" x14ac:dyDescent="0.35">
      <c r="A148" s="42" t="e">
        <f t="shared" ref="A148" si="173">A147</f>
        <v>#REF!</v>
      </c>
      <c r="B148" s="129" t="s">
        <v>570</v>
      </c>
      <c r="C148" s="153" t="s">
        <v>587</v>
      </c>
      <c r="D148" s="117" t="s">
        <v>98</v>
      </c>
      <c r="E148" s="117" t="s">
        <v>97</v>
      </c>
      <c r="F148" s="130" t="e">
        <f t="shared" si="159"/>
        <v>#REF!</v>
      </c>
      <c r="G148" s="130" t="e">
        <f t="shared" si="160"/>
        <v>#REF!</v>
      </c>
      <c r="H148" s="130" t="e">
        <f t="shared" si="161"/>
        <v>#REF!</v>
      </c>
      <c r="I148" s="130" t="s">
        <v>602</v>
      </c>
      <c r="J148" s="130" t="s">
        <v>602</v>
      </c>
      <c r="K148" s="130" t="s">
        <v>602</v>
      </c>
      <c r="L148" s="130" t="s">
        <v>602</v>
      </c>
      <c r="M148" s="130" t="s">
        <v>602</v>
      </c>
      <c r="N148" s="130" t="s">
        <v>602</v>
      </c>
      <c r="O148" s="130" t="s">
        <v>602</v>
      </c>
      <c r="P148" s="130" t="s">
        <v>602</v>
      </c>
      <c r="Q148" s="130" t="s">
        <v>602</v>
      </c>
      <c r="R148" s="130" t="s">
        <v>602</v>
      </c>
      <c r="S148" s="130" t="s">
        <v>602</v>
      </c>
      <c r="T148" s="130" t="s">
        <v>602</v>
      </c>
      <c r="U148" s="130" t="s">
        <v>602</v>
      </c>
      <c r="V148" s="130" t="s">
        <v>602</v>
      </c>
      <c r="W148" s="130" t="s">
        <v>602</v>
      </c>
      <c r="X148" s="130" t="s">
        <v>602</v>
      </c>
      <c r="Y148" s="130" t="s">
        <v>602</v>
      </c>
      <c r="Z148" s="130" t="s">
        <v>602</v>
      </c>
      <c r="AA148" s="130" t="s">
        <v>602</v>
      </c>
      <c r="AB148" s="130" t="s">
        <v>602</v>
      </c>
      <c r="AC148" s="130" t="s">
        <v>602</v>
      </c>
      <c r="AD148" s="130" t="s">
        <v>602</v>
      </c>
      <c r="AE148" s="130" t="s">
        <v>602</v>
      </c>
      <c r="AF148" s="130" t="s">
        <v>602</v>
      </c>
      <c r="AG148" s="130" t="s">
        <v>602</v>
      </c>
      <c r="AH148" s="130" t="s">
        <v>602</v>
      </c>
      <c r="AI148" s="130" t="s">
        <v>602</v>
      </c>
      <c r="AJ148" s="130" t="s">
        <v>602</v>
      </c>
      <c r="AK148" s="137" t="s">
        <v>602</v>
      </c>
    </row>
    <row r="149" spans="1:37" ht="16" hidden="1" thickBot="1" x14ac:dyDescent="0.4">
      <c r="A149" s="42" t="e">
        <f t="shared" ref="A149" si="174">A148</f>
        <v>#REF!</v>
      </c>
      <c r="B149" s="129" t="s">
        <v>570</v>
      </c>
      <c r="C149" s="154" t="s">
        <v>587</v>
      </c>
      <c r="D149" s="161" t="s">
        <v>98</v>
      </c>
      <c r="E149" s="161" t="s">
        <v>236</v>
      </c>
      <c r="F149" s="141" t="e">
        <f t="shared" si="159"/>
        <v>#REF!</v>
      </c>
      <c r="G149" s="141" t="e">
        <f t="shared" si="160"/>
        <v>#REF!</v>
      </c>
      <c r="H149" s="141" t="e">
        <f t="shared" si="161"/>
        <v>#REF!</v>
      </c>
      <c r="I149" s="141" t="s">
        <v>602</v>
      </c>
      <c r="J149" s="141" t="s">
        <v>602</v>
      </c>
      <c r="K149" s="141" t="s">
        <v>602</v>
      </c>
      <c r="L149" s="141" t="s">
        <v>602</v>
      </c>
      <c r="M149" s="141" t="s">
        <v>602</v>
      </c>
      <c r="N149" s="141" t="s">
        <v>602</v>
      </c>
      <c r="O149" s="141" t="s">
        <v>602</v>
      </c>
      <c r="P149" s="141" t="s">
        <v>602</v>
      </c>
      <c r="Q149" s="141" t="s">
        <v>602</v>
      </c>
      <c r="R149" s="141" t="s">
        <v>602</v>
      </c>
      <c r="S149" s="141" t="s">
        <v>602</v>
      </c>
      <c r="T149" s="141" t="s">
        <v>602</v>
      </c>
      <c r="U149" s="141" t="s">
        <v>602</v>
      </c>
      <c r="V149" s="141" t="s">
        <v>602</v>
      </c>
      <c r="W149" s="141" t="s">
        <v>602</v>
      </c>
      <c r="X149" s="141" t="s">
        <v>602</v>
      </c>
      <c r="Y149" s="141" t="s">
        <v>602</v>
      </c>
      <c r="Z149" s="141" t="s">
        <v>602</v>
      </c>
      <c r="AA149" s="141" t="s">
        <v>602</v>
      </c>
      <c r="AB149" s="141" t="s">
        <v>602</v>
      </c>
      <c r="AC149" s="141" t="s">
        <v>602</v>
      </c>
      <c r="AD149" s="141" t="s">
        <v>602</v>
      </c>
      <c r="AE149" s="141" t="s">
        <v>602</v>
      </c>
      <c r="AF149" s="141" t="s">
        <v>602</v>
      </c>
      <c r="AG149" s="141" t="s">
        <v>602</v>
      </c>
      <c r="AH149" s="141" t="s">
        <v>602</v>
      </c>
      <c r="AI149" s="141" t="s">
        <v>602</v>
      </c>
      <c r="AJ149" s="141" t="s">
        <v>602</v>
      </c>
      <c r="AK149" s="142" t="s">
        <v>602</v>
      </c>
    </row>
    <row r="150" spans="1:37" ht="15.5" hidden="1" x14ac:dyDescent="0.35">
      <c r="A150" s="42" t="e">
        <f t="shared" ref="A150" si="175">A149</f>
        <v>#REF!</v>
      </c>
      <c r="B150" s="129" t="s">
        <v>570</v>
      </c>
      <c r="C150" s="149" t="s">
        <v>588</v>
      </c>
      <c r="D150" s="160" t="s">
        <v>59</v>
      </c>
      <c r="E150" s="160" t="s">
        <v>114</v>
      </c>
      <c r="F150" s="134" t="e">
        <f t="shared" si="159"/>
        <v>#REF!</v>
      </c>
      <c r="G150" s="134" t="e">
        <f t="shared" si="160"/>
        <v>#REF!</v>
      </c>
      <c r="H150" s="134" t="e">
        <f t="shared" si="161"/>
        <v>#REF!</v>
      </c>
      <c r="I150" s="134" t="s">
        <v>602</v>
      </c>
      <c r="J150" s="134" t="s">
        <v>602</v>
      </c>
      <c r="K150" s="134" t="s">
        <v>602</v>
      </c>
      <c r="L150" s="134" t="s">
        <v>602</v>
      </c>
      <c r="M150" s="134" t="s">
        <v>602</v>
      </c>
      <c r="N150" s="134" t="s">
        <v>602</v>
      </c>
      <c r="O150" s="134" t="s">
        <v>602</v>
      </c>
      <c r="P150" s="134" t="s">
        <v>602</v>
      </c>
      <c r="Q150" s="134" t="s">
        <v>602</v>
      </c>
      <c r="R150" s="134" t="s">
        <v>602</v>
      </c>
      <c r="S150" s="134" t="s">
        <v>602</v>
      </c>
      <c r="T150" s="134" t="s">
        <v>602</v>
      </c>
      <c r="U150" s="134" t="s">
        <v>602</v>
      </c>
      <c r="V150" s="134" t="s">
        <v>602</v>
      </c>
      <c r="W150" s="134" t="s">
        <v>602</v>
      </c>
      <c r="X150" s="134" t="s">
        <v>602</v>
      </c>
      <c r="Y150" s="134" t="s">
        <v>602</v>
      </c>
      <c r="Z150" s="134" t="s">
        <v>602</v>
      </c>
      <c r="AA150" s="134" t="s">
        <v>602</v>
      </c>
      <c r="AB150" s="134" t="s">
        <v>602</v>
      </c>
      <c r="AC150" s="134" t="s">
        <v>602</v>
      </c>
      <c r="AD150" s="134" t="s">
        <v>602</v>
      </c>
      <c r="AE150" s="134" t="s">
        <v>602</v>
      </c>
      <c r="AF150" s="134" t="s">
        <v>602</v>
      </c>
      <c r="AG150" s="134" t="s">
        <v>602</v>
      </c>
      <c r="AH150" s="134" t="s">
        <v>602</v>
      </c>
      <c r="AI150" s="134" t="s">
        <v>602</v>
      </c>
      <c r="AJ150" s="134" t="s">
        <v>602</v>
      </c>
      <c r="AK150" s="135" t="s">
        <v>602</v>
      </c>
    </row>
    <row r="151" spans="1:37" ht="15.5" hidden="1" x14ac:dyDescent="0.35">
      <c r="A151" s="42" t="e">
        <f t="shared" ref="A151" si="176">A150</f>
        <v>#REF!</v>
      </c>
      <c r="B151" s="129" t="s">
        <v>570</v>
      </c>
      <c r="C151" s="150" t="s">
        <v>588</v>
      </c>
      <c r="D151" s="117" t="s">
        <v>59</v>
      </c>
      <c r="E151" s="117" t="s">
        <v>93</v>
      </c>
      <c r="F151" s="130" t="e">
        <f t="shared" si="159"/>
        <v>#REF!</v>
      </c>
      <c r="G151" s="130" t="e">
        <f t="shared" si="160"/>
        <v>#REF!</v>
      </c>
      <c r="H151" s="130" t="e">
        <f t="shared" si="161"/>
        <v>#REF!</v>
      </c>
      <c r="I151" s="130" t="s">
        <v>602</v>
      </c>
      <c r="J151" s="130" t="s">
        <v>602</v>
      </c>
      <c r="K151" s="130" t="s">
        <v>602</v>
      </c>
      <c r="L151" s="130" t="s">
        <v>602</v>
      </c>
      <c r="M151" s="130" t="s">
        <v>602</v>
      </c>
      <c r="N151" s="130" t="s">
        <v>602</v>
      </c>
      <c r="O151" s="130" t="s">
        <v>602</v>
      </c>
      <c r="P151" s="130" t="s">
        <v>602</v>
      </c>
      <c r="Q151" s="130" t="s">
        <v>602</v>
      </c>
      <c r="R151" s="130" t="s">
        <v>602</v>
      </c>
      <c r="S151" s="130" t="s">
        <v>602</v>
      </c>
      <c r="T151" s="130" t="s">
        <v>602</v>
      </c>
      <c r="U151" s="130" t="s">
        <v>602</v>
      </c>
      <c r="V151" s="130" t="s">
        <v>602</v>
      </c>
      <c r="W151" s="130" t="s">
        <v>602</v>
      </c>
      <c r="X151" s="130" t="s">
        <v>602</v>
      </c>
      <c r="Y151" s="130" t="s">
        <v>602</v>
      </c>
      <c r="Z151" s="130" t="s">
        <v>602</v>
      </c>
      <c r="AA151" s="130" t="s">
        <v>602</v>
      </c>
      <c r="AB151" s="130" t="s">
        <v>602</v>
      </c>
      <c r="AC151" s="130" t="s">
        <v>602</v>
      </c>
      <c r="AD151" s="130" t="s">
        <v>602</v>
      </c>
      <c r="AE151" s="130" t="s">
        <v>602</v>
      </c>
      <c r="AF151" s="130" t="s">
        <v>602</v>
      </c>
      <c r="AG151" s="130" t="s">
        <v>602</v>
      </c>
      <c r="AH151" s="130" t="s">
        <v>602</v>
      </c>
      <c r="AI151" s="130" t="s">
        <v>602</v>
      </c>
      <c r="AJ151" s="130" t="s">
        <v>602</v>
      </c>
      <c r="AK151" s="137" t="s">
        <v>602</v>
      </c>
    </row>
    <row r="152" spans="1:37" ht="15.5" hidden="1" x14ac:dyDescent="0.35">
      <c r="A152" s="42" t="e">
        <f t="shared" ref="A152" si="177">A151</f>
        <v>#REF!</v>
      </c>
      <c r="B152" s="129" t="s">
        <v>570</v>
      </c>
      <c r="C152" s="150" t="s">
        <v>588</v>
      </c>
      <c r="D152" s="117" t="s">
        <v>59</v>
      </c>
      <c r="E152" s="117" t="s">
        <v>340</v>
      </c>
      <c r="F152" s="130" t="e">
        <f t="shared" si="159"/>
        <v>#REF!</v>
      </c>
      <c r="G152" s="130" t="e">
        <f t="shared" si="160"/>
        <v>#REF!</v>
      </c>
      <c r="H152" s="130" t="e">
        <f t="shared" si="161"/>
        <v>#REF!</v>
      </c>
      <c r="I152" s="130" t="s">
        <v>602</v>
      </c>
      <c r="J152" s="130" t="s">
        <v>602</v>
      </c>
      <c r="K152" s="130" t="s">
        <v>602</v>
      </c>
      <c r="L152" s="130" t="s">
        <v>602</v>
      </c>
      <c r="M152" s="130" t="s">
        <v>602</v>
      </c>
      <c r="N152" s="130" t="s">
        <v>602</v>
      </c>
      <c r="O152" s="130" t="s">
        <v>602</v>
      </c>
      <c r="P152" s="130" t="s">
        <v>602</v>
      </c>
      <c r="Q152" s="130" t="s">
        <v>602</v>
      </c>
      <c r="R152" s="130" t="s">
        <v>602</v>
      </c>
      <c r="S152" s="130" t="s">
        <v>602</v>
      </c>
      <c r="T152" s="130" t="s">
        <v>602</v>
      </c>
      <c r="U152" s="130" t="s">
        <v>602</v>
      </c>
      <c r="V152" s="130" t="s">
        <v>602</v>
      </c>
      <c r="W152" s="130" t="s">
        <v>602</v>
      </c>
      <c r="X152" s="130" t="s">
        <v>602</v>
      </c>
      <c r="Y152" s="130" t="s">
        <v>602</v>
      </c>
      <c r="Z152" s="130" t="s">
        <v>602</v>
      </c>
      <c r="AA152" s="130" t="s">
        <v>602</v>
      </c>
      <c r="AB152" s="130" t="s">
        <v>602</v>
      </c>
      <c r="AC152" s="130" t="s">
        <v>602</v>
      </c>
      <c r="AD152" s="130" t="s">
        <v>602</v>
      </c>
      <c r="AE152" s="130" t="s">
        <v>602</v>
      </c>
      <c r="AF152" s="130" t="s">
        <v>602</v>
      </c>
      <c r="AG152" s="130" t="s">
        <v>602</v>
      </c>
      <c r="AH152" s="130" t="s">
        <v>602</v>
      </c>
      <c r="AI152" s="130" t="s">
        <v>602</v>
      </c>
      <c r="AJ152" s="130" t="s">
        <v>602</v>
      </c>
      <c r="AK152" s="137" t="s">
        <v>602</v>
      </c>
    </row>
    <row r="153" spans="1:37" ht="15.5" hidden="1" x14ac:dyDescent="0.35">
      <c r="A153" s="42" t="e">
        <f t="shared" ref="A153" si="178">A152</f>
        <v>#REF!</v>
      </c>
      <c r="B153" s="129" t="s">
        <v>570</v>
      </c>
      <c r="C153" s="150" t="s">
        <v>588</v>
      </c>
      <c r="D153" s="117" t="s">
        <v>59</v>
      </c>
      <c r="E153" s="117" t="s">
        <v>336</v>
      </c>
      <c r="F153" s="130" t="e">
        <f t="shared" si="159"/>
        <v>#REF!</v>
      </c>
      <c r="G153" s="130" t="e">
        <f t="shared" si="160"/>
        <v>#REF!</v>
      </c>
      <c r="H153" s="130" t="e">
        <f t="shared" si="161"/>
        <v>#REF!</v>
      </c>
      <c r="I153" s="130" t="s">
        <v>602</v>
      </c>
      <c r="J153" s="130" t="s">
        <v>602</v>
      </c>
      <c r="K153" s="130" t="s">
        <v>602</v>
      </c>
      <c r="L153" s="130" t="s">
        <v>602</v>
      </c>
      <c r="M153" s="130" t="s">
        <v>602</v>
      </c>
      <c r="N153" s="130" t="s">
        <v>602</v>
      </c>
      <c r="O153" s="130" t="s">
        <v>602</v>
      </c>
      <c r="P153" s="130" t="s">
        <v>602</v>
      </c>
      <c r="Q153" s="130" t="s">
        <v>602</v>
      </c>
      <c r="R153" s="130" t="s">
        <v>602</v>
      </c>
      <c r="S153" s="130" t="s">
        <v>602</v>
      </c>
      <c r="T153" s="130" t="s">
        <v>602</v>
      </c>
      <c r="U153" s="130" t="s">
        <v>602</v>
      </c>
      <c r="V153" s="130" t="s">
        <v>602</v>
      </c>
      <c r="W153" s="130" t="s">
        <v>602</v>
      </c>
      <c r="X153" s="130" t="s">
        <v>602</v>
      </c>
      <c r="Y153" s="130" t="s">
        <v>602</v>
      </c>
      <c r="Z153" s="130" t="s">
        <v>602</v>
      </c>
      <c r="AA153" s="130" t="s">
        <v>602</v>
      </c>
      <c r="AB153" s="130" t="s">
        <v>602</v>
      </c>
      <c r="AC153" s="130" t="s">
        <v>602</v>
      </c>
      <c r="AD153" s="130" t="s">
        <v>602</v>
      </c>
      <c r="AE153" s="130" t="s">
        <v>602</v>
      </c>
      <c r="AF153" s="130" t="s">
        <v>602</v>
      </c>
      <c r="AG153" s="130" t="s">
        <v>602</v>
      </c>
      <c r="AH153" s="130" t="s">
        <v>602</v>
      </c>
      <c r="AI153" s="130" t="s">
        <v>602</v>
      </c>
      <c r="AJ153" s="130" t="s">
        <v>602</v>
      </c>
      <c r="AK153" s="137" t="s">
        <v>602</v>
      </c>
    </row>
    <row r="154" spans="1:37" ht="16" hidden="1" thickBot="1" x14ac:dyDescent="0.4">
      <c r="A154" s="42" t="e">
        <f t="shared" ref="A154" si="179">A153</f>
        <v>#REF!</v>
      </c>
      <c r="B154" s="129" t="s">
        <v>570</v>
      </c>
      <c r="C154" s="151" t="s">
        <v>588</v>
      </c>
      <c r="D154" s="161" t="s">
        <v>98</v>
      </c>
      <c r="E154" s="161" t="s">
        <v>236</v>
      </c>
      <c r="F154" s="141" t="e">
        <f t="shared" si="159"/>
        <v>#REF!</v>
      </c>
      <c r="G154" s="141" t="e">
        <f t="shared" si="160"/>
        <v>#REF!</v>
      </c>
      <c r="H154" s="141" t="e">
        <f t="shared" si="161"/>
        <v>#REF!</v>
      </c>
      <c r="I154" s="141" t="s">
        <v>602</v>
      </c>
      <c r="J154" s="141" t="s">
        <v>602</v>
      </c>
      <c r="K154" s="141" t="s">
        <v>602</v>
      </c>
      <c r="L154" s="141" t="s">
        <v>602</v>
      </c>
      <c r="M154" s="141" t="s">
        <v>602</v>
      </c>
      <c r="N154" s="141" t="s">
        <v>602</v>
      </c>
      <c r="O154" s="141" t="s">
        <v>602</v>
      </c>
      <c r="P154" s="141" t="s">
        <v>602</v>
      </c>
      <c r="Q154" s="141" t="s">
        <v>602</v>
      </c>
      <c r="R154" s="141" t="s">
        <v>602</v>
      </c>
      <c r="S154" s="141" t="s">
        <v>602</v>
      </c>
      <c r="T154" s="141" t="s">
        <v>602</v>
      </c>
      <c r="U154" s="141" t="s">
        <v>602</v>
      </c>
      <c r="V154" s="141" t="s">
        <v>602</v>
      </c>
      <c r="W154" s="141" t="s">
        <v>602</v>
      </c>
      <c r="X154" s="141" t="s">
        <v>602</v>
      </c>
      <c r="Y154" s="141" t="s">
        <v>602</v>
      </c>
      <c r="Z154" s="141" t="s">
        <v>602</v>
      </c>
      <c r="AA154" s="141" t="s">
        <v>602</v>
      </c>
      <c r="AB154" s="141" t="s">
        <v>602</v>
      </c>
      <c r="AC154" s="141" t="s">
        <v>602</v>
      </c>
      <c r="AD154" s="141" t="s">
        <v>602</v>
      </c>
      <c r="AE154" s="141" t="s">
        <v>602</v>
      </c>
      <c r="AF154" s="141" t="s">
        <v>602</v>
      </c>
      <c r="AG154" s="141" t="s">
        <v>602</v>
      </c>
      <c r="AH154" s="141" t="s">
        <v>602</v>
      </c>
      <c r="AI154" s="141" t="s">
        <v>602</v>
      </c>
      <c r="AJ154" s="141" t="s">
        <v>602</v>
      </c>
      <c r="AK154" s="142" t="s">
        <v>602</v>
      </c>
    </row>
    <row r="155" spans="1:37" ht="15.5" hidden="1" x14ac:dyDescent="0.35">
      <c r="A155" s="42" t="e">
        <f t="shared" ref="A155" si="180">A154</f>
        <v>#REF!</v>
      </c>
      <c r="B155" s="129" t="s">
        <v>570</v>
      </c>
      <c r="C155" s="152" t="s">
        <v>589</v>
      </c>
      <c r="D155" s="160" t="s">
        <v>59</v>
      </c>
      <c r="E155" s="160" t="s">
        <v>114</v>
      </c>
      <c r="F155" s="134" t="e">
        <f t="shared" si="159"/>
        <v>#REF!</v>
      </c>
      <c r="G155" s="134" t="e">
        <f t="shared" si="160"/>
        <v>#REF!</v>
      </c>
      <c r="H155" s="134" t="e">
        <f t="shared" si="161"/>
        <v>#REF!</v>
      </c>
      <c r="I155" s="134" t="s">
        <v>602</v>
      </c>
      <c r="J155" s="134" t="s">
        <v>602</v>
      </c>
      <c r="K155" s="134" t="s">
        <v>602</v>
      </c>
      <c r="L155" s="134" t="s">
        <v>602</v>
      </c>
      <c r="M155" s="134" t="s">
        <v>602</v>
      </c>
      <c r="N155" s="134" t="s">
        <v>602</v>
      </c>
      <c r="O155" s="134" t="s">
        <v>602</v>
      </c>
      <c r="P155" s="134" t="s">
        <v>602</v>
      </c>
      <c r="Q155" s="134" t="s">
        <v>602</v>
      </c>
      <c r="R155" s="134" t="s">
        <v>602</v>
      </c>
      <c r="S155" s="134" t="s">
        <v>602</v>
      </c>
      <c r="T155" s="134" t="s">
        <v>602</v>
      </c>
      <c r="U155" s="134" t="s">
        <v>602</v>
      </c>
      <c r="V155" s="134" t="s">
        <v>602</v>
      </c>
      <c r="W155" s="134" t="s">
        <v>602</v>
      </c>
      <c r="X155" s="134" t="s">
        <v>602</v>
      </c>
      <c r="Y155" s="134" t="s">
        <v>602</v>
      </c>
      <c r="Z155" s="134" t="s">
        <v>602</v>
      </c>
      <c r="AA155" s="134" t="s">
        <v>602</v>
      </c>
      <c r="AB155" s="134" t="s">
        <v>602</v>
      </c>
      <c r="AC155" s="134" t="s">
        <v>602</v>
      </c>
      <c r="AD155" s="134" t="s">
        <v>602</v>
      </c>
      <c r="AE155" s="134" t="s">
        <v>602</v>
      </c>
      <c r="AF155" s="134" t="s">
        <v>602</v>
      </c>
      <c r="AG155" s="134" t="s">
        <v>602</v>
      </c>
      <c r="AH155" s="134" t="s">
        <v>602</v>
      </c>
      <c r="AI155" s="134" t="s">
        <v>602</v>
      </c>
      <c r="AJ155" s="134" t="s">
        <v>602</v>
      </c>
      <c r="AK155" s="135" t="s">
        <v>602</v>
      </c>
    </row>
    <row r="156" spans="1:37" ht="15.5" hidden="1" x14ac:dyDescent="0.35">
      <c r="A156" s="42" t="e">
        <f t="shared" ref="A156" si="181">A155</f>
        <v>#REF!</v>
      </c>
      <c r="B156" s="129" t="s">
        <v>570</v>
      </c>
      <c r="C156" s="153" t="s">
        <v>589</v>
      </c>
      <c r="D156" s="117" t="s">
        <v>59</v>
      </c>
      <c r="E156" s="117" t="s">
        <v>93</v>
      </c>
      <c r="F156" s="130" t="e">
        <f t="shared" si="159"/>
        <v>#REF!</v>
      </c>
      <c r="G156" s="130" t="e">
        <f t="shared" si="160"/>
        <v>#REF!</v>
      </c>
      <c r="H156" s="130" t="e">
        <f t="shared" si="161"/>
        <v>#REF!</v>
      </c>
      <c r="I156" s="130" t="s">
        <v>602</v>
      </c>
      <c r="J156" s="130" t="s">
        <v>602</v>
      </c>
      <c r="K156" s="130" t="s">
        <v>602</v>
      </c>
      <c r="L156" s="130" t="s">
        <v>602</v>
      </c>
      <c r="M156" s="130" t="s">
        <v>602</v>
      </c>
      <c r="N156" s="130" t="s">
        <v>602</v>
      </c>
      <c r="O156" s="130" t="s">
        <v>602</v>
      </c>
      <c r="P156" s="130" t="s">
        <v>602</v>
      </c>
      <c r="Q156" s="130" t="s">
        <v>602</v>
      </c>
      <c r="R156" s="130" t="s">
        <v>602</v>
      </c>
      <c r="S156" s="130" t="s">
        <v>602</v>
      </c>
      <c r="T156" s="130" t="s">
        <v>602</v>
      </c>
      <c r="U156" s="130" t="s">
        <v>602</v>
      </c>
      <c r="V156" s="130" t="s">
        <v>602</v>
      </c>
      <c r="W156" s="130" t="s">
        <v>602</v>
      </c>
      <c r="X156" s="130" t="s">
        <v>602</v>
      </c>
      <c r="Y156" s="130" t="s">
        <v>602</v>
      </c>
      <c r="Z156" s="130" t="s">
        <v>602</v>
      </c>
      <c r="AA156" s="130" t="s">
        <v>602</v>
      </c>
      <c r="AB156" s="130" t="s">
        <v>602</v>
      </c>
      <c r="AC156" s="130" t="s">
        <v>602</v>
      </c>
      <c r="AD156" s="130" t="s">
        <v>602</v>
      </c>
      <c r="AE156" s="130" t="s">
        <v>602</v>
      </c>
      <c r="AF156" s="130" t="s">
        <v>602</v>
      </c>
      <c r="AG156" s="130" t="s">
        <v>602</v>
      </c>
      <c r="AH156" s="130" t="s">
        <v>602</v>
      </c>
      <c r="AI156" s="130" t="s">
        <v>602</v>
      </c>
      <c r="AJ156" s="130" t="s">
        <v>602</v>
      </c>
      <c r="AK156" s="137" t="s">
        <v>602</v>
      </c>
    </row>
    <row r="157" spans="1:37" ht="15.5" hidden="1" x14ac:dyDescent="0.35">
      <c r="A157" s="42" t="e">
        <f t="shared" ref="A157" si="182">A156</f>
        <v>#REF!</v>
      </c>
      <c r="B157" s="129" t="s">
        <v>570</v>
      </c>
      <c r="C157" s="153" t="s">
        <v>589</v>
      </c>
      <c r="D157" s="117" t="s">
        <v>59</v>
      </c>
      <c r="E157" s="117" t="s">
        <v>340</v>
      </c>
      <c r="F157" s="130" t="e">
        <f t="shared" si="159"/>
        <v>#REF!</v>
      </c>
      <c r="G157" s="130" t="e">
        <f t="shared" si="160"/>
        <v>#REF!</v>
      </c>
      <c r="H157" s="130" t="e">
        <f t="shared" si="161"/>
        <v>#REF!</v>
      </c>
      <c r="I157" s="130" t="s">
        <v>602</v>
      </c>
      <c r="J157" s="130" t="s">
        <v>602</v>
      </c>
      <c r="K157" s="130" t="s">
        <v>602</v>
      </c>
      <c r="L157" s="130" t="s">
        <v>602</v>
      </c>
      <c r="M157" s="130" t="s">
        <v>602</v>
      </c>
      <c r="N157" s="130" t="s">
        <v>602</v>
      </c>
      <c r="O157" s="130" t="s">
        <v>602</v>
      </c>
      <c r="P157" s="130" t="s">
        <v>602</v>
      </c>
      <c r="Q157" s="130" t="s">
        <v>602</v>
      </c>
      <c r="R157" s="130" t="s">
        <v>602</v>
      </c>
      <c r="S157" s="130" t="s">
        <v>602</v>
      </c>
      <c r="T157" s="130" t="s">
        <v>602</v>
      </c>
      <c r="U157" s="130" t="s">
        <v>602</v>
      </c>
      <c r="V157" s="130" t="s">
        <v>602</v>
      </c>
      <c r="W157" s="130" t="s">
        <v>602</v>
      </c>
      <c r="X157" s="130" t="s">
        <v>602</v>
      </c>
      <c r="Y157" s="130" t="s">
        <v>602</v>
      </c>
      <c r="Z157" s="130" t="s">
        <v>602</v>
      </c>
      <c r="AA157" s="130" t="s">
        <v>602</v>
      </c>
      <c r="AB157" s="130" t="s">
        <v>602</v>
      </c>
      <c r="AC157" s="130" t="s">
        <v>602</v>
      </c>
      <c r="AD157" s="130" t="s">
        <v>602</v>
      </c>
      <c r="AE157" s="130" t="s">
        <v>602</v>
      </c>
      <c r="AF157" s="130" t="s">
        <v>602</v>
      </c>
      <c r="AG157" s="130" t="s">
        <v>602</v>
      </c>
      <c r="AH157" s="130" t="s">
        <v>602</v>
      </c>
      <c r="AI157" s="130" t="s">
        <v>602</v>
      </c>
      <c r="AJ157" s="130" t="s">
        <v>602</v>
      </c>
      <c r="AK157" s="137" t="s">
        <v>602</v>
      </c>
    </row>
    <row r="158" spans="1:37" ht="15.5" hidden="1" x14ac:dyDescent="0.35">
      <c r="A158" s="42" t="e">
        <f t="shared" ref="A158" si="183">A157</f>
        <v>#REF!</v>
      </c>
      <c r="B158" s="129" t="s">
        <v>570</v>
      </c>
      <c r="C158" s="153" t="s">
        <v>589</v>
      </c>
      <c r="D158" s="117" t="s">
        <v>59</v>
      </c>
      <c r="E158" s="117" t="s">
        <v>336</v>
      </c>
      <c r="F158" s="130" t="e">
        <f t="shared" si="159"/>
        <v>#REF!</v>
      </c>
      <c r="G158" s="130" t="e">
        <f t="shared" si="160"/>
        <v>#REF!</v>
      </c>
      <c r="H158" s="130" t="e">
        <f t="shared" si="161"/>
        <v>#REF!</v>
      </c>
      <c r="I158" s="130" t="s">
        <v>602</v>
      </c>
      <c r="J158" s="130" t="s">
        <v>602</v>
      </c>
      <c r="K158" s="130" t="s">
        <v>602</v>
      </c>
      <c r="L158" s="130" t="s">
        <v>602</v>
      </c>
      <c r="M158" s="130" t="s">
        <v>602</v>
      </c>
      <c r="N158" s="130" t="s">
        <v>602</v>
      </c>
      <c r="O158" s="130" t="s">
        <v>602</v>
      </c>
      <c r="P158" s="130" t="s">
        <v>602</v>
      </c>
      <c r="Q158" s="130" t="s">
        <v>602</v>
      </c>
      <c r="R158" s="130" t="s">
        <v>602</v>
      </c>
      <c r="S158" s="130" t="s">
        <v>602</v>
      </c>
      <c r="T158" s="130" t="s">
        <v>602</v>
      </c>
      <c r="U158" s="130" t="s">
        <v>602</v>
      </c>
      <c r="V158" s="130" t="s">
        <v>602</v>
      </c>
      <c r="W158" s="130" t="s">
        <v>602</v>
      </c>
      <c r="X158" s="130" t="s">
        <v>602</v>
      </c>
      <c r="Y158" s="130" t="s">
        <v>602</v>
      </c>
      <c r="Z158" s="130" t="s">
        <v>602</v>
      </c>
      <c r="AA158" s="130" t="s">
        <v>602</v>
      </c>
      <c r="AB158" s="130" t="s">
        <v>602</v>
      </c>
      <c r="AC158" s="130" t="s">
        <v>602</v>
      </c>
      <c r="AD158" s="130" t="s">
        <v>602</v>
      </c>
      <c r="AE158" s="130" t="s">
        <v>602</v>
      </c>
      <c r="AF158" s="130" t="s">
        <v>602</v>
      </c>
      <c r="AG158" s="130" t="s">
        <v>602</v>
      </c>
      <c r="AH158" s="130" t="s">
        <v>602</v>
      </c>
      <c r="AI158" s="130" t="s">
        <v>602</v>
      </c>
      <c r="AJ158" s="130" t="s">
        <v>602</v>
      </c>
      <c r="AK158" s="137" t="s">
        <v>602</v>
      </c>
    </row>
    <row r="159" spans="1:37" ht="16" hidden="1" thickBot="1" x14ac:dyDescent="0.4">
      <c r="A159" s="42" t="e">
        <f t="shared" ref="A159" si="184">A158</f>
        <v>#REF!</v>
      </c>
      <c r="B159" s="129" t="s">
        <v>570</v>
      </c>
      <c r="C159" s="154" t="s">
        <v>589</v>
      </c>
      <c r="D159" s="161" t="s">
        <v>98</v>
      </c>
      <c r="E159" s="161" t="s">
        <v>236</v>
      </c>
      <c r="F159" s="141" t="e">
        <f t="shared" si="159"/>
        <v>#REF!</v>
      </c>
      <c r="G159" s="141" t="e">
        <f t="shared" si="160"/>
        <v>#REF!</v>
      </c>
      <c r="H159" s="141" t="e">
        <f t="shared" si="161"/>
        <v>#REF!</v>
      </c>
      <c r="I159" s="141" t="s">
        <v>602</v>
      </c>
      <c r="J159" s="141" t="s">
        <v>602</v>
      </c>
      <c r="K159" s="141" t="s">
        <v>602</v>
      </c>
      <c r="L159" s="141" t="s">
        <v>602</v>
      </c>
      <c r="M159" s="141" t="s">
        <v>602</v>
      </c>
      <c r="N159" s="141" t="s">
        <v>602</v>
      </c>
      <c r="O159" s="141" t="s">
        <v>602</v>
      </c>
      <c r="P159" s="141" t="s">
        <v>602</v>
      </c>
      <c r="Q159" s="141" t="s">
        <v>602</v>
      </c>
      <c r="R159" s="141" t="s">
        <v>602</v>
      </c>
      <c r="S159" s="141" t="s">
        <v>602</v>
      </c>
      <c r="T159" s="141" t="s">
        <v>602</v>
      </c>
      <c r="U159" s="141" t="s">
        <v>602</v>
      </c>
      <c r="V159" s="141" t="s">
        <v>602</v>
      </c>
      <c r="W159" s="141" t="s">
        <v>602</v>
      </c>
      <c r="X159" s="141" t="s">
        <v>602</v>
      </c>
      <c r="Y159" s="141" t="s">
        <v>602</v>
      </c>
      <c r="Z159" s="141" t="s">
        <v>602</v>
      </c>
      <c r="AA159" s="141" t="s">
        <v>602</v>
      </c>
      <c r="AB159" s="141" t="s">
        <v>602</v>
      </c>
      <c r="AC159" s="141" t="s">
        <v>602</v>
      </c>
      <c r="AD159" s="141" t="s">
        <v>602</v>
      </c>
      <c r="AE159" s="141" t="s">
        <v>602</v>
      </c>
      <c r="AF159" s="141" t="s">
        <v>602</v>
      </c>
      <c r="AG159" s="141" t="s">
        <v>602</v>
      </c>
      <c r="AH159" s="141" t="s">
        <v>602</v>
      </c>
      <c r="AI159" s="141" t="s">
        <v>602</v>
      </c>
      <c r="AJ159" s="141" t="s">
        <v>602</v>
      </c>
      <c r="AK159" s="142" t="s">
        <v>602</v>
      </c>
    </row>
    <row r="160" spans="1:37" ht="15.5" hidden="1" x14ac:dyDescent="0.35">
      <c r="A160" s="42" t="e">
        <f t="shared" ref="A160" si="185">A159</f>
        <v>#REF!</v>
      </c>
      <c r="B160" s="129" t="s">
        <v>570</v>
      </c>
      <c r="C160" s="149" t="s">
        <v>590</v>
      </c>
      <c r="D160" s="160" t="s">
        <v>59</v>
      </c>
      <c r="E160" s="160" t="s">
        <v>114</v>
      </c>
      <c r="F160" s="134" t="e">
        <f t="shared" si="159"/>
        <v>#REF!</v>
      </c>
      <c r="G160" s="134" t="e">
        <f t="shared" si="160"/>
        <v>#REF!</v>
      </c>
      <c r="H160" s="134" t="e">
        <f t="shared" si="161"/>
        <v>#REF!</v>
      </c>
      <c r="I160" s="134" t="s">
        <v>602</v>
      </c>
      <c r="J160" s="134" t="s">
        <v>602</v>
      </c>
      <c r="K160" s="134" t="s">
        <v>602</v>
      </c>
      <c r="L160" s="134" t="s">
        <v>602</v>
      </c>
      <c r="M160" s="134" t="s">
        <v>602</v>
      </c>
      <c r="N160" s="134" t="s">
        <v>602</v>
      </c>
      <c r="O160" s="134" t="s">
        <v>602</v>
      </c>
      <c r="P160" s="134" t="s">
        <v>602</v>
      </c>
      <c r="Q160" s="134" t="s">
        <v>602</v>
      </c>
      <c r="R160" s="134" t="s">
        <v>602</v>
      </c>
      <c r="S160" s="134" t="s">
        <v>602</v>
      </c>
      <c r="T160" s="134" t="s">
        <v>602</v>
      </c>
      <c r="U160" s="134" t="s">
        <v>602</v>
      </c>
      <c r="V160" s="134" t="s">
        <v>602</v>
      </c>
      <c r="W160" s="134" t="s">
        <v>602</v>
      </c>
      <c r="X160" s="134" t="s">
        <v>602</v>
      </c>
      <c r="Y160" s="134" t="s">
        <v>602</v>
      </c>
      <c r="Z160" s="134" t="s">
        <v>602</v>
      </c>
      <c r="AA160" s="134" t="s">
        <v>602</v>
      </c>
      <c r="AB160" s="134" t="s">
        <v>602</v>
      </c>
      <c r="AC160" s="134" t="s">
        <v>602</v>
      </c>
      <c r="AD160" s="134" t="s">
        <v>602</v>
      </c>
      <c r="AE160" s="134" t="s">
        <v>602</v>
      </c>
      <c r="AF160" s="134" t="s">
        <v>602</v>
      </c>
      <c r="AG160" s="134" t="s">
        <v>602</v>
      </c>
      <c r="AH160" s="134" t="s">
        <v>602</v>
      </c>
      <c r="AI160" s="134" t="s">
        <v>602</v>
      </c>
      <c r="AJ160" s="134" t="s">
        <v>602</v>
      </c>
      <c r="AK160" s="135" t="s">
        <v>602</v>
      </c>
    </row>
    <row r="161" spans="1:37" ht="15.5" hidden="1" x14ac:dyDescent="0.35">
      <c r="A161" s="42" t="e">
        <f t="shared" ref="A161" si="186">A160</f>
        <v>#REF!</v>
      </c>
      <c r="B161" s="129" t="s">
        <v>570</v>
      </c>
      <c r="C161" s="150" t="s">
        <v>590</v>
      </c>
      <c r="D161" s="117" t="s">
        <v>59</v>
      </c>
      <c r="E161" s="117" t="s">
        <v>93</v>
      </c>
      <c r="F161" s="130" t="e">
        <f t="shared" si="159"/>
        <v>#REF!</v>
      </c>
      <c r="G161" s="130" t="e">
        <f t="shared" si="160"/>
        <v>#REF!</v>
      </c>
      <c r="H161" s="130" t="e">
        <f t="shared" si="161"/>
        <v>#REF!</v>
      </c>
      <c r="I161" s="130" t="s">
        <v>602</v>
      </c>
      <c r="J161" s="130" t="s">
        <v>602</v>
      </c>
      <c r="K161" s="130" t="s">
        <v>602</v>
      </c>
      <c r="L161" s="130" t="s">
        <v>602</v>
      </c>
      <c r="M161" s="130" t="s">
        <v>602</v>
      </c>
      <c r="N161" s="130" t="s">
        <v>602</v>
      </c>
      <c r="O161" s="130" t="s">
        <v>602</v>
      </c>
      <c r="P161" s="130" t="s">
        <v>602</v>
      </c>
      <c r="Q161" s="130" t="s">
        <v>602</v>
      </c>
      <c r="R161" s="130" t="s">
        <v>602</v>
      </c>
      <c r="S161" s="130" t="s">
        <v>602</v>
      </c>
      <c r="T161" s="130" t="s">
        <v>602</v>
      </c>
      <c r="U161" s="130" t="s">
        <v>602</v>
      </c>
      <c r="V161" s="130" t="s">
        <v>602</v>
      </c>
      <c r="W161" s="130" t="s">
        <v>602</v>
      </c>
      <c r="X161" s="130" t="s">
        <v>602</v>
      </c>
      <c r="Y161" s="130" t="s">
        <v>602</v>
      </c>
      <c r="Z161" s="130" t="s">
        <v>602</v>
      </c>
      <c r="AA161" s="130" t="s">
        <v>602</v>
      </c>
      <c r="AB161" s="130" t="s">
        <v>602</v>
      </c>
      <c r="AC161" s="130" t="s">
        <v>602</v>
      </c>
      <c r="AD161" s="130" t="s">
        <v>602</v>
      </c>
      <c r="AE161" s="130" t="s">
        <v>602</v>
      </c>
      <c r="AF161" s="130" t="s">
        <v>602</v>
      </c>
      <c r="AG161" s="130" t="s">
        <v>602</v>
      </c>
      <c r="AH161" s="130" t="s">
        <v>602</v>
      </c>
      <c r="AI161" s="130" t="s">
        <v>602</v>
      </c>
      <c r="AJ161" s="130" t="s">
        <v>602</v>
      </c>
      <c r="AK161" s="137" t="s">
        <v>602</v>
      </c>
    </row>
    <row r="162" spans="1:37" ht="15.5" hidden="1" x14ac:dyDescent="0.35">
      <c r="A162" s="42" t="e">
        <f t="shared" ref="A162" si="187">A161</f>
        <v>#REF!</v>
      </c>
      <c r="B162" s="129" t="s">
        <v>570</v>
      </c>
      <c r="C162" s="150" t="s">
        <v>590</v>
      </c>
      <c r="D162" s="117" t="s">
        <v>59</v>
      </c>
      <c r="E162" s="117" t="s">
        <v>340</v>
      </c>
      <c r="F162" s="130" t="e">
        <f t="shared" si="159"/>
        <v>#REF!</v>
      </c>
      <c r="G162" s="130" t="e">
        <f t="shared" si="160"/>
        <v>#REF!</v>
      </c>
      <c r="H162" s="130" t="e">
        <f t="shared" si="161"/>
        <v>#REF!</v>
      </c>
      <c r="I162" s="130" t="s">
        <v>602</v>
      </c>
      <c r="J162" s="130" t="s">
        <v>602</v>
      </c>
      <c r="K162" s="130" t="s">
        <v>602</v>
      </c>
      <c r="L162" s="130" t="s">
        <v>602</v>
      </c>
      <c r="M162" s="130" t="s">
        <v>602</v>
      </c>
      <c r="N162" s="130" t="s">
        <v>602</v>
      </c>
      <c r="O162" s="130" t="s">
        <v>602</v>
      </c>
      <c r="P162" s="130" t="s">
        <v>602</v>
      </c>
      <c r="Q162" s="130" t="s">
        <v>602</v>
      </c>
      <c r="R162" s="130" t="s">
        <v>602</v>
      </c>
      <c r="S162" s="130" t="s">
        <v>602</v>
      </c>
      <c r="T162" s="130" t="s">
        <v>602</v>
      </c>
      <c r="U162" s="130" t="s">
        <v>602</v>
      </c>
      <c r="V162" s="130" t="s">
        <v>602</v>
      </c>
      <c r="W162" s="130" t="s">
        <v>602</v>
      </c>
      <c r="X162" s="130" t="s">
        <v>602</v>
      </c>
      <c r="Y162" s="130" t="s">
        <v>602</v>
      </c>
      <c r="Z162" s="130" t="s">
        <v>602</v>
      </c>
      <c r="AA162" s="130" t="s">
        <v>602</v>
      </c>
      <c r="AB162" s="130" t="s">
        <v>602</v>
      </c>
      <c r="AC162" s="130" t="s">
        <v>602</v>
      </c>
      <c r="AD162" s="130" t="s">
        <v>602</v>
      </c>
      <c r="AE162" s="130" t="s">
        <v>602</v>
      </c>
      <c r="AF162" s="130" t="s">
        <v>602</v>
      </c>
      <c r="AG162" s="130" t="s">
        <v>602</v>
      </c>
      <c r="AH162" s="130" t="s">
        <v>602</v>
      </c>
      <c r="AI162" s="130" t="s">
        <v>602</v>
      </c>
      <c r="AJ162" s="130" t="s">
        <v>602</v>
      </c>
      <c r="AK162" s="137" t="s">
        <v>602</v>
      </c>
    </row>
    <row r="163" spans="1:37" ht="15.5" hidden="1" x14ac:dyDescent="0.35">
      <c r="A163" s="42" t="e">
        <f t="shared" ref="A163" si="188">A162</f>
        <v>#REF!</v>
      </c>
      <c r="B163" s="129" t="s">
        <v>570</v>
      </c>
      <c r="C163" s="150" t="s">
        <v>590</v>
      </c>
      <c r="D163" s="117" t="s">
        <v>59</v>
      </c>
      <c r="E163" s="117" t="s">
        <v>336</v>
      </c>
      <c r="F163" s="130" t="e">
        <f t="shared" si="159"/>
        <v>#REF!</v>
      </c>
      <c r="G163" s="130" t="e">
        <f t="shared" si="160"/>
        <v>#REF!</v>
      </c>
      <c r="H163" s="130" t="e">
        <f t="shared" si="161"/>
        <v>#REF!</v>
      </c>
      <c r="I163" s="130" t="s">
        <v>602</v>
      </c>
      <c r="J163" s="130" t="s">
        <v>602</v>
      </c>
      <c r="K163" s="130" t="s">
        <v>602</v>
      </c>
      <c r="L163" s="130" t="s">
        <v>602</v>
      </c>
      <c r="M163" s="130" t="s">
        <v>602</v>
      </c>
      <c r="N163" s="130" t="s">
        <v>602</v>
      </c>
      <c r="O163" s="130" t="s">
        <v>602</v>
      </c>
      <c r="P163" s="130" t="s">
        <v>602</v>
      </c>
      <c r="Q163" s="130" t="s">
        <v>602</v>
      </c>
      <c r="R163" s="130" t="s">
        <v>602</v>
      </c>
      <c r="S163" s="130" t="s">
        <v>602</v>
      </c>
      <c r="T163" s="130" t="s">
        <v>602</v>
      </c>
      <c r="U163" s="130" t="s">
        <v>602</v>
      </c>
      <c r="V163" s="130" t="s">
        <v>602</v>
      </c>
      <c r="W163" s="130" t="s">
        <v>602</v>
      </c>
      <c r="X163" s="130" t="s">
        <v>602</v>
      </c>
      <c r="Y163" s="130" t="s">
        <v>602</v>
      </c>
      <c r="Z163" s="130" t="s">
        <v>602</v>
      </c>
      <c r="AA163" s="130" t="s">
        <v>602</v>
      </c>
      <c r="AB163" s="130" t="s">
        <v>602</v>
      </c>
      <c r="AC163" s="130" t="s">
        <v>602</v>
      </c>
      <c r="AD163" s="130" t="s">
        <v>602</v>
      </c>
      <c r="AE163" s="130" t="s">
        <v>602</v>
      </c>
      <c r="AF163" s="130" t="s">
        <v>602</v>
      </c>
      <c r="AG163" s="130" t="s">
        <v>602</v>
      </c>
      <c r="AH163" s="130" t="s">
        <v>602</v>
      </c>
      <c r="AI163" s="130" t="s">
        <v>602</v>
      </c>
      <c r="AJ163" s="130" t="s">
        <v>602</v>
      </c>
      <c r="AK163" s="137" t="s">
        <v>602</v>
      </c>
    </row>
    <row r="164" spans="1:37" ht="16" hidden="1" thickBot="1" x14ac:dyDescent="0.4">
      <c r="A164" s="42" t="e">
        <f t="shared" ref="A164" si="189">A163</f>
        <v>#REF!</v>
      </c>
      <c r="B164" s="129" t="s">
        <v>570</v>
      </c>
      <c r="C164" s="151" t="s">
        <v>590</v>
      </c>
      <c r="D164" s="161" t="s">
        <v>98</v>
      </c>
      <c r="E164" s="161" t="s">
        <v>236</v>
      </c>
      <c r="F164" s="141" t="e">
        <f t="shared" si="159"/>
        <v>#REF!</v>
      </c>
      <c r="G164" s="141" t="e">
        <f t="shared" si="160"/>
        <v>#REF!</v>
      </c>
      <c r="H164" s="141" t="e">
        <f t="shared" si="161"/>
        <v>#REF!</v>
      </c>
      <c r="I164" s="141" t="s">
        <v>602</v>
      </c>
      <c r="J164" s="141" t="s">
        <v>602</v>
      </c>
      <c r="K164" s="141" t="s">
        <v>602</v>
      </c>
      <c r="L164" s="141" t="s">
        <v>602</v>
      </c>
      <c r="M164" s="141" t="s">
        <v>602</v>
      </c>
      <c r="N164" s="141" t="s">
        <v>602</v>
      </c>
      <c r="O164" s="141" t="s">
        <v>602</v>
      </c>
      <c r="P164" s="141" t="s">
        <v>602</v>
      </c>
      <c r="Q164" s="141" t="s">
        <v>602</v>
      </c>
      <c r="R164" s="141" t="s">
        <v>602</v>
      </c>
      <c r="S164" s="141" t="s">
        <v>602</v>
      </c>
      <c r="T164" s="141" t="s">
        <v>602</v>
      </c>
      <c r="U164" s="141" t="s">
        <v>602</v>
      </c>
      <c r="V164" s="141" t="s">
        <v>602</v>
      </c>
      <c r="W164" s="141" t="s">
        <v>602</v>
      </c>
      <c r="X164" s="141" t="s">
        <v>602</v>
      </c>
      <c r="Y164" s="141" t="s">
        <v>602</v>
      </c>
      <c r="Z164" s="141" t="s">
        <v>602</v>
      </c>
      <c r="AA164" s="141" t="s">
        <v>602</v>
      </c>
      <c r="AB164" s="141" t="s">
        <v>602</v>
      </c>
      <c r="AC164" s="141" t="s">
        <v>602</v>
      </c>
      <c r="AD164" s="141" t="s">
        <v>602</v>
      </c>
      <c r="AE164" s="141" t="s">
        <v>602</v>
      </c>
      <c r="AF164" s="141" t="s">
        <v>602</v>
      </c>
      <c r="AG164" s="141" t="s">
        <v>602</v>
      </c>
      <c r="AH164" s="141" t="s">
        <v>602</v>
      </c>
      <c r="AI164" s="141" t="s">
        <v>602</v>
      </c>
      <c r="AJ164" s="141" t="s">
        <v>602</v>
      </c>
      <c r="AK164" s="142" t="s">
        <v>602</v>
      </c>
    </row>
    <row r="165" spans="1:37" ht="15.5" hidden="1" x14ac:dyDescent="0.35">
      <c r="A165" s="42" t="e">
        <f t="shared" ref="A165" si="190">A164</f>
        <v>#REF!</v>
      </c>
      <c r="B165" s="129" t="s">
        <v>570</v>
      </c>
      <c r="C165" s="152" t="s">
        <v>591</v>
      </c>
      <c r="D165" s="160" t="s">
        <v>59</v>
      </c>
      <c r="E165" s="160" t="s">
        <v>114</v>
      </c>
      <c r="F165" s="134" t="e">
        <f t="shared" si="159"/>
        <v>#REF!</v>
      </c>
      <c r="G165" s="134" t="e">
        <f t="shared" si="160"/>
        <v>#REF!</v>
      </c>
      <c r="H165" s="134" t="e">
        <f t="shared" si="161"/>
        <v>#REF!</v>
      </c>
      <c r="I165" s="134" t="s">
        <v>602</v>
      </c>
      <c r="J165" s="134" t="s">
        <v>602</v>
      </c>
      <c r="K165" s="134" t="s">
        <v>602</v>
      </c>
      <c r="L165" s="134" t="s">
        <v>602</v>
      </c>
      <c r="M165" s="134" t="s">
        <v>602</v>
      </c>
      <c r="N165" s="134" t="s">
        <v>602</v>
      </c>
      <c r="O165" s="134" t="s">
        <v>602</v>
      </c>
      <c r="P165" s="134" t="s">
        <v>602</v>
      </c>
      <c r="Q165" s="134" t="s">
        <v>602</v>
      </c>
      <c r="R165" s="134" t="s">
        <v>602</v>
      </c>
      <c r="S165" s="134" t="s">
        <v>602</v>
      </c>
      <c r="T165" s="134" t="s">
        <v>602</v>
      </c>
      <c r="U165" s="134" t="s">
        <v>602</v>
      </c>
      <c r="V165" s="134" t="s">
        <v>602</v>
      </c>
      <c r="W165" s="134" t="s">
        <v>602</v>
      </c>
      <c r="X165" s="134" t="s">
        <v>602</v>
      </c>
      <c r="Y165" s="134" t="s">
        <v>602</v>
      </c>
      <c r="Z165" s="134" t="s">
        <v>602</v>
      </c>
      <c r="AA165" s="134" t="s">
        <v>602</v>
      </c>
      <c r="AB165" s="134" t="s">
        <v>602</v>
      </c>
      <c r="AC165" s="134" t="s">
        <v>602</v>
      </c>
      <c r="AD165" s="134" t="s">
        <v>602</v>
      </c>
      <c r="AE165" s="134" t="s">
        <v>602</v>
      </c>
      <c r="AF165" s="134" t="s">
        <v>602</v>
      </c>
      <c r="AG165" s="134" t="s">
        <v>602</v>
      </c>
      <c r="AH165" s="134" t="s">
        <v>602</v>
      </c>
      <c r="AI165" s="134" t="s">
        <v>602</v>
      </c>
      <c r="AJ165" s="134" t="s">
        <v>602</v>
      </c>
      <c r="AK165" s="135" t="s">
        <v>602</v>
      </c>
    </row>
    <row r="166" spans="1:37" ht="15.5" hidden="1" x14ac:dyDescent="0.35">
      <c r="A166" s="42" t="e">
        <f t="shared" ref="A166" si="191">A165</f>
        <v>#REF!</v>
      </c>
      <c r="B166" s="129" t="s">
        <v>570</v>
      </c>
      <c r="C166" s="153" t="s">
        <v>591</v>
      </c>
      <c r="D166" s="117" t="s">
        <v>59</v>
      </c>
      <c r="E166" s="117" t="s">
        <v>93</v>
      </c>
      <c r="F166" s="130" t="e">
        <f t="shared" si="159"/>
        <v>#REF!</v>
      </c>
      <c r="G166" s="130" t="e">
        <f t="shared" si="160"/>
        <v>#REF!</v>
      </c>
      <c r="H166" s="130" t="e">
        <f t="shared" si="161"/>
        <v>#REF!</v>
      </c>
      <c r="I166" s="130" t="s">
        <v>602</v>
      </c>
      <c r="J166" s="130" t="s">
        <v>602</v>
      </c>
      <c r="K166" s="130" t="s">
        <v>602</v>
      </c>
      <c r="L166" s="130" t="s">
        <v>602</v>
      </c>
      <c r="M166" s="130" t="s">
        <v>602</v>
      </c>
      <c r="N166" s="130" t="s">
        <v>602</v>
      </c>
      <c r="O166" s="130" t="s">
        <v>602</v>
      </c>
      <c r="P166" s="130" t="s">
        <v>602</v>
      </c>
      <c r="Q166" s="130" t="s">
        <v>602</v>
      </c>
      <c r="R166" s="130" t="s">
        <v>602</v>
      </c>
      <c r="S166" s="130" t="s">
        <v>602</v>
      </c>
      <c r="T166" s="130" t="s">
        <v>602</v>
      </c>
      <c r="U166" s="130" t="s">
        <v>602</v>
      </c>
      <c r="V166" s="130" t="s">
        <v>602</v>
      </c>
      <c r="W166" s="130" t="s">
        <v>602</v>
      </c>
      <c r="X166" s="130" t="s">
        <v>602</v>
      </c>
      <c r="Y166" s="130" t="s">
        <v>602</v>
      </c>
      <c r="Z166" s="130" t="s">
        <v>602</v>
      </c>
      <c r="AA166" s="130" t="s">
        <v>602</v>
      </c>
      <c r="AB166" s="130" t="s">
        <v>602</v>
      </c>
      <c r="AC166" s="130" t="s">
        <v>602</v>
      </c>
      <c r="AD166" s="130" t="s">
        <v>602</v>
      </c>
      <c r="AE166" s="130" t="s">
        <v>602</v>
      </c>
      <c r="AF166" s="130" t="s">
        <v>602</v>
      </c>
      <c r="AG166" s="130" t="s">
        <v>602</v>
      </c>
      <c r="AH166" s="130" t="s">
        <v>602</v>
      </c>
      <c r="AI166" s="130" t="s">
        <v>602</v>
      </c>
      <c r="AJ166" s="130" t="s">
        <v>602</v>
      </c>
      <c r="AK166" s="137" t="s">
        <v>602</v>
      </c>
    </row>
    <row r="167" spans="1:37" ht="15.5" hidden="1" x14ac:dyDescent="0.35">
      <c r="A167" s="42" t="e">
        <f t="shared" ref="A167" si="192">A166</f>
        <v>#REF!</v>
      </c>
      <c r="B167" s="129" t="s">
        <v>570</v>
      </c>
      <c r="C167" s="153" t="s">
        <v>591</v>
      </c>
      <c r="D167" s="117" t="s">
        <v>59</v>
      </c>
      <c r="E167" s="117" t="s">
        <v>340</v>
      </c>
      <c r="F167" s="130" t="e">
        <f t="shared" si="159"/>
        <v>#REF!</v>
      </c>
      <c r="G167" s="130" t="e">
        <f t="shared" si="160"/>
        <v>#REF!</v>
      </c>
      <c r="H167" s="130" t="e">
        <f t="shared" si="161"/>
        <v>#REF!</v>
      </c>
      <c r="I167" s="130" t="s">
        <v>602</v>
      </c>
      <c r="J167" s="130" t="s">
        <v>602</v>
      </c>
      <c r="K167" s="130" t="s">
        <v>602</v>
      </c>
      <c r="L167" s="130" t="s">
        <v>602</v>
      </c>
      <c r="M167" s="130" t="s">
        <v>602</v>
      </c>
      <c r="N167" s="130" t="s">
        <v>602</v>
      </c>
      <c r="O167" s="130" t="s">
        <v>602</v>
      </c>
      <c r="P167" s="130" t="s">
        <v>602</v>
      </c>
      <c r="Q167" s="130" t="s">
        <v>602</v>
      </c>
      <c r="R167" s="130" t="s">
        <v>602</v>
      </c>
      <c r="S167" s="130" t="s">
        <v>602</v>
      </c>
      <c r="T167" s="130" t="s">
        <v>602</v>
      </c>
      <c r="U167" s="130" t="s">
        <v>602</v>
      </c>
      <c r="V167" s="130" t="s">
        <v>602</v>
      </c>
      <c r="W167" s="130" t="s">
        <v>602</v>
      </c>
      <c r="X167" s="130" t="s">
        <v>602</v>
      </c>
      <c r="Y167" s="130" t="s">
        <v>602</v>
      </c>
      <c r="Z167" s="130" t="s">
        <v>602</v>
      </c>
      <c r="AA167" s="130" t="s">
        <v>602</v>
      </c>
      <c r="AB167" s="130" t="s">
        <v>602</v>
      </c>
      <c r="AC167" s="130" t="s">
        <v>602</v>
      </c>
      <c r="AD167" s="130" t="s">
        <v>602</v>
      </c>
      <c r="AE167" s="130" t="s">
        <v>602</v>
      </c>
      <c r="AF167" s="130" t="s">
        <v>602</v>
      </c>
      <c r="AG167" s="130" t="s">
        <v>602</v>
      </c>
      <c r="AH167" s="130" t="s">
        <v>602</v>
      </c>
      <c r="AI167" s="130" t="s">
        <v>602</v>
      </c>
      <c r="AJ167" s="130" t="s">
        <v>602</v>
      </c>
      <c r="AK167" s="137" t="s">
        <v>602</v>
      </c>
    </row>
    <row r="168" spans="1:37" ht="15.5" hidden="1" x14ac:dyDescent="0.35">
      <c r="A168" s="42" t="e">
        <f t="shared" ref="A168" si="193">A167</f>
        <v>#REF!</v>
      </c>
      <c r="B168" s="129" t="s">
        <v>570</v>
      </c>
      <c r="C168" s="153" t="s">
        <v>591</v>
      </c>
      <c r="D168" s="117" t="s">
        <v>59</v>
      </c>
      <c r="E168" s="117" t="s">
        <v>336</v>
      </c>
      <c r="F168" s="130" t="e">
        <f t="shared" si="159"/>
        <v>#REF!</v>
      </c>
      <c r="G168" s="130" t="e">
        <f t="shared" si="160"/>
        <v>#REF!</v>
      </c>
      <c r="H168" s="130" t="e">
        <f t="shared" si="161"/>
        <v>#REF!</v>
      </c>
      <c r="I168" s="130" t="s">
        <v>602</v>
      </c>
      <c r="J168" s="130" t="s">
        <v>602</v>
      </c>
      <c r="K168" s="130" t="s">
        <v>602</v>
      </c>
      <c r="L168" s="130" t="s">
        <v>602</v>
      </c>
      <c r="M168" s="130" t="s">
        <v>602</v>
      </c>
      <c r="N168" s="130" t="s">
        <v>602</v>
      </c>
      <c r="O168" s="130" t="s">
        <v>602</v>
      </c>
      <c r="P168" s="130" t="s">
        <v>602</v>
      </c>
      <c r="Q168" s="130" t="s">
        <v>602</v>
      </c>
      <c r="R168" s="130" t="s">
        <v>602</v>
      </c>
      <c r="S168" s="130" t="s">
        <v>602</v>
      </c>
      <c r="T168" s="130" t="s">
        <v>602</v>
      </c>
      <c r="U168" s="130" t="s">
        <v>602</v>
      </c>
      <c r="V168" s="130" t="s">
        <v>602</v>
      </c>
      <c r="W168" s="130" t="s">
        <v>602</v>
      </c>
      <c r="X168" s="130" t="s">
        <v>602</v>
      </c>
      <c r="Y168" s="130" t="s">
        <v>602</v>
      </c>
      <c r="Z168" s="130" t="s">
        <v>602</v>
      </c>
      <c r="AA168" s="130" t="s">
        <v>602</v>
      </c>
      <c r="AB168" s="130" t="s">
        <v>602</v>
      </c>
      <c r="AC168" s="130" t="s">
        <v>602</v>
      </c>
      <c r="AD168" s="130" t="s">
        <v>602</v>
      </c>
      <c r="AE168" s="130" t="s">
        <v>602</v>
      </c>
      <c r="AF168" s="130" t="s">
        <v>602</v>
      </c>
      <c r="AG168" s="130" t="s">
        <v>602</v>
      </c>
      <c r="AH168" s="130" t="s">
        <v>602</v>
      </c>
      <c r="AI168" s="130" t="s">
        <v>602</v>
      </c>
      <c r="AJ168" s="130" t="s">
        <v>602</v>
      </c>
      <c r="AK168" s="137" t="s">
        <v>602</v>
      </c>
    </row>
    <row r="169" spans="1:37" ht="15.5" hidden="1" x14ac:dyDescent="0.35">
      <c r="A169" s="42" t="e">
        <f t="shared" ref="A169" si="194">A168</f>
        <v>#REF!</v>
      </c>
      <c r="B169" s="129" t="s">
        <v>570</v>
      </c>
      <c r="C169" s="153" t="s">
        <v>591</v>
      </c>
      <c r="D169" s="117" t="s">
        <v>59</v>
      </c>
      <c r="E169" s="117" t="s">
        <v>168</v>
      </c>
      <c r="F169" s="130" t="e">
        <f t="shared" si="159"/>
        <v>#REF!</v>
      </c>
      <c r="G169" s="130" t="e">
        <f t="shared" si="160"/>
        <v>#REF!</v>
      </c>
      <c r="H169" s="130" t="e">
        <f t="shared" si="161"/>
        <v>#REF!</v>
      </c>
      <c r="I169" s="130" t="s">
        <v>602</v>
      </c>
      <c r="J169" s="130" t="s">
        <v>602</v>
      </c>
      <c r="K169" s="130" t="s">
        <v>602</v>
      </c>
      <c r="L169" s="130" t="s">
        <v>602</v>
      </c>
      <c r="M169" s="130" t="s">
        <v>602</v>
      </c>
      <c r="N169" s="130" t="s">
        <v>602</v>
      </c>
      <c r="O169" s="130" t="s">
        <v>602</v>
      </c>
      <c r="P169" s="130" t="s">
        <v>602</v>
      </c>
      <c r="Q169" s="130" t="s">
        <v>602</v>
      </c>
      <c r="R169" s="130" t="s">
        <v>602</v>
      </c>
      <c r="S169" s="130" t="s">
        <v>602</v>
      </c>
      <c r="T169" s="130" t="s">
        <v>602</v>
      </c>
      <c r="U169" s="130" t="s">
        <v>602</v>
      </c>
      <c r="V169" s="130" t="s">
        <v>602</v>
      </c>
      <c r="W169" s="130" t="s">
        <v>602</v>
      </c>
      <c r="X169" s="130" t="s">
        <v>602</v>
      </c>
      <c r="Y169" s="130" t="s">
        <v>602</v>
      </c>
      <c r="Z169" s="130" t="s">
        <v>602</v>
      </c>
      <c r="AA169" s="130" t="s">
        <v>602</v>
      </c>
      <c r="AB169" s="130" t="s">
        <v>602</v>
      </c>
      <c r="AC169" s="130" t="s">
        <v>602</v>
      </c>
      <c r="AD169" s="130" t="s">
        <v>602</v>
      </c>
      <c r="AE169" s="130" t="s">
        <v>602</v>
      </c>
      <c r="AF169" s="130" t="s">
        <v>602</v>
      </c>
      <c r="AG169" s="130" t="s">
        <v>602</v>
      </c>
      <c r="AH169" s="130" t="s">
        <v>602</v>
      </c>
      <c r="AI169" s="130" t="s">
        <v>602</v>
      </c>
      <c r="AJ169" s="130" t="s">
        <v>602</v>
      </c>
      <c r="AK169" s="137" t="s">
        <v>602</v>
      </c>
    </row>
    <row r="170" spans="1:37" ht="15.5" hidden="1" x14ac:dyDescent="0.35">
      <c r="A170" s="42" t="e">
        <f t="shared" ref="A170" si="195">A169</f>
        <v>#REF!</v>
      </c>
      <c r="B170" s="129" t="s">
        <v>570</v>
      </c>
      <c r="C170" s="153" t="s">
        <v>591</v>
      </c>
      <c r="D170" s="117" t="s">
        <v>98</v>
      </c>
      <c r="E170" s="117" t="s">
        <v>97</v>
      </c>
      <c r="F170" s="130" t="e">
        <f t="shared" si="159"/>
        <v>#REF!</v>
      </c>
      <c r="G170" s="130" t="e">
        <f t="shared" si="160"/>
        <v>#REF!</v>
      </c>
      <c r="H170" s="130" t="e">
        <f t="shared" si="161"/>
        <v>#REF!</v>
      </c>
      <c r="I170" s="130" t="s">
        <v>602</v>
      </c>
      <c r="J170" s="130" t="s">
        <v>602</v>
      </c>
      <c r="K170" s="130" t="s">
        <v>602</v>
      </c>
      <c r="L170" s="130" t="s">
        <v>602</v>
      </c>
      <c r="M170" s="130" t="s">
        <v>602</v>
      </c>
      <c r="N170" s="130" t="s">
        <v>602</v>
      </c>
      <c r="O170" s="130" t="s">
        <v>602</v>
      </c>
      <c r="P170" s="130" t="s">
        <v>602</v>
      </c>
      <c r="Q170" s="130" t="s">
        <v>602</v>
      </c>
      <c r="R170" s="130" t="s">
        <v>602</v>
      </c>
      <c r="S170" s="130" t="s">
        <v>602</v>
      </c>
      <c r="T170" s="130" t="s">
        <v>602</v>
      </c>
      <c r="U170" s="130" t="s">
        <v>602</v>
      </c>
      <c r="V170" s="130" t="s">
        <v>602</v>
      </c>
      <c r="W170" s="130" t="s">
        <v>602</v>
      </c>
      <c r="X170" s="130" t="s">
        <v>602</v>
      </c>
      <c r="Y170" s="130" t="s">
        <v>602</v>
      </c>
      <c r="Z170" s="130" t="s">
        <v>602</v>
      </c>
      <c r="AA170" s="130" t="s">
        <v>602</v>
      </c>
      <c r="AB170" s="130" t="s">
        <v>602</v>
      </c>
      <c r="AC170" s="130" t="s">
        <v>602</v>
      </c>
      <c r="AD170" s="130" t="s">
        <v>602</v>
      </c>
      <c r="AE170" s="130" t="s">
        <v>602</v>
      </c>
      <c r="AF170" s="130" t="s">
        <v>602</v>
      </c>
      <c r="AG170" s="130" t="s">
        <v>602</v>
      </c>
      <c r="AH170" s="130" t="s">
        <v>602</v>
      </c>
      <c r="AI170" s="130" t="s">
        <v>602</v>
      </c>
      <c r="AJ170" s="130" t="s">
        <v>602</v>
      </c>
      <c r="AK170" s="137" t="s">
        <v>602</v>
      </c>
    </row>
    <row r="171" spans="1:37" ht="16" hidden="1" thickBot="1" x14ac:dyDescent="0.4">
      <c r="A171" s="42" t="e">
        <f t="shared" ref="A171" si="196">A170</f>
        <v>#REF!</v>
      </c>
      <c r="B171" s="129" t="s">
        <v>570</v>
      </c>
      <c r="C171" s="154" t="s">
        <v>591</v>
      </c>
      <c r="D171" s="161" t="s">
        <v>98</v>
      </c>
      <c r="E171" s="161" t="s">
        <v>236</v>
      </c>
      <c r="F171" s="141" t="e">
        <f t="shared" si="159"/>
        <v>#REF!</v>
      </c>
      <c r="G171" s="141" t="e">
        <f t="shared" si="160"/>
        <v>#REF!</v>
      </c>
      <c r="H171" s="141" t="e">
        <f t="shared" si="161"/>
        <v>#REF!</v>
      </c>
      <c r="I171" s="141" t="s">
        <v>602</v>
      </c>
      <c r="J171" s="141" t="s">
        <v>602</v>
      </c>
      <c r="K171" s="141" t="s">
        <v>602</v>
      </c>
      <c r="L171" s="141" t="s">
        <v>602</v>
      </c>
      <c r="M171" s="141" t="s">
        <v>602</v>
      </c>
      <c r="N171" s="141" t="s">
        <v>602</v>
      </c>
      <c r="O171" s="141" t="s">
        <v>602</v>
      </c>
      <c r="P171" s="141" t="s">
        <v>602</v>
      </c>
      <c r="Q171" s="141" t="s">
        <v>602</v>
      </c>
      <c r="R171" s="141" t="s">
        <v>602</v>
      </c>
      <c r="S171" s="141" t="s">
        <v>602</v>
      </c>
      <c r="T171" s="141" t="s">
        <v>602</v>
      </c>
      <c r="U171" s="141" t="s">
        <v>602</v>
      </c>
      <c r="V171" s="141" t="s">
        <v>602</v>
      </c>
      <c r="W171" s="141" t="s">
        <v>602</v>
      </c>
      <c r="X171" s="141" t="s">
        <v>602</v>
      </c>
      <c r="Y171" s="141" t="s">
        <v>602</v>
      </c>
      <c r="Z171" s="141" t="s">
        <v>602</v>
      </c>
      <c r="AA171" s="141" t="s">
        <v>602</v>
      </c>
      <c r="AB171" s="141" t="s">
        <v>602</v>
      </c>
      <c r="AC171" s="141" t="s">
        <v>602</v>
      </c>
      <c r="AD171" s="141" t="s">
        <v>602</v>
      </c>
      <c r="AE171" s="141" t="s">
        <v>602</v>
      </c>
      <c r="AF171" s="141" t="s">
        <v>602</v>
      </c>
      <c r="AG171" s="141" t="s">
        <v>602</v>
      </c>
      <c r="AH171" s="141" t="s">
        <v>602</v>
      </c>
      <c r="AI171" s="141" t="s">
        <v>602</v>
      </c>
      <c r="AJ171" s="141" t="s">
        <v>602</v>
      </c>
      <c r="AK171" s="142" t="s">
        <v>602</v>
      </c>
    </row>
    <row r="172" spans="1:37" ht="15.5" hidden="1" x14ac:dyDescent="0.35">
      <c r="A172" s="42" t="e">
        <f t="shared" ref="A172" si="197">A171</f>
        <v>#REF!</v>
      </c>
      <c r="B172" s="129" t="s">
        <v>570</v>
      </c>
      <c r="C172" s="149" t="s">
        <v>592</v>
      </c>
      <c r="D172" s="160" t="s">
        <v>59</v>
      </c>
      <c r="E172" s="160" t="s">
        <v>114</v>
      </c>
      <c r="F172" s="134" t="e">
        <f t="shared" si="159"/>
        <v>#REF!</v>
      </c>
      <c r="G172" s="134" t="e">
        <f t="shared" si="160"/>
        <v>#REF!</v>
      </c>
      <c r="H172" s="134" t="e">
        <f t="shared" si="161"/>
        <v>#REF!</v>
      </c>
      <c r="I172" s="134" t="s">
        <v>602</v>
      </c>
      <c r="J172" s="134" t="s">
        <v>602</v>
      </c>
      <c r="K172" s="134" t="s">
        <v>602</v>
      </c>
      <c r="L172" s="134" t="s">
        <v>602</v>
      </c>
      <c r="M172" s="134" t="s">
        <v>602</v>
      </c>
      <c r="N172" s="134" t="s">
        <v>602</v>
      </c>
      <c r="O172" s="134" t="s">
        <v>602</v>
      </c>
      <c r="P172" s="134" t="s">
        <v>602</v>
      </c>
      <c r="Q172" s="134" t="s">
        <v>602</v>
      </c>
      <c r="R172" s="134" t="s">
        <v>602</v>
      </c>
      <c r="S172" s="134" t="s">
        <v>602</v>
      </c>
      <c r="T172" s="134" t="s">
        <v>602</v>
      </c>
      <c r="U172" s="134" t="s">
        <v>602</v>
      </c>
      <c r="V172" s="134" t="s">
        <v>602</v>
      </c>
      <c r="W172" s="134" t="s">
        <v>602</v>
      </c>
      <c r="X172" s="134" t="s">
        <v>602</v>
      </c>
      <c r="Y172" s="134" t="s">
        <v>602</v>
      </c>
      <c r="Z172" s="134" t="s">
        <v>602</v>
      </c>
      <c r="AA172" s="134" t="s">
        <v>602</v>
      </c>
      <c r="AB172" s="134" t="s">
        <v>602</v>
      </c>
      <c r="AC172" s="134" t="s">
        <v>602</v>
      </c>
      <c r="AD172" s="134" t="s">
        <v>602</v>
      </c>
      <c r="AE172" s="134" t="s">
        <v>602</v>
      </c>
      <c r="AF172" s="134" t="s">
        <v>602</v>
      </c>
      <c r="AG172" s="134" t="s">
        <v>602</v>
      </c>
      <c r="AH172" s="134" t="s">
        <v>602</v>
      </c>
      <c r="AI172" s="134" t="s">
        <v>602</v>
      </c>
      <c r="AJ172" s="134" t="s">
        <v>602</v>
      </c>
      <c r="AK172" s="135" t="s">
        <v>602</v>
      </c>
    </row>
    <row r="173" spans="1:37" ht="15.5" hidden="1" x14ac:dyDescent="0.35">
      <c r="A173" s="42" t="e">
        <f t="shared" ref="A173" si="198">A172</f>
        <v>#REF!</v>
      </c>
      <c r="B173" s="129" t="s">
        <v>570</v>
      </c>
      <c r="C173" s="150" t="s">
        <v>592</v>
      </c>
      <c r="D173" s="117" t="s">
        <v>59</v>
      </c>
      <c r="E173" s="117" t="s">
        <v>93</v>
      </c>
      <c r="F173" s="130" t="e">
        <f t="shared" si="159"/>
        <v>#REF!</v>
      </c>
      <c r="G173" s="130" t="e">
        <f t="shared" si="160"/>
        <v>#REF!</v>
      </c>
      <c r="H173" s="130" t="e">
        <f t="shared" si="161"/>
        <v>#REF!</v>
      </c>
      <c r="I173" s="130" t="s">
        <v>602</v>
      </c>
      <c r="J173" s="130" t="s">
        <v>602</v>
      </c>
      <c r="K173" s="130" t="s">
        <v>602</v>
      </c>
      <c r="L173" s="130" t="s">
        <v>602</v>
      </c>
      <c r="M173" s="130" t="s">
        <v>602</v>
      </c>
      <c r="N173" s="130" t="s">
        <v>602</v>
      </c>
      <c r="O173" s="130" t="s">
        <v>602</v>
      </c>
      <c r="P173" s="130" t="s">
        <v>602</v>
      </c>
      <c r="Q173" s="130" t="s">
        <v>602</v>
      </c>
      <c r="R173" s="130" t="s">
        <v>602</v>
      </c>
      <c r="S173" s="130" t="s">
        <v>602</v>
      </c>
      <c r="T173" s="130" t="s">
        <v>602</v>
      </c>
      <c r="U173" s="130" t="s">
        <v>602</v>
      </c>
      <c r="V173" s="130" t="s">
        <v>602</v>
      </c>
      <c r="W173" s="130" t="s">
        <v>602</v>
      </c>
      <c r="X173" s="130" t="s">
        <v>602</v>
      </c>
      <c r="Y173" s="130" t="s">
        <v>602</v>
      </c>
      <c r="Z173" s="130" t="s">
        <v>602</v>
      </c>
      <c r="AA173" s="130" t="s">
        <v>602</v>
      </c>
      <c r="AB173" s="130" t="s">
        <v>602</v>
      </c>
      <c r="AC173" s="130" t="s">
        <v>602</v>
      </c>
      <c r="AD173" s="130" t="s">
        <v>602</v>
      </c>
      <c r="AE173" s="130" t="s">
        <v>602</v>
      </c>
      <c r="AF173" s="130" t="s">
        <v>602</v>
      </c>
      <c r="AG173" s="130" t="s">
        <v>602</v>
      </c>
      <c r="AH173" s="130" t="s">
        <v>602</v>
      </c>
      <c r="AI173" s="130" t="s">
        <v>602</v>
      </c>
      <c r="AJ173" s="130" t="s">
        <v>602</v>
      </c>
      <c r="AK173" s="137" t="s">
        <v>602</v>
      </c>
    </row>
    <row r="174" spans="1:37" ht="15.5" hidden="1" x14ac:dyDescent="0.35">
      <c r="A174" s="42" t="e">
        <f t="shared" ref="A174" si="199">A173</f>
        <v>#REF!</v>
      </c>
      <c r="B174" s="129" t="s">
        <v>570</v>
      </c>
      <c r="C174" s="150" t="s">
        <v>592</v>
      </c>
      <c r="D174" s="117" t="s">
        <v>59</v>
      </c>
      <c r="E174" s="117" t="s">
        <v>340</v>
      </c>
      <c r="F174" s="130" t="e">
        <f t="shared" si="159"/>
        <v>#REF!</v>
      </c>
      <c r="G174" s="130" t="e">
        <f t="shared" si="160"/>
        <v>#REF!</v>
      </c>
      <c r="H174" s="130" t="e">
        <f t="shared" si="161"/>
        <v>#REF!</v>
      </c>
      <c r="I174" s="130" t="s">
        <v>602</v>
      </c>
      <c r="J174" s="130" t="s">
        <v>602</v>
      </c>
      <c r="K174" s="130" t="s">
        <v>602</v>
      </c>
      <c r="L174" s="130" t="s">
        <v>602</v>
      </c>
      <c r="M174" s="130" t="s">
        <v>602</v>
      </c>
      <c r="N174" s="130" t="s">
        <v>602</v>
      </c>
      <c r="O174" s="130" t="s">
        <v>602</v>
      </c>
      <c r="P174" s="130" t="s">
        <v>602</v>
      </c>
      <c r="Q174" s="130" t="s">
        <v>602</v>
      </c>
      <c r="R174" s="130" t="s">
        <v>602</v>
      </c>
      <c r="S174" s="130" t="s">
        <v>602</v>
      </c>
      <c r="T174" s="130" t="s">
        <v>602</v>
      </c>
      <c r="U174" s="130" t="s">
        <v>602</v>
      </c>
      <c r="V174" s="130" t="s">
        <v>602</v>
      </c>
      <c r="W174" s="130" t="s">
        <v>602</v>
      </c>
      <c r="X174" s="130" t="s">
        <v>602</v>
      </c>
      <c r="Y174" s="130" t="s">
        <v>602</v>
      </c>
      <c r="Z174" s="130" t="s">
        <v>602</v>
      </c>
      <c r="AA174" s="130" t="s">
        <v>602</v>
      </c>
      <c r="AB174" s="130" t="s">
        <v>602</v>
      </c>
      <c r="AC174" s="130" t="s">
        <v>602</v>
      </c>
      <c r="AD174" s="130" t="s">
        <v>602</v>
      </c>
      <c r="AE174" s="130" t="s">
        <v>602</v>
      </c>
      <c r="AF174" s="130" t="s">
        <v>602</v>
      </c>
      <c r="AG174" s="130" t="s">
        <v>602</v>
      </c>
      <c r="AH174" s="130" t="s">
        <v>602</v>
      </c>
      <c r="AI174" s="130" t="s">
        <v>602</v>
      </c>
      <c r="AJ174" s="130" t="s">
        <v>602</v>
      </c>
      <c r="AK174" s="137" t="s">
        <v>602</v>
      </c>
    </row>
    <row r="175" spans="1:37" ht="15.5" hidden="1" x14ac:dyDescent="0.35">
      <c r="A175" s="42" t="e">
        <f t="shared" ref="A175" si="200">A174</f>
        <v>#REF!</v>
      </c>
      <c r="B175" s="129" t="s">
        <v>570</v>
      </c>
      <c r="C175" s="150" t="s">
        <v>592</v>
      </c>
      <c r="D175" s="117" t="s">
        <v>59</v>
      </c>
      <c r="E175" s="117" t="s">
        <v>336</v>
      </c>
      <c r="F175" s="130" t="e">
        <f t="shared" si="159"/>
        <v>#REF!</v>
      </c>
      <c r="G175" s="130" t="e">
        <f t="shared" si="160"/>
        <v>#REF!</v>
      </c>
      <c r="H175" s="130" t="e">
        <f t="shared" si="161"/>
        <v>#REF!</v>
      </c>
      <c r="I175" s="130" t="s">
        <v>602</v>
      </c>
      <c r="J175" s="130" t="s">
        <v>602</v>
      </c>
      <c r="K175" s="130" t="s">
        <v>602</v>
      </c>
      <c r="L175" s="130" t="s">
        <v>602</v>
      </c>
      <c r="M175" s="130" t="s">
        <v>602</v>
      </c>
      <c r="N175" s="130" t="s">
        <v>602</v>
      </c>
      <c r="O175" s="130" t="s">
        <v>602</v>
      </c>
      <c r="P175" s="130" t="s">
        <v>602</v>
      </c>
      <c r="Q175" s="130" t="s">
        <v>602</v>
      </c>
      <c r="R175" s="130" t="s">
        <v>602</v>
      </c>
      <c r="S175" s="130" t="s">
        <v>602</v>
      </c>
      <c r="T175" s="130" t="s">
        <v>602</v>
      </c>
      <c r="U175" s="130" t="s">
        <v>602</v>
      </c>
      <c r="V175" s="130" t="s">
        <v>602</v>
      </c>
      <c r="W175" s="130" t="s">
        <v>602</v>
      </c>
      <c r="X175" s="130" t="s">
        <v>602</v>
      </c>
      <c r="Y175" s="130" t="s">
        <v>602</v>
      </c>
      <c r="Z175" s="130" t="s">
        <v>602</v>
      </c>
      <c r="AA175" s="130" t="s">
        <v>602</v>
      </c>
      <c r="AB175" s="130" t="s">
        <v>602</v>
      </c>
      <c r="AC175" s="130" t="s">
        <v>602</v>
      </c>
      <c r="AD175" s="130" t="s">
        <v>602</v>
      </c>
      <c r="AE175" s="130" t="s">
        <v>602</v>
      </c>
      <c r="AF175" s="130" t="s">
        <v>602</v>
      </c>
      <c r="AG175" s="130" t="s">
        <v>602</v>
      </c>
      <c r="AH175" s="130" t="s">
        <v>602</v>
      </c>
      <c r="AI175" s="130" t="s">
        <v>602</v>
      </c>
      <c r="AJ175" s="130" t="s">
        <v>602</v>
      </c>
      <c r="AK175" s="137" t="s">
        <v>602</v>
      </c>
    </row>
    <row r="176" spans="1:37" ht="16" hidden="1" thickBot="1" x14ac:dyDescent="0.4">
      <c r="A176" s="42" t="e">
        <f t="shared" ref="A176" si="201">A175</f>
        <v>#REF!</v>
      </c>
      <c r="B176" s="129" t="s">
        <v>570</v>
      </c>
      <c r="C176" s="151" t="s">
        <v>592</v>
      </c>
      <c r="D176" s="161" t="s">
        <v>98</v>
      </c>
      <c r="E176" s="161" t="s">
        <v>236</v>
      </c>
      <c r="F176" s="141" t="e">
        <f t="shared" si="159"/>
        <v>#REF!</v>
      </c>
      <c r="G176" s="141" t="e">
        <f t="shared" si="160"/>
        <v>#REF!</v>
      </c>
      <c r="H176" s="141" t="e">
        <f t="shared" si="161"/>
        <v>#REF!</v>
      </c>
      <c r="I176" s="141" t="s">
        <v>602</v>
      </c>
      <c r="J176" s="141" t="s">
        <v>602</v>
      </c>
      <c r="K176" s="141" t="s">
        <v>602</v>
      </c>
      <c r="L176" s="141" t="s">
        <v>602</v>
      </c>
      <c r="M176" s="141" t="s">
        <v>602</v>
      </c>
      <c r="N176" s="141" t="s">
        <v>602</v>
      </c>
      <c r="O176" s="141" t="s">
        <v>602</v>
      </c>
      <c r="P176" s="141" t="s">
        <v>602</v>
      </c>
      <c r="Q176" s="141" t="s">
        <v>602</v>
      </c>
      <c r="R176" s="141" t="s">
        <v>602</v>
      </c>
      <c r="S176" s="141" t="s">
        <v>602</v>
      </c>
      <c r="T176" s="141" t="s">
        <v>602</v>
      </c>
      <c r="U176" s="141" t="s">
        <v>602</v>
      </c>
      <c r="V176" s="141" t="s">
        <v>602</v>
      </c>
      <c r="W176" s="141" t="s">
        <v>602</v>
      </c>
      <c r="X176" s="141" t="s">
        <v>602</v>
      </c>
      <c r="Y176" s="141" t="s">
        <v>602</v>
      </c>
      <c r="Z176" s="141" t="s">
        <v>602</v>
      </c>
      <c r="AA176" s="141" t="s">
        <v>602</v>
      </c>
      <c r="AB176" s="141" t="s">
        <v>602</v>
      </c>
      <c r="AC176" s="141" t="s">
        <v>602</v>
      </c>
      <c r="AD176" s="141" t="s">
        <v>602</v>
      </c>
      <c r="AE176" s="141" t="s">
        <v>602</v>
      </c>
      <c r="AF176" s="141" t="s">
        <v>602</v>
      </c>
      <c r="AG176" s="141" t="s">
        <v>602</v>
      </c>
      <c r="AH176" s="141" t="s">
        <v>602</v>
      </c>
      <c r="AI176" s="141" t="s">
        <v>602</v>
      </c>
      <c r="AJ176" s="141" t="s">
        <v>602</v>
      </c>
      <c r="AK176" s="142" t="s">
        <v>602</v>
      </c>
    </row>
    <row r="177" spans="1:37" ht="15.5" hidden="1" x14ac:dyDescent="0.35">
      <c r="A177" s="42" t="e">
        <f t="shared" ref="A177" si="202">A176</f>
        <v>#REF!</v>
      </c>
      <c r="B177" s="129" t="s">
        <v>570</v>
      </c>
      <c r="C177" s="152" t="s">
        <v>593</v>
      </c>
      <c r="D177" s="160" t="s">
        <v>59</v>
      </c>
      <c r="E177" s="160" t="s">
        <v>114</v>
      </c>
      <c r="F177" s="134" t="e">
        <f t="shared" si="159"/>
        <v>#REF!</v>
      </c>
      <c r="G177" s="134" t="e">
        <f t="shared" si="160"/>
        <v>#REF!</v>
      </c>
      <c r="H177" s="134" t="e">
        <f t="shared" si="161"/>
        <v>#REF!</v>
      </c>
      <c r="I177" s="134" t="s">
        <v>602</v>
      </c>
      <c r="J177" s="134" t="s">
        <v>602</v>
      </c>
      <c r="K177" s="134" t="s">
        <v>602</v>
      </c>
      <c r="L177" s="134" t="s">
        <v>602</v>
      </c>
      <c r="M177" s="134" t="s">
        <v>602</v>
      </c>
      <c r="N177" s="134" t="s">
        <v>602</v>
      </c>
      <c r="O177" s="134" t="s">
        <v>602</v>
      </c>
      <c r="P177" s="134" t="s">
        <v>602</v>
      </c>
      <c r="Q177" s="134" t="s">
        <v>602</v>
      </c>
      <c r="R177" s="134" t="s">
        <v>602</v>
      </c>
      <c r="S177" s="134" t="s">
        <v>602</v>
      </c>
      <c r="T177" s="134" t="s">
        <v>602</v>
      </c>
      <c r="U177" s="134" t="s">
        <v>602</v>
      </c>
      <c r="V177" s="134" t="s">
        <v>602</v>
      </c>
      <c r="W177" s="134" t="s">
        <v>602</v>
      </c>
      <c r="X177" s="134" t="s">
        <v>602</v>
      </c>
      <c r="Y177" s="134" t="s">
        <v>602</v>
      </c>
      <c r="Z177" s="134" t="s">
        <v>602</v>
      </c>
      <c r="AA177" s="134" t="s">
        <v>602</v>
      </c>
      <c r="AB177" s="134" t="s">
        <v>602</v>
      </c>
      <c r="AC177" s="134" t="s">
        <v>602</v>
      </c>
      <c r="AD177" s="134" t="s">
        <v>602</v>
      </c>
      <c r="AE177" s="134" t="s">
        <v>602</v>
      </c>
      <c r="AF177" s="134" t="s">
        <v>602</v>
      </c>
      <c r="AG177" s="134" t="s">
        <v>602</v>
      </c>
      <c r="AH177" s="134" t="s">
        <v>602</v>
      </c>
      <c r="AI177" s="134" t="s">
        <v>602</v>
      </c>
      <c r="AJ177" s="134" t="s">
        <v>602</v>
      </c>
      <c r="AK177" s="135" t="s">
        <v>602</v>
      </c>
    </row>
    <row r="178" spans="1:37" ht="15.5" hidden="1" x14ac:dyDescent="0.35">
      <c r="A178" s="42" t="e">
        <f t="shared" ref="A178" si="203">A177</f>
        <v>#REF!</v>
      </c>
      <c r="B178" s="129" t="s">
        <v>570</v>
      </c>
      <c r="C178" s="153" t="s">
        <v>593</v>
      </c>
      <c r="D178" s="117" t="s">
        <v>59</v>
      </c>
      <c r="E178" s="117" t="s">
        <v>93</v>
      </c>
      <c r="F178" s="130" t="e">
        <f t="shared" si="159"/>
        <v>#REF!</v>
      </c>
      <c r="G178" s="130" t="e">
        <f t="shared" si="160"/>
        <v>#REF!</v>
      </c>
      <c r="H178" s="130" t="e">
        <f t="shared" si="161"/>
        <v>#REF!</v>
      </c>
      <c r="I178" s="130" t="s">
        <v>602</v>
      </c>
      <c r="J178" s="130" t="s">
        <v>602</v>
      </c>
      <c r="K178" s="130" t="s">
        <v>602</v>
      </c>
      <c r="L178" s="130" t="s">
        <v>602</v>
      </c>
      <c r="M178" s="130" t="s">
        <v>602</v>
      </c>
      <c r="N178" s="130" t="s">
        <v>602</v>
      </c>
      <c r="O178" s="130" t="s">
        <v>602</v>
      </c>
      <c r="P178" s="130" t="s">
        <v>602</v>
      </c>
      <c r="Q178" s="130" t="s">
        <v>602</v>
      </c>
      <c r="R178" s="130" t="s">
        <v>602</v>
      </c>
      <c r="S178" s="130" t="s">
        <v>602</v>
      </c>
      <c r="T178" s="130" t="s">
        <v>602</v>
      </c>
      <c r="U178" s="130" t="s">
        <v>602</v>
      </c>
      <c r="V178" s="130" t="s">
        <v>602</v>
      </c>
      <c r="W178" s="130" t="s">
        <v>602</v>
      </c>
      <c r="X178" s="130" t="s">
        <v>602</v>
      </c>
      <c r="Y178" s="130" t="s">
        <v>602</v>
      </c>
      <c r="Z178" s="130" t="s">
        <v>602</v>
      </c>
      <c r="AA178" s="130" t="s">
        <v>602</v>
      </c>
      <c r="AB178" s="130" t="s">
        <v>602</v>
      </c>
      <c r="AC178" s="130" t="s">
        <v>602</v>
      </c>
      <c r="AD178" s="130" t="s">
        <v>602</v>
      </c>
      <c r="AE178" s="130" t="s">
        <v>602</v>
      </c>
      <c r="AF178" s="130" t="s">
        <v>602</v>
      </c>
      <c r="AG178" s="130" t="s">
        <v>602</v>
      </c>
      <c r="AH178" s="130" t="s">
        <v>602</v>
      </c>
      <c r="AI178" s="130" t="s">
        <v>602</v>
      </c>
      <c r="AJ178" s="130" t="s">
        <v>602</v>
      </c>
      <c r="AK178" s="137" t="s">
        <v>602</v>
      </c>
    </row>
    <row r="179" spans="1:37" ht="15.5" hidden="1" x14ac:dyDescent="0.35">
      <c r="A179" s="42" t="e">
        <f t="shared" ref="A179" si="204">A178</f>
        <v>#REF!</v>
      </c>
      <c r="B179" s="129" t="s">
        <v>570</v>
      </c>
      <c r="C179" s="153" t="s">
        <v>593</v>
      </c>
      <c r="D179" s="117" t="s">
        <v>59</v>
      </c>
      <c r="E179" s="117" t="s">
        <v>340</v>
      </c>
      <c r="F179" s="130" t="e">
        <f t="shared" si="159"/>
        <v>#REF!</v>
      </c>
      <c r="G179" s="130" t="e">
        <f t="shared" si="160"/>
        <v>#REF!</v>
      </c>
      <c r="H179" s="130" t="e">
        <f t="shared" si="161"/>
        <v>#REF!</v>
      </c>
      <c r="I179" s="130" t="s">
        <v>602</v>
      </c>
      <c r="J179" s="130" t="s">
        <v>602</v>
      </c>
      <c r="K179" s="130" t="s">
        <v>602</v>
      </c>
      <c r="L179" s="130" t="s">
        <v>602</v>
      </c>
      <c r="M179" s="130" t="s">
        <v>602</v>
      </c>
      <c r="N179" s="130" t="s">
        <v>602</v>
      </c>
      <c r="O179" s="130" t="s">
        <v>602</v>
      </c>
      <c r="P179" s="130" t="s">
        <v>602</v>
      </c>
      <c r="Q179" s="130" t="s">
        <v>602</v>
      </c>
      <c r="R179" s="130" t="s">
        <v>602</v>
      </c>
      <c r="S179" s="130" t="s">
        <v>602</v>
      </c>
      <c r="T179" s="130" t="s">
        <v>602</v>
      </c>
      <c r="U179" s="130" t="s">
        <v>602</v>
      </c>
      <c r="V179" s="130" t="s">
        <v>602</v>
      </c>
      <c r="W179" s="130" t="s">
        <v>602</v>
      </c>
      <c r="X179" s="130" t="s">
        <v>602</v>
      </c>
      <c r="Y179" s="130" t="s">
        <v>602</v>
      </c>
      <c r="Z179" s="130" t="s">
        <v>602</v>
      </c>
      <c r="AA179" s="130" t="s">
        <v>602</v>
      </c>
      <c r="AB179" s="130" t="s">
        <v>602</v>
      </c>
      <c r="AC179" s="130" t="s">
        <v>602</v>
      </c>
      <c r="AD179" s="130" t="s">
        <v>602</v>
      </c>
      <c r="AE179" s="130" t="s">
        <v>602</v>
      </c>
      <c r="AF179" s="130" t="s">
        <v>602</v>
      </c>
      <c r="AG179" s="130" t="s">
        <v>602</v>
      </c>
      <c r="AH179" s="130" t="s">
        <v>602</v>
      </c>
      <c r="AI179" s="130" t="s">
        <v>602</v>
      </c>
      <c r="AJ179" s="130" t="s">
        <v>602</v>
      </c>
      <c r="AK179" s="137" t="s">
        <v>602</v>
      </c>
    </row>
    <row r="180" spans="1:37" ht="15.5" hidden="1" x14ac:dyDescent="0.35">
      <c r="A180" s="42" t="e">
        <f t="shared" ref="A180" si="205">A179</f>
        <v>#REF!</v>
      </c>
      <c r="B180" s="129" t="s">
        <v>570</v>
      </c>
      <c r="C180" s="153" t="s">
        <v>593</v>
      </c>
      <c r="D180" s="117" t="s">
        <v>59</v>
      </c>
      <c r="E180" s="117" t="s">
        <v>336</v>
      </c>
      <c r="F180" s="130" t="e">
        <f t="shared" si="159"/>
        <v>#REF!</v>
      </c>
      <c r="G180" s="130" t="e">
        <f t="shared" si="160"/>
        <v>#REF!</v>
      </c>
      <c r="H180" s="130" t="e">
        <f t="shared" si="161"/>
        <v>#REF!</v>
      </c>
      <c r="I180" s="130" t="s">
        <v>602</v>
      </c>
      <c r="J180" s="130" t="s">
        <v>602</v>
      </c>
      <c r="K180" s="130" t="s">
        <v>602</v>
      </c>
      <c r="L180" s="130" t="s">
        <v>602</v>
      </c>
      <c r="M180" s="130" t="s">
        <v>602</v>
      </c>
      <c r="N180" s="130" t="s">
        <v>602</v>
      </c>
      <c r="O180" s="130" t="s">
        <v>602</v>
      </c>
      <c r="P180" s="130" t="s">
        <v>602</v>
      </c>
      <c r="Q180" s="130" t="s">
        <v>602</v>
      </c>
      <c r="R180" s="130" t="s">
        <v>602</v>
      </c>
      <c r="S180" s="130" t="s">
        <v>602</v>
      </c>
      <c r="T180" s="130" t="s">
        <v>602</v>
      </c>
      <c r="U180" s="130" t="s">
        <v>602</v>
      </c>
      <c r="V180" s="130" t="s">
        <v>602</v>
      </c>
      <c r="W180" s="130" t="s">
        <v>602</v>
      </c>
      <c r="X180" s="130" t="s">
        <v>602</v>
      </c>
      <c r="Y180" s="130" t="s">
        <v>602</v>
      </c>
      <c r="Z180" s="130" t="s">
        <v>602</v>
      </c>
      <c r="AA180" s="130" t="s">
        <v>602</v>
      </c>
      <c r="AB180" s="130" t="s">
        <v>602</v>
      </c>
      <c r="AC180" s="130" t="s">
        <v>602</v>
      </c>
      <c r="AD180" s="130" t="s">
        <v>602</v>
      </c>
      <c r="AE180" s="130" t="s">
        <v>602</v>
      </c>
      <c r="AF180" s="130" t="s">
        <v>602</v>
      </c>
      <c r="AG180" s="130" t="s">
        <v>602</v>
      </c>
      <c r="AH180" s="130" t="s">
        <v>602</v>
      </c>
      <c r="AI180" s="130" t="s">
        <v>602</v>
      </c>
      <c r="AJ180" s="130" t="s">
        <v>602</v>
      </c>
      <c r="AK180" s="137" t="s">
        <v>602</v>
      </c>
    </row>
    <row r="181" spans="1:37" ht="15.5" hidden="1" x14ac:dyDescent="0.35">
      <c r="A181" s="42" t="e">
        <f t="shared" ref="A181" si="206">A180</f>
        <v>#REF!</v>
      </c>
      <c r="B181" s="129" t="s">
        <v>570</v>
      </c>
      <c r="C181" s="153" t="s">
        <v>593</v>
      </c>
      <c r="D181" s="117" t="s">
        <v>59</v>
      </c>
      <c r="E181" s="117" t="s">
        <v>95</v>
      </c>
      <c r="F181" s="130" t="e">
        <f t="shared" si="159"/>
        <v>#REF!</v>
      </c>
      <c r="G181" s="130" t="e">
        <f t="shared" si="160"/>
        <v>#REF!</v>
      </c>
      <c r="H181" s="130" t="e">
        <f t="shared" si="161"/>
        <v>#REF!</v>
      </c>
      <c r="I181" s="130" t="s">
        <v>602</v>
      </c>
      <c r="J181" s="130" t="s">
        <v>602</v>
      </c>
      <c r="K181" s="130" t="s">
        <v>602</v>
      </c>
      <c r="L181" s="130" t="s">
        <v>602</v>
      </c>
      <c r="M181" s="130" t="s">
        <v>602</v>
      </c>
      <c r="N181" s="130" t="s">
        <v>602</v>
      </c>
      <c r="O181" s="130" t="s">
        <v>602</v>
      </c>
      <c r="P181" s="130" t="s">
        <v>602</v>
      </c>
      <c r="Q181" s="130" t="s">
        <v>602</v>
      </c>
      <c r="R181" s="130" t="s">
        <v>602</v>
      </c>
      <c r="S181" s="130" t="s">
        <v>602</v>
      </c>
      <c r="T181" s="130" t="s">
        <v>602</v>
      </c>
      <c r="U181" s="130" t="s">
        <v>602</v>
      </c>
      <c r="V181" s="130" t="s">
        <v>602</v>
      </c>
      <c r="W181" s="130" t="s">
        <v>602</v>
      </c>
      <c r="X181" s="130" t="s">
        <v>602</v>
      </c>
      <c r="Y181" s="130" t="s">
        <v>602</v>
      </c>
      <c r="Z181" s="130" t="s">
        <v>602</v>
      </c>
      <c r="AA181" s="130" t="s">
        <v>602</v>
      </c>
      <c r="AB181" s="130" t="s">
        <v>602</v>
      </c>
      <c r="AC181" s="130" t="s">
        <v>602</v>
      </c>
      <c r="AD181" s="130" t="s">
        <v>602</v>
      </c>
      <c r="AE181" s="130" t="s">
        <v>602</v>
      </c>
      <c r="AF181" s="130" t="s">
        <v>602</v>
      </c>
      <c r="AG181" s="130" t="s">
        <v>602</v>
      </c>
      <c r="AH181" s="130" t="s">
        <v>602</v>
      </c>
      <c r="AI181" s="130" t="s">
        <v>602</v>
      </c>
      <c r="AJ181" s="130" t="s">
        <v>602</v>
      </c>
      <c r="AK181" s="137" t="s">
        <v>602</v>
      </c>
    </row>
    <row r="182" spans="1:37" ht="16" hidden="1" thickBot="1" x14ac:dyDescent="0.4">
      <c r="A182" s="42" t="e">
        <f t="shared" ref="A182" si="207">A181</f>
        <v>#REF!</v>
      </c>
      <c r="B182" s="129" t="s">
        <v>570</v>
      </c>
      <c r="C182" s="154" t="s">
        <v>593</v>
      </c>
      <c r="D182" s="161" t="s">
        <v>98</v>
      </c>
      <c r="E182" s="161" t="s">
        <v>236</v>
      </c>
      <c r="F182" s="141" t="e">
        <f t="shared" si="159"/>
        <v>#REF!</v>
      </c>
      <c r="G182" s="141" t="e">
        <f t="shared" si="160"/>
        <v>#REF!</v>
      </c>
      <c r="H182" s="141" t="e">
        <f t="shared" si="161"/>
        <v>#REF!</v>
      </c>
      <c r="I182" s="141" t="s">
        <v>602</v>
      </c>
      <c r="J182" s="141" t="s">
        <v>602</v>
      </c>
      <c r="K182" s="141" t="s">
        <v>602</v>
      </c>
      <c r="L182" s="141" t="s">
        <v>602</v>
      </c>
      <c r="M182" s="141" t="s">
        <v>602</v>
      </c>
      <c r="N182" s="141" t="s">
        <v>602</v>
      </c>
      <c r="O182" s="141" t="s">
        <v>602</v>
      </c>
      <c r="P182" s="141" t="s">
        <v>602</v>
      </c>
      <c r="Q182" s="141" t="s">
        <v>602</v>
      </c>
      <c r="R182" s="141" t="s">
        <v>602</v>
      </c>
      <c r="S182" s="141" t="s">
        <v>602</v>
      </c>
      <c r="T182" s="141" t="s">
        <v>602</v>
      </c>
      <c r="U182" s="141" t="s">
        <v>602</v>
      </c>
      <c r="V182" s="141" t="s">
        <v>602</v>
      </c>
      <c r="W182" s="141" t="s">
        <v>602</v>
      </c>
      <c r="X182" s="141" t="s">
        <v>602</v>
      </c>
      <c r="Y182" s="141" t="s">
        <v>602</v>
      </c>
      <c r="Z182" s="141" t="s">
        <v>602</v>
      </c>
      <c r="AA182" s="141" t="s">
        <v>602</v>
      </c>
      <c r="AB182" s="141" t="s">
        <v>602</v>
      </c>
      <c r="AC182" s="141" t="s">
        <v>602</v>
      </c>
      <c r="AD182" s="141" t="s">
        <v>602</v>
      </c>
      <c r="AE182" s="141" t="s">
        <v>602</v>
      </c>
      <c r="AF182" s="141" t="s">
        <v>602</v>
      </c>
      <c r="AG182" s="141" t="s">
        <v>602</v>
      </c>
      <c r="AH182" s="141" t="s">
        <v>602</v>
      </c>
      <c r="AI182" s="141" t="s">
        <v>602</v>
      </c>
      <c r="AJ182" s="141" t="s">
        <v>602</v>
      </c>
      <c r="AK182" s="142" t="s">
        <v>602</v>
      </c>
    </row>
    <row r="183" spans="1:37" ht="15.5" hidden="1" x14ac:dyDescent="0.35">
      <c r="A183" s="42" t="e">
        <f t="shared" ref="A183" si="208">A182</f>
        <v>#REF!</v>
      </c>
      <c r="B183" s="129" t="s">
        <v>570</v>
      </c>
      <c r="C183" s="149" t="s">
        <v>594</v>
      </c>
      <c r="D183" s="160" t="s">
        <v>59</v>
      </c>
      <c r="E183" s="160" t="s">
        <v>114</v>
      </c>
      <c r="F183" s="134" t="e">
        <f t="shared" si="159"/>
        <v>#REF!</v>
      </c>
      <c r="G183" s="134" t="e">
        <f t="shared" si="160"/>
        <v>#REF!</v>
      </c>
      <c r="H183" s="134" t="e">
        <f t="shared" si="161"/>
        <v>#REF!</v>
      </c>
      <c r="I183" s="134" t="s">
        <v>602</v>
      </c>
      <c r="J183" s="134" t="s">
        <v>602</v>
      </c>
      <c r="K183" s="134" t="s">
        <v>602</v>
      </c>
      <c r="L183" s="134" t="s">
        <v>602</v>
      </c>
      <c r="M183" s="134" t="s">
        <v>602</v>
      </c>
      <c r="N183" s="134" t="s">
        <v>602</v>
      </c>
      <c r="O183" s="134" t="s">
        <v>602</v>
      </c>
      <c r="P183" s="134" t="s">
        <v>602</v>
      </c>
      <c r="Q183" s="134" t="s">
        <v>602</v>
      </c>
      <c r="R183" s="134" t="s">
        <v>602</v>
      </c>
      <c r="S183" s="134" t="s">
        <v>602</v>
      </c>
      <c r="T183" s="134" t="s">
        <v>602</v>
      </c>
      <c r="U183" s="134" t="s">
        <v>602</v>
      </c>
      <c r="V183" s="134" t="s">
        <v>602</v>
      </c>
      <c r="W183" s="134" t="s">
        <v>602</v>
      </c>
      <c r="X183" s="134" t="s">
        <v>602</v>
      </c>
      <c r="Y183" s="134" t="s">
        <v>602</v>
      </c>
      <c r="Z183" s="134" t="s">
        <v>602</v>
      </c>
      <c r="AA183" s="134" t="s">
        <v>602</v>
      </c>
      <c r="AB183" s="134" t="s">
        <v>602</v>
      </c>
      <c r="AC183" s="134" t="s">
        <v>602</v>
      </c>
      <c r="AD183" s="134" t="s">
        <v>602</v>
      </c>
      <c r="AE183" s="134" t="s">
        <v>602</v>
      </c>
      <c r="AF183" s="134" t="s">
        <v>602</v>
      </c>
      <c r="AG183" s="134" t="s">
        <v>602</v>
      </c>
      <c r="AH183" s="134" t="s">
        <v>602</v>
      </c>
      <c r="AI183" s="134" t="s">
        <v>602</v>
      </c>
      <c r="AJ183" s="134" t="s">
        <v>602</v>
      </c>
      <c r="AK183" s="135" t="s">
        <v>602</v>
      </c>
    </row>
    <row r="184" spans="1:37" ht="15.5" hidden="1" x14ac:dyDescent="0.35">
      <c r="A184" s="42" t="e">
        <f t="shared" ref="A184" si="209">A183</f>
        <v>#REF!</v>
      </c>
      <c r="B184" s="129" t="s">
        <v>570</v>
      </c>
      <c r="C184" s="150" t="s">
        <v>594</v>
      </c>
      <c r="D184" s="117" t="s">
        <v>59</v>
      </c>
      <c r="E184" s="117" t="s">
        <v>93</v>
      </c>
      <c r="F184" s="130" t="e">
        <f t="shared" si="159"/>
        <v>#REF!</v>
      </c>
      <c r="G184" s="130" t="e">
        <f t="shared" si="160"/>
        <v>#REF!</v>
      </c>
      <c r="H184" s="130" t="e">
        <f t="shared" si="161"/>
        <v>#REF!</v>
      </c>
      <c r="I184" s="130" t="s">
        <v>602</v>
      </c>
      <c r="J184" s="130" t="s">
        <v>602</v>
      </c>
      <c r="K184" s="130" t="s">
        <v>602</v>
      </c>
      <c r="L184" s="130" t="s">
        <v>602</v>
      </c>
      <c r="M184" s="130" t="s">
        <v>602</v>
      </c>
      <c r="N184" s="130" t="s">
        <v>602</v>
      </c>
      <c r="O184" s="130" t="s">
        <v>602</v>
      </c>
      <c r="P184" s="130" t="s">
        <v>602</v>
      </c>
      <c r="Q184" s="130" t="s">
        <v>602</v>
      </c>
      <c r="R184" s="130" t="s">
        <v>602</v>
      </c>
      <c r="S184" s="130" t="s">
        <v>602</v>
      </c>
      <c r="T184" s="130" t="s">
        <v>602</v>
      </c>
      <c r="U184" s="130" t="s">
        <v>602</v>
      </c>
      <c r="V184" s="130" t="s">
        <v>602</v>
      </c>
      <c r="W184" s="130" t="s">
        <v>602</v>
      </c>
      <c r="X184" s="130" t="s">
        <v>602</v>
      </c>
      <c r="Y184" s="130" t="s">
        <v>602</v>
      </c>
      <c r="Z184" s="130" t="s">
        <v>602</v>
      </c>
      <c r="AA184" s="130" t="s">
        <v>602</v>
      </c>
      <c r="AB184" s="130" t="s">
        <v>602</v>
      </c>
      <c r="AC184" s="130" t="s">
        <v>602</v>
      </c>
      <c r="AD184" s="130" t="s">
        <v>602</v>
      </c>
      <c r="AE184" s="130" t="s">
        <v>602</v>
      </c>
      <c r="AF184" s="130" t="s">
        <v>602</v>
      </c>
      <c r="AG184" s="130" t="s">
        <v>602</v>
      </c>
      <c r="AH184" s="130" t="s">
        <v>602</v>
      </c>
      <c r="AI184" s="130" t="s">
        <v>602</v>
      </c>
      <c r="AJ184" s="130" t="s">
        <v>602</v>
      </c>
      <c r="AK184" s="137" t="s">
        <v>602</v>
      </c>
    </row>
    <row r="185" spans="1:37" ht="15.5" hidden="1" x14ac:dyDescent="0.35">
      <c r="A185" s="42" t="e">
        <f t="shared" ref="A185" si="210">A184</f>
        <v>#REF!</v>
      </c>
      <c r="B185" s="129" t="s">
        <v>570</v>
      </c>
      <c r="C185" s="150" t="s">
        <v>594</v>
      </c>
      <c r="D185" s="117" t="s">
        <v>59</v>
      </c>
      <c r="E185" s="117" t="s">
        <v>340</v>
      </c>
      <c r="F185" s="130" t="e">
        <f t="shared" si="159"/>
        <v>#REF!</v>
      </c>
      <c r="G185" s="130" t="e">
        <f t="shared" si="160"/>
        <v>#REF!</v>
      </c>
      <c r="H185" s="130" t="e">
        <f t="shared" si="161"/>
        <v>#REF!</v>
      </c>
      <c r="I185" s="130" t="s">
        <v>602</v>
      </c>
      <c r="J185" s="130" t="s">
        <v>602</v>
      </c>
      <c r="K185" s="130" t="s">
        <v>602</v>
      </c>
      <c r="L185" s="130" t="s">
        <v>602</v>
      </c>
      <c r="M185" s="130" t="s">
        <v>602</v>
      </c>
      <c r="N185" s="130" t="s">
        <v>602</v>
      </c>
      <c r="O185" s="130" t="s">
        <v>602</v>
      </c>
      <c r="P185" s="130" t="s">
        <v>602</v>
      </c>
      <c r="Q185" s="130" t="s">
        <v>602</v>
      </c>
      <c r="R185" s="130" t="s">
        <v>602</v>
      </c>
      <c r="S185" s="130" t="s">
        <v>602</v>
      </c>
      <c r="T185" s="130" t="s">
        <v>602</v>
      </c>
      <c r="U185" s="130" t="s">
        <v>602</v>
      </c>
      <c r="V185" s="130" t="s">
        <v>602</v>
      </c>
      <c r="W185" s="130" t="s">
        <v>602</v>
      </c>
      <c r="X185" s="130" t="s">
        <v>602</v>
      </c>
      <c r="Y185" s="130" t="s">
        <v>602</v>
      </c>
      <c r="Z185" s="130" t="s">
        <v>602</v>
      </c>
      <c r="AA185" s="130" t="s">
        <v>602</v>
      </c>
      <c r="AB185" s="130" t="s">
        <v>602</v>
      </c>
      <c r="AC185" s="130" t="s">
        <v>602</v>
      </c>
      <c r="AD185" s="130" t="s">
        <v>602</v>
      </c>
      <c r="AE185" s="130" t="s">
        <v>602</v>
      </c>
      <c r="AF185" s="130" t="s">
        <v>602</v>
      </c>
      <c r="AG185" s="130" t="s">
        <v>602</v>
      </c>
      <c r="AH185" s="130" t="s">
        <v>602</v>
      </c>
      <c r="AI185" s="130" t="s">
        <v>602</v>
      </c>
      <c r="AJ185" s="130" t="s">
        <v>602</v>
      </c>
      <c r="AK185" s="137" t="s">
        <v>602</v>
      </c>
    </row>
    <row r="186" spans="1:37" ht="15.5" hidden="1" x14ac:dyDescent="0.35">
      <c r="A186" s="42" t="e">
        <f t="shared" ref="A186" si="211">A185</f>
        <v>#REF!</v>
      </c>
      <c r="B186" s="129" t="s">
        <v>570</v>
      </c>
      <c r="C186" s="150" t="s">
        <v>594</v>
      </c>
      <c r="D186" s="117" t="s">
        <v>59</v>
      </c>
      <c r="E186" s="117" t="s">
        <v>336</v>
      </c>
      <c r="F186" s="130" t="e">
        <f t="shared" si="159"/>
        <v>#REF!</v>
      </c>
      <c r="G186" s="130" t="e">
        <f t="shared" si="160"/>
        <v>#REF!</v>
      </c>
      <c r="H186" s="130" t="e">
        <f t="shared" si="161"/>
        <v>#REF!</v>
      </c>
      <c r="I186" s="130" t="s">
        <v>602</v>
      </c>
      <c r="J186" s="130" t="s">
        <v>602</v>
      </c>
      <c r="K186" s="130" t="s">
        <v>602</v>
      </c>
      <c r="L186" s="130" t="s">
        <v>602</v>
      </c>
      <c r="M186" s="130" t="s">
        <v>602</v>
      </c>
      <c r="N186" s="130" t="s">
        <v>602</v>
      </c>
      <c r="O186" s="130" t="s">
        <v>602</v>
      </c>
      <c r="P186" s="130" t="s">
        <v>602</v>
      </c>
      <c r="Q186" s="130" t="s">
        <v>602</v>
      </c>
      <c r="R186" s="130" t="s">
        <v>602</v>
      </c>
      <c r="S186" s="130" t="s">
        <v>602</v>
      </c>
      <c r="T186" s="130" t="s">
        <v>602</v>
      </c>
      <c r="U186" s="130" t="s">
        <v>602</v>
      </c>
      <c r="V186" s="130" t="s">
        <v>602</v>
      </c>
      <c r="W186" s="130" t="s">
        <v>602</v>
      </c>
      <c r="X186" s="130" t="s">
        <v>602</v>
      </c>
      <c r="Y186" s="130" t="s">
        <v>602</v>
      </c>
      <c r="Z186" s="130" t="s">
        <v>602</v>
      </c>
      <c r="AA186" s="130" t="s">
        <v>602</v>
      </c>
      <c r="AB186" s="130" t="s">
        <v>602</v>
      </c>
      <c r="AC186" s="130" t="s">
        <v>602</v>
      </c>
      <c r="AD186" s="130" t="s">
        <v>602</v>
      </c>
      <c r="AE186" s="130" t="s">
        <v>602</v>
      </c>
      <c r="AF186" s="130" t="s">
        <v>602</v>
      </c>
      <c r="AG186" s="130" t="s">
        <v>602</v>
      </c>
      <c r="AH186" s="130" t="s">
        <v>602</v>
      </c>
      <c r="AI186" s="130" t="s">
        <v>602</v>
      </c>
      <c r="AJ186" s="130" t="s">
        <v>602</v>
      </c>
      <c r="AK186" s="137" t="s">
        <v>602</v>
      </c>
    </row>
    <row r="187" spans="1:37" ht="16" hidden="1" thickBot="1" x14ac:dyDescent="0.4">
      <c r="A187" s="42" t="e">
        <f t="shared" ref="A187" si="212">A186</f>
        <v>#REF!</v>
      </c>
      <c r="B187" s="129" t="s">
        <v>570</v>
      </c>
      <c r="C187" s="151" t="s">
        <v>594</v>
      </c>
      <c r="D187" s="161" t="s">
        <v>98</v>
      </c>
      <c r="E187" s="161" t="s">
        <v>236</v>
      </c>
      <c r="F187" s="141" t="e">
        <f t="shared" si="159"/>
        <v>#REF!</v>
      </c>
      <c r="G187" s="141" t="e">
        <f t="shared" si="160"/>
        <v>#REF!</v>
      </c>
      <c r="H187" s="141" t="e">
        <f t="shared" si="161"/>
        <v>#REF!</v>
      </c>
      <c r="I187" s="141" t="s">
        <v>602</v>
      </c>
      <c r="J187" s="141" t="s">
        <v>602</v>
      </c>
      <c r="K187" s="141" t="s">
        <v>602</v>
      </c>
      <c r="L187" s="141" t="s">
        <v>602</v>
      </c>
      <c r="M187" s="141" t="s">
        <v>602</v>
      </c>
      <c r="N187" s="141" t="s">
        <v>602</v>
      </c>
      <c r="O187" s="141" t="s">
        <v>602</v>
      </c>
      <c r="P187" s="141" t="s">
        <v>602</v>
      </c>
      <c r="Q187" s="141" t="s">
        <v>602</v>
      </c>
      <c r="R187" s="141" t="s">
        <v>602</v>
      </c>
      <c r="S187" s="141" t="s">
        <v>602</v>
      </c>
      <c r="T187" s="141" t="s">
        <v>602</v>
      </c>
      <c r="U187" s="141" t="s">
        <v>602</v>
      </c>
      <c r="V187" s="141" t="s">
        <v>602</v>
      </c>
      <c r="W187" s="141" t="s">
        <v>602</v>
      </c>
      <c r="X187" s="141" t="s">
        <v>602</v>
      </c>
      <c r="Y187" s="141" t="s">
        <v>602</v>
      </c>
      <c r="Z187" s="141" t="s">
        <v>602</v>
      </c>
      <c r="AA187" s="141" t="s">
        <v>602</v>
      </c>
      <c r="AB187" s="141" t="s">
        <v>602</v>
      </c>
      <c r="AC187" s="141" t="s">
        <v>602</v>
      </c>
      <c r="AD187" s="141" t="s">
        <v>602</v>
      </c>
      <c r="AE187" s="141" t="s">
        <v>602</v>
      </c>
      <c r="AF187" s="141" t="s">
        <v>602</v>
      </c>
      <c r="AG187" s="141" t="s">
        <v>602</v>
      </c>
      <c r="AH187" s="141" t="s">
        <v>602</v>
      </c>
      <c r="AI187" s="141" t="s">
        <v>602</v>
      </c>
      <c r="AJ187" s="141" t="s">
        <v>602</v>
      </c>
      <c r="AK187" s="142" t="s">
        <v>602</v>
      </c>
    </row>
    <row r="188" spans="1:37" ht="15.5" hidden="1" x14ac:dyDescent="0.35">
      <c r="A188" s="42" t="e">
        <f t="shared" ref="A188" si="213">A187</f>
        <v>#REF!</v>
      </c>
      <c r="B188" s="129" t="s">
        <v>570</v>
      </c>
      <c r="C188" s="152" t="s">
        <v>595</v>
      </c>
      <c r="D188" s="160" t="s">
        <v>59</v>
      </c>
      <c r="E188" s="160" t="s">
        <v>114</v>
      </c>
      <c r="F188" s="134" t="e">
        <f t="shared" si="159"/>
        <v>#REF!</v>
      </c>
      <c r="G188" s="134" t="e">
        <f t="shared" si="160"/>
        <v>#REF!</v>
      </c>
      <c r="H188" s="134" t="e">
        <f t="shared" si="161"/>
        <v>#REF!</v>
      </c>
      <c r="I188" s="134" t="s">
        <v>602</v>
      </c>
      <c r="J188" s="134" t="s">
        <v>602</v>
      </c>
      <c r="K188" s="134" t="s">
        <v>602</v>
      </c>
      <c r="L188" s="134" t="s">
        <v>602</v>
      </c>
      <c r="M188" s="134" t="s">
        <v>602</v>
      </c>
      <c r="N188" s="134" t="s">
        <v>602</v>
      </c>
      <c r="O188" s="134" t="s">
        <v>602</v>
      </c>
      <c r="P188" s="134" t="s">
        <v>602</v>
      </c>
      <c r="Q188" s="134" t="s">
        <v>602</v>
      </c>
      <c r="R188" s="134" t="s">
        <v>602</v>
      </c>
      <c r="S188" s="134" t="s">
        <v>602</v>
      </c>
      <c r="T188" s="134" t="s">
        <v>602</v>
      </c>
      <c r="U188" s="134" t="s">
        <v>602</v>
      </c>
      <c r="V188" s="134" t="s">
        <v>602</v>
      </c>
      <c r="W188" s="134" t="s">
        <v>602</v>
      </c>
      <c r="X188" s="134" t="s">
        <v>602</v>
      </c>
      <c r="Y188" s="134" t="s">
        <v>602</v>
      </c>
      <c r="Z188" s="134" t="s">
        <v>602</v>
      </c>
      <c r="AA188" s="134" t="s">
        <v>602</v>
      </c>
      <c r="AB188" s="134" t="s">
        <v>602</v>
      </c>
      <c r="AC188" s="134" t="s">
        <v>602</v>
      </c>
      <c r="AD188" s="134" t="s">
        <v>602</v>
      </c>
      <c r="AE188" s="134" t="s">
        <v>602</v>
      </c>
      <c r="AF188" s="134" t="s">
        <v>602</v>
      </c>
      <c r="AG188" s="134" t="s">
        <v>602</v>
      </c>
      <c r="AH188" s="134" t="s">
        <v>602</v>
      </c>
      <c r="AI188" s="134" t="s">
        <v>602</v>
      </c>
      <c r="AJ188" s="134" t="s">
        <v>602</v>
      </c>
      <c r="AK188" s="135" t="s">
        <v>602</v>
      </c>
    </row>
    <row r="189" spans="1:37" ht="15.5" hidden="1" x14ac:dyDescent="0.35">
      <c r="A189" s="42" t="e">
        <f t="shared" ref="A189" si="214">A188</f>
        <v>#REF!</v>
      </c>
      <c r="B189" s="129" t="s">
        <v>570</v>
      </c>
      <c r="C189" s="153" t="s">
        <v>595</v>
      </c>
      <c r="D189" s="117" t="s">
        <v>59</v>
      </c>
      <c r="E189" s="117" t="s">
        <v>93</v>
      </c>
      <c r="F189" s="130" t="e">
        <f t="shared" si="159"/>
        <v>#REF!</v>
      </c>
      <c r="G189" s="130" t="e">
        <f t="shared" si="160"/>
        <v>#REF!</v>
      </c>
      <c r="H189" s="130" t="e">
        <f t="shared" si="161"/>
        <v>#REF!</v>
      </c>
      <c r="I189" s="130" t="s">
        <v>602</v>
      </c>
      <c r="J189" s="130" t="s">
        <v>602</v>
      </c>
      <c r="K189" s="130" t="s">
        <v>602</v>
      </c>
      <c r="L189" s="130" t="s">
        <v>602</v>
      </c>
      <c r="M189" s="130" t="s">
        <v>602</v>
      </c>
      <c r="N189" s="130" t="s">
        <v>602</v>
      </c>
      <c r="O189" s="130" t="s">
        <v>602</v>
      </c>
      <c r="P189" s="130" t="s">
        <v>602</v>
      </c>
      <c r="Q189" s="130" t="s">
        <v>602</v>
      </c>
      <c r="R189" s="130" t="s">
        <v>602</v>
      </c>
      <c r="S189" s="130" t="s">
        <v>602</v>
      </c>
      <c r="T189" s="130" t="s">
        <v>602</v>
      </c>
      <c r="U189" s="130" t="s">
        <v>602</v>
      </c>
      <c r="V189" s="130" t="s">
        <v>602</v>
      </c>
      <c r="W189" s="130" t="s">
        <v>602</v>
      </c>
      <c r="X189" s="130" t="s">
        <v>602</v>
      </c>
      <c r="Y189" s="130" t="s">
        <v>602</v>
      </c>
      <c r="Z189" s="130" t="s">
        <v>602</v>
      </c>
      <c r="AA189" s="130" t="s">
        <v>602</v>
      </c>
      <c r="AB189" s="130" t="s">
        <v>602</v>
      </c>
      <c r="AC189" s="130" t="s">
        <v>602</v>
      </c>
      <c r="AD189" s="130" t="s">
        <v>602</v>
      </c>
      <c r="AE189" s="130" t="s">
        <v>602</v>
      </c>
      <c r="AF189" s="130" t="s">
        <v>602</v>
      </c>
      <c r="AG189" s="130" t="s">
        <v>602</v>
      </c>
      <c r="AH189" s="130" t="s">
        <v>602</v>
      </c>
      <c r="AI189" s="130" t="s">
        <v>602</v>
      </c>
      <c r="AJ189" s="130" t="s">
        <v>602</v>
      </c>
      <c r="AK189" s="137" t="s">
        <v>602</v>
      </c>
    </row>
    <row r="190" spans="1:37" ht="15.5" hidden="1" x14ac:dyDescent="0.35">
      <c r="A190" s="42" t="e">
        <f t="shared" ref="A190" si="215">A189</f>
        <v>#REF!</v>
      </c>
      <c r="B190" s="129" t="s">
        <v>570</v>
      </c>
      <c r="C190" s="153" t="s">
        <v>595</v>
      </c>
      <c r="D190" s="117" t="s">
        <v>59</v>
      </c>
      <c r="E190" s="117" t="s">
        <v>340</v>
      </c>
      <c r="F190" s="130" t="e">
        <f t="shared" si="159"/>
        <v>#REF!</v>
      </c>
      <c r="G190" s="130" t="e">
        <f t="shared" si="160"/>
        <v>#REF!</v>
      </c>
      <c r="H190" s="130" t="e">
        <f t="shared" si="161"/>
        <v>#REF!</v>
      </c>
      <c r="I190" s="130" t="s">
        <v>602</v>
      </c>
      <c r="J190" s="130" t="s">
        <v>602</v>
      </c>
      <c r="K190" s="130" t="s">
        <v>602</v>
      </c>
      <c r="L190" s="130" t="s">
        <v>602</v>
      </c>
      <c r="M190" s="130" t="s">
        <v>602</v>
      </c>
      <c r="N190" s="130" t="s">
        <v>602</v>
      </c>
      <c r="O190" s="130" t="s">
        <v>602</v>
      </c>
      <c r="P190" s="130" t="s">
        <v>602</v>
      </c>
      <c r="Q190" s="130" t="s">
        <v>602</v>
      </c>
      <c r="R190" s="130" t="s">
        <v>602</v>
      </c>
      <c r="S190" s="130" t="s">
        <v>602</v>
      </c>
      <c r="T190" s="130" t="s">
        <v>602</v>
      </c>
      <c r="U190" s="130" t="s">
        <v>602</v>
      </c>
      <c r="V190" s="130" t="s">
        <v>602</v>
      </c>
      <c r="W190" s="130" t="s">
        <v>602</v>
      </c>
      <c r="X190" s="130" t="s">
        <v>602</v>
      </c>
      <c r="Y190" s="130" t="s">
        <v>602</v>
      </c>
      <c r="Z190" s="130" t="s">
        <v>602</v>
      </c>
      <c r="AA190" s="130" t="s">
        <v>602</v>
      </c>
      <c r="AB190" s="130" t="s">
        <v>602</v>
      </c>
      <c r="AC190" s="130" t="s">
        <v>602</v>
      </c>
      <c r="AD190" s="130" t="s">
        <v>602</v>
      </c>
      <c r="AE190" s="130" t="s">
        <v>602</v>
      </c>
      <c r="AF190" s="130" t="s">
        <v>602</v>
      </c>
      <c r="AG190" s="130" t="s">
        <v>602</v>
      </c>
      <c r="AH190" s="130" t="s">
        <v>602</v>
      </c>
      <c r="AI190" s="130" t="s">
        <v>602</v>
      </c>
      <c r="AJ190" s="130" t="s">
        <v>602</v>
      </c>
      <c r="AK190" s="137" t="s">
        <v>602</v>
      </c>
    </row>
    <row r="191" spans="1:37" ht="15.5" hidden="1" x14ac:dyDescent="0.35">
      <c r="A191" s="42" t="e">
        <f t="shared" ref="A191" si="216">A190</f>
        <v>#REF!</v>
      </c>
      <c r="B191" s="129" t="s">
        <v>570</v>
      </c>
      <c r="C191" s="153" t="s">
        <v>595</v>
      </c>
      <c r="D191" s="117" t="s">
        <v>59</v>
      </c>
      <c r="E191" s="117" t="s">
        <v>336</v>
      </c>
      <c r="F191" s="130" t="e">
        <f t="shared" si="159"/>
        <v>#REF!</v>
      </c>
      <c r="G191" s="130" t="e">
        <f t="shared" si="160"/>
        <v>#REF!</v>
      </c>
      <c r="H191" s="130" t="e">
        <f t="shared" si="161"/>
        <v>#REF!</v>
      </c>
      <c r="I191" s="130" t="s">
        <v>602</v>
      </c>
      <c r="J191" s="130" t="s">
        <v>602</v>
      </c>
      <c r="K191" s="130" t="s">
        <v>602</v>
      </c>
      <c r="L191" s="130" t="s">
        <v>602</v>
      </c>
      <c r="M191" s="130" t="s">
        <v>602</v>
      </c>
      <c r="N191" s="130" t="s">
        <v>602</v>
      </c>
      <c r="O191" s="130" t="s">
        <v>602</v>
      </c>
      <c r="P191" s="130" t="s">
        <v>602</v>
      </c>
      <c r="Q191" s="130" t="s">
        <v>602</v>
      </c>
      <c r="R191" s="130" t="s">
        <v>602</v>
      </c>
      <c r="S191" s="130" t="s">
        <v>602</v>
      </c>
      <c r="T191" s="130" t="s">
        <v>602</v>
      </c>
      <c r="U191" s="130" t="s">
        <v>602</v>
      </c>
      <c r="V191" s="130" t="s">
        <v>602</v>
      </c>
      <c r="W191" s="130" t="s">
        <v>602</v>
      </c>
      <c r="X191" s="130" t="s">
        <v>602</v>
      </c>
      <c r="Y191" s="130" t="s">
        <v>602</v>
      </c>
      <c r="Z191" s="130" t="s">
        <v>602</v>
      </c>
      <c r="AA191" s="130" t="s">
        <v>602</v>
      </c>
      <c r="AB191" s="130" t="s">
        <v>602</v>
      </c>
      <c r="AC191" s="130" t="s">
        <v>602</v>
      </c>
      <c r="AD191" s="130" t="s">
        <v>602</v>
      </c>
      <c r="AE191" s="130" t="s">
        <v>602</v>
      </c>
      <c r="AF191" s="130" t="s">
        <v>602</v>
      </c>
      <c r="AG191" s="130" t="s">
        <v>602</v>
      </c>
      <c r="AH191" s="130" t="s">
        <v>602</v>
      </c>
      <c r="AI191" s="130" t="s">
        <v>602</v>
      </c>
      <c r="AJ191" s="130" t="s">
        <v>602</v>
      </c>
      <c r="AK191" s="137" t="s">
        <v>602</v>
      </c>
    </row>
    <row r="192" spans="1:37" ht="16" hidden="1" thickBot="1" x14ac:dyDescent="0.4">
      <c r="A192" s="42" t="e">
        <f t="shared" ref="A192" si="217">A191</f>
        <v>#REF!</v>
      </c>
      <c r="B192" s="129" t="s">
        <v>570</v>
      </c>
      <c r="C192" s="154" t="s">
        <v>595</v>
      </c>
      <c r="D192" s="161" t="s">
        <v>98</v>
      </c>
      <c r="E192" s="161" t="s">
        <v>236</v>
      </c>
      <c r="F192" s="141" t="e">
        <f t="shared" si="159"/>
        <v>#REF!</v>
      </c>
      <c r="G192" s="141" t="e">
        <f t="shared" si="160"/>
        <v>#REF!</v>
      </c>
      <c r="H192" s="141" t="e">
        <f t="shared" si="161"/>
        <v>#REF!</v>
      </c>
      <c r="I192" s="141" t="s">
        <v>602</v>
      </c>
      <c r="J192" s="141" t="s">
        <v>602</v>
      </c>
      <c r="K192" s="141" t="s">
        <v>602</v>
      </c>
      <c r="L192" s="141" t="s">
        <v>602</v>
      </c>
      <c r="M192" s="141" t="s">
        <v>602</v>
      </c>
      <c r="N192" s="141" t="s">
        <v>602</v>
      </c>
      <c r="O192" s="141" t="s">
        <v>602</v>
      </c>
      <c r="P192" s="141" t="s">
        <v>602</v>
      </c>
      <c r="Q192" s="141" t="s">
        <v>602</v>
      </c>
      <c r="R192" s="141" t="s">
        <v>602</v>
      </c>
      <c r="S192" s="141" t="s">
        <v>602</v>
      </c>
      <c r="T192" s="141" t="s">
        <v>602</v>
      </c>
      <c r="U192" s="141" t="s">
        <v>602</v>
      </c>
      <c r="V192" s="141" t="s">
        <v>602</v>
      </c>
      <c r="W192" s="141" t="s">
        <v>602</v>
      </c>
      <c r="X192" s="141" t="s">
        <v>602</v>
      </c>
      <c r="Y192" s="141" t="s">
        <v>602</v>
      </c>
      <c r="Z192" s="141" t="s">
        <v>602</v>
      </c>
      <c r="AA192" s="141" t="s">
        <v>602</v>
      </c>
      <c r="AB192" s="141" t="s">
        <v>602</v>
      </c>
      <c r="AC192" s="141" t="s">
        <v>602</v>
      </c>
      <c r="AD192" s="141" t="s">
        <v>602</v>
      </c>
      <c r="AE192" s="141" t="s">
        <v>602</v>
      </c>
      <c r="AF192" s="141" t="s">
        <v>602</v>
      </c>
      <c r="AG192" s="141" t="s">
        <v>602</v>
      </c>
      <c r="AH192" s="141" t="s">
        <v>602</v>
      </c>
      <c r="AI192" s="141" t="s">
        <v>602</v>
      </c>
      <c r="AJ192" s="141" t="s">
        <v>602</v>
      </c>
      <c r="AK192" s="142" t="s">
        <v>602</v>
      </c>
    </row>
    <row r="193" spans="1:37" ht="15.5" hidden="1" x14ac:dyDescent="0.35">
      <c r="A193" s="42" t="e">
        <f t="shared" ref="A193" si="218">A192</f>
        <v>#REF!</v>
      </c>
      <c r="B193" s="129" t="s">
        <v>570</v>
      </c>
      <c r="C193" s="149" t="s">
        <v>596</v>
      </c>
      <c r="D193" s="160" t="s">
        <v>59</v>
      </c>
      <c r="E193" s="160" t="s">
        <v>114</v>
      </c>
      <c r="F193" s="134" t="e">
        <f t="shared" si="159"/>
        <v>#REF!</v>
      </c>
      <c r="G193" s="134" t="e">
        <f t="shared" si="160"/>
        <v>#REF!</v>
      </c>
      <c r="H193" s="134" t="e">
        <f t="shared" si="161"/>
        <v>#REF!</v>
      </c>
      <c r="I193" s="134" t="s">
        <v>602</v>
      </c>
      <c r="J193" s="134" t="s">
        <v>602</v>
      </c>
      <c r="K193" s="134" t="s">
        <v>602</v>
      </c>
      <c r="L193" s="134" t="s">
        <v>602</v>
      </c>
      <c r="M193" s="134" t="s">
        <v>602</v>
      </c>
      <c r="N193" s="134" t="s">
        <v>602</v>
      </c>
      <c r="O193" s="134" t="s">
        <v>602</v>
      </c>
      <c r="P193" s="134" t="s">
        <v>602</v>
      </c>
      <c r="Q193" s="134" t="s">
        <v>602</v>
      </c>
      <c r="R193" s="134" t="s">
        <v>602</v>
      </c>
      <c r="S193" s="134" t="s">
        <v>602</v>
      </c>
      <c r="T193" s="134" t="s">
        <v>602</v>
      </c>
      <c r="U193" s="134" t="s">
        <v>602</v>
      </c>
      <c r="V193" s="134" t="s">
        <v>602</v>
      </c>
      <c r="W193" s="134" t="s">
        <v>602</v>
      </c>
      <c r="X193" s="134" t="s">
        <v>602</v>
      </c>
      <c r="Y193" s="134" t="s">
        <v>602</v>
      </c>
      <c r="Z193" s="134" t="s">
        <v>602</v>
      </c>
      <c r="AA193" s="134" t="s">
        <v>602</v>
      </c>
      <c r="AB193" s="134" t="s">
        <v>602</v>
      </c>
      <c r="AC193" s="134" t="s">
        <v>602</v>
      </c>
      <c r="AD193" s="134" t="s">
        <v>602</v>
      </c>
      <c r="AE193" s="134" t="s">
        <v>602</v>
      </c>
      <c r="AF193" s="134" t="s">
        <v>602</v>
      </c>
      <c r="AG193" s="134" t="s">
        <v>602</v>
      </c>
      <c r="AH193" s="134" t="s">
        <v>602</v>
      </c>
      <c r="AI193" s="134" t="s">
        <v>602</v>
      </c>
      <c r="AJ193" s="134" t="s">
        <v>602</v>
      </c>
      <c r="AK193" s="135" t="s">
        <v>602</v>
      </c>
    </row>
    <row r="194" spans="1:37" ht="16" hidden="1" thickBot="1" x14ac:dyDescent="0.4">
      <c r="A194" s="42" t="e">
        <f t="shared" ref="A194" si="219">A193</f>
        <v>#REF!</v>
      </c>
      <c r="B194" s="129" t="s">
        <v>570</v>
      </c>
      <c r="C194" s="151" t="s">
        <v>596</v>
      </c>
      <c r="D194" s="161" t="s">
        <v>98</v>
      </c>
      <c r="E194" s="161" t="s">
        <v>236</v>
      </c>
      <c r="F194" s="141" t="e">
        <f t="shared" si="159"/>
        <v>#REF!</v>
      </c>
      <c r="G194" s="141" t="e">
        <f t="shared" si="160"/>
        <v>#REF!</v>
      </c>
      <c r="H194" s="141" t="e">
        <f t="shared" si="161"/>
        <v>#REF!</v>
      </c>
      <c r="I194" s="141" t="s">
        <v>602</v>
      </c>
      <c r="J194" s="141" t="s">
        <v>602</v>
      </c>
      <c r="K194" s="141" t="s">
        <v>602</v>
      </c>
      <c r="L194" s="141" t="s">
        <v>602</v>
      </c>
      <c r="M194" s="141" t="s">
        <v>602</v>
      </c>
      <c r="N194" s="141" t="s">
        <v>602</v>
      </c>
      <c r="O194" s="141" t="s">
        <v>602</v>
      </c>
      <c r="P194" s="141" t="s">
        <v>602</v>
      </c>
      <c r="Q194" s="141" t="s">
        <v>602</v>
      </c>
      <c r="R194" s="141" t="s">
        <v>602</v>
      </c>
      <c r="S194" s="141" t="s">
        <v>602</v>
      </c>
      <c r="T194" s="141" t="s">
        <v>602</v>
      </c>
      <c r="U194" s="141" t="s">
        <v>602</v>
      </c>
      <c r="V194" s="141" t="s">
        <v>602</v>
      </c>
      <c r="W194" s="141" t="s">
        <v>602</v>
      </c>
      <c r="X194" s="141" t="s">
        <v>602</v>
      </c>
      <c r="Y194" s="141" t="s">
        <v>602</v>
      </c>
      <c r="Z194" s="141" t="s">
        <v>602</v>
      </c>
      <c r="AA194" s="141" t="s">
        <v>602</v>
      </c>
      <c r="AB194" s="141" t="s">
        <v>602</v>
      </c>
      <c r="AC194" s="141" t="s">
        <v>602</v>
      </c>
      <c r="AD194" s="141" t="s">
        <v>602</v>
      </c>
      <c r="AE194" s="141" t="s">
        <v>602</v>
      </c>
      <c r="AF194" s="141" t="s">
        <v>602</v>
      </c>
      <c r="AG194" s="141" t="s">
        <v>602</v>
      </c>
      <c r="AH194" s="141" t="s">
        <v>602</v>
      </c>
      <c r="AI194" s="141" t="s">
        <v>602</v>
      </c>
      <c r="AJ194" s="141" t="s">
        <v>602</v>
      </c>
      <c r="AK194" s="142" t="s">
        <v>602</v>
      </c>
    </row>
    <row r="195" spans="1:37" ht="15.5" hidden="1" x14ac:dyDescent="0.35">
      <c r="A195" s="42" t="e">
        <f t="shared" ref="A195" si="220">A194</f>
        <v>#REF!</v>
      </c>
      <c r="B195" s="129" t="s">
        <v>570</v>
      </c>
      <c r="C195" s="152" t="s">
        <v>597</v>
      </c>
      <c r="D195" s="160" t="s">
        <v>59</v>
      </c>
      <c r="E195" s="160" t="s">
        <v>114</v>
      </c>
      <c r="F195" s="134" t="e">
        <f t="shared" si="159"/>
        <v>#REF!</v>
      </c>
      <c r="G195" s="134" t="e">
        <f t="shared" si="160"/>
        <v>#REF!</v>
      </c>
      <c r="H195" s="134" t="e">
        <f t="shared" si="161"/>
        <v>#REF!</v>
      </c>
      <c r="I195" s="134" t="s">
        <v>602</v>
      </c>
      <c r="J195" s="134" t="s">
        <v>602</v>
      </c>
      <c r="K195" s="134" t="s">
        <v>602</v>
      </c>
      <c r="L195" s="134" t="s">
        <v>602</v>
      </c>
      <c r="M195" s="134" t="s">
        <v>602</v>
      </c>
      <c r="N195" s="134" t="s">
        <v>602</v>
      </c>
      <c r="O195" s="134" t="s">
        <v>602</v>
      </c>
      <c r="P195" s="134" t="s">
        <v>602</v>
      </c>
      <c r="Q195" s="134" t="s">
        <v>602</v>
      </c>
      <c r="R195" s="134" t="s">
        <v>602</v>
      </c>
      <c r="S195" s="134" t="s">
        <v>602</v>
      </c>
      <c r="T195" s="134" t="s">
        <v>602</v>
      </c>
      <c r="U195" s="134" t="s">
        <v>602</v>
      </c>
      <c r="V195" s="134" t="s">
        <v>602</v>
      </c>
      <c r="W195" s="134" t="s">
        <v>602</v>
      </c>
      <c r="X195" s="134" t="s">
        <v>602</v>
      </c>
      <c r="Y195" s="134" t="s">
        <v>602</v>
      </c>
      <c r="Z195" s="134" t="s">
        <v>602</v>
      </c>
      <c r="AA195" s="134" t="s">
        <v>602</v>
      </c>
      <c r="AB195" s="134" t="s">
        <v>602</v>
      </c>
      <c r="AC195" s="134" t="s">
        <v>602</v>
      </c>
      <c r="AD195" s="134" t="s">
        <v>602</v>
      </c>
      <c r="AE195" s="134" t="s">
        <v>602</v>
      </c>
      <c r="AF195" s="134" t="s">
        <v>602</v>
      </c>
      <c r="AG195" s="134" t="s">
        <v>602</v>
      </c>
      <c r="AH195" s="134" t="s">
        <v>602</v>
      </c>
      <c r="AI195" s="134" t="s">
        <v>602</v>
      </c>
      <c r="AJ195" s="134" t="s">
        <v>602</v>
      </c>
      <c r="AK195" s="135" t="s">
        <v>602</v>
      </c>
    </row>
    <row r="196" spans="1:37" ht="15.5" hidden="1" x14ac:dyDescent="0.35">
      <c r="A196" s="42" t="e">
        <f t="shared" ref="A196" si="221">A195</f>
        <v>#REF!</v>
      </c>
      <c r="B196" s="129" t="s">
        <v>570</v>
      </c>
      <c r="C196" s="153" t="s">
        <v>597</v>
      </c>
      <c r="D196" s="117" t="s">
        <v>59</v>
      </c>
      <c r="E196" s="117" t="s">
        <v>93</v>
      </c>
      <c r="F196" s="130" t="e">
        <f t="shared" si="159"/>
        <v>#REF!</v>
      </c>
      <c r="G196" s="130" t="e">
        <f t="shared" si="160"/>
        <v>#REF!</v>
      </c>
      <c r="H196" s="130" t="e">
        <f t="shared" si="161"/>
        <v>#REF!</v>
      </c>
      <c r="I196" s="130" t="s">
        <v>602</v>
      </c>
      <c r="J196" s="130" t="s">
        <v>602</v>
      </c>
      <c r="K196" s="130" t="s">
        <v>602</v>
      </c>
      <c r="L196" s="130" t="s">
        <v>602</v>
      </c>
      <c r="M196" s="130" t="s">
        <v>602</v>
      </c>
      <c r="N196" s="130" t="s">
        <v>602</v>
      </c>
      <c r="O196" s="130" t="s">
        <v>602</v>
      </c>
      <c r="P196" s="130" t="s">
        <v>602</v>
      </c>
      <c r="Q196" s="130" t="s">
        <v>602</v>
      </c>
      <c r="R196" s="130" t="s">
        <v>602</v>
      </c>
      <c r="S196" s="130" t="s">
        <v>602</v>
      </c>
      <c r="T196" s="130" t="s">
        <v>602</v>
      </c>
      <c r="U196" s="130" t="s">
        <v>602</v>
      </c>
      <c r="V196" s="130" t="s">
        <v>602</v>
      </c>
      <c r="W196" s="130" t="s">
        <v>602</v>
      </c>
      <c r="X196" s="130" t="s">
        <v>602</v>
      </c>
      <c r="Y196" s="130" t="s">
        <v>602</v>
      </c>
      <c r="Z196" s="130" t="s">
        <v>602</v>
      </c>
      <c r="AA196" s="130" t="s">
        <v>602</v>
      </c>
      <c r="AB196" s="130" t="s">
        <v>602</v>
      </c>
      <c r="AC196" s="130" t="s">
        <v>602</v>
      </c>
      <c r="AD196" s="130" t="s">
        <v>602</v>
      </c>
      <c r="AE196" s="130" t="s">
        <v>602</v>
      </c>
      <c r="AF196" s="130" t="s">
        <v>602</v>
      </c>
      <c r="AG196" s="130" t="s">
        <v>602</v>
      </c>
      <c r="AH196" s="130" t="s">
        <v>602</v>
      </c>
      <c r="AI196" s="130" t="s">
        <v>602</v>
      </c>
      <c r="AJ196" s="130" t="s">
        <v>602</v>
      </c>
      <c r="AK196" s="137" t="s">
        <v>602</v>
      </c>
    </row>
    <row r="197" spans="1:37" ht="15.5" hidden="1" x14ac:dyDescent="0.35">
      <c r="A197" s="42" t="e">
        <f t="shared" ref="A197" si="222">A196</f>
        <v>#REF!</v>
      </c>
      <c r="B197" s="129" t="s">
        <v>570</v>
      </c>
      <c r="C197" s="153" t="s">
        <v>597</v>
      </c>
      <c r="D197" s="117" t="s">
        <v>59</v>
      </c>
      <c r="E197" s="117" t="s">
        <v>340</v>
      </c>
      <c r="F197" s="130" t="e">
        <f t="shared" si="159"/>
        <v>#REF!</v>
      </c>
      <c r="G197" s="130" t="e">
        <f t="shared" si="160"/>
        <v>#REF!</v>
      </c>
      <c r="H197" s="130" t="e">
        <f t="shared" si="161"/>
        <v>#REF!</v>
      </c>
      <c r="I197" s="130" t="s">
        <v>602</v>
      </c>
      <c r="J197" s="130" t="s">
        <v>602</v>
      </c>
      <c r="K197" s="130" t="s">
        <v>602</v>
      </c>
      <c r="L197" s="130" t="s">
        <v>602</v>
      </c>
      <c r="M197" s="130" t="s">
        <v>602</v>
      </c>
      <c r="N197" s="130" t="s">
        <v>602</v>
      </c>
      <c r="O197" s="130" t="s">
        <v>602</v>
      </c>
      <c r="P197" s="130" t="s">
        <v>602</v>
      </c>
      <c r="Q197" s="130" t="s">
        <v>602</v>
      </c>
      <c r="R197" s="130" t="s">
        <v>602</v>
      </c>
      <c r="S197" s="130" t="s">
        <v>602</v>
      </c>
      <c r="T197" s="130" t="s">
        <v>602</v>
      </c>
      <c r="U197" s="130" t="s">
        <v>602</v>
      </c>
      <c r="V197" s="130" t="s">
        <v>602</v>
      </c>
      <c r="W197" s="130" t="s">
        <v>602</v>
      </c>
      <c r="X197" s="130" t="s">
        <v>602</v>
      </c>
      <c r="Y197" s="130" t="s">
        <v>602</v>
      </c>
      <c r="Z197" s="130" t="s">
        <v>602</v>
      </c>
      <c r="AA197" s="130" t="s">
        <v>602</v>
      </c>
      <c r="AB197" s="130" t="s">
        <v>602</v>
      </c>
      <c r="AC197" s="130" t="s">
        <v>602</v>
      </c>
      <c r="AD197" s="130" t="s">
        <v>602</v>
      </c>
      <c r="AE197" s="130" t="s">
        <v>602</v>
      </c>
      <c r="AF197" s="130" t="s">
        <v>602</v>
      </c>
      <c r="AG197" s="130" t="s">
        <v>602</v>
      </c>
      <c r="AH197" s="130" t="s">
        <v>602</v>
      </c>
      <c r="AI197" s="130" t="s">
        <v>602</v>
      </c>
      <c r="AJ197" s="130" t="s">
        <v>602</v>
      </c>
      <c r="AK197" s="137" t="s">
        <v>602</v>
      </c>
    </row>
    <row r="198" spans="1:37" ht="15.5" hidden="1" x14ac:dyDescent="0.35">
      <c r="A198" s="42" t="e">
        <f t="shared" ref="A198" si="223">A197</f>
        <v>#REF!</v>
      </c>
      <c r="B198" s="129" t="s">
        <v>570</v>
      </c>
      <c r="C198" s="153" t="s">
        <v>597</v>
      </c>
      <c r="D198" s="117" t="s">
        <v>59</v>
      </c>
      <c r="E198" s="117" t="s">
        <v>336</v>
      </c>
      <c r="F198" s="130" t="e">
        <f t="shared" si="159"/>
        <v>#REF!</v>
      </c>
      <c r="G198" s="130" t="e">
        <f t="shared" si="160"/>
        <v>#REF!</v>
      </c>
      <c r="H198" s="130" t="e">
        <f t="shared" si="161"/>
        <v>#REF!</v>
      </c>
      <c r="I198" s="130" t="s">
        <v>602</v>
      </c>
      <c r="J198" s="130" t="s">
        <v>602</v>
      </c>
      <c r="K198" s="130" t="s">
        <v>602</v>
      </c>
      <c r="L198" s="130" t="s">
        <v>602</v>
      </c>
      <c r="M198" s="130" t="s">
        <v>602</v>
      </c>
      <c r="N198" s="130" t="s">
        <v>602</v>
      </c>
      <c r="O198" s="130" t="s">
        <v>602</v>
      </c>
      <c r="P198" s="130" t="s">
        <v>602</v>
      </c>
      <c r="Q198" s="130" t="s">
        <v>602</v>
      </c>
      <c r="R198" s="130" t="s">
        <v>602</v>
      </c>
      <c r="S198" s="130" t="s">
        <v>602</v>
      </c>
      <c r="T198" s="130" t="s">
        <v>602</v>
      </c>
      <c r="U198" s="130" t="s">
        <v>602</v>
      </c>
      <c r="V198" s="130" t="s">
        <v>602</v>
      </c>
      <c r="W198" s="130" t="s">
        <v>602</v>
      </c>
      <c r="X198" s="130" t="s">
        <v>602</v>
      </c>
      <c r="Y198" s="130" t="s">
        <v>602</v>
      </c>
      <c r="Z198" s="130" t="s">
        <v>602</v>
      </c>
      <c r="AA198" s="130" t="s">
        <v>602</v>
      </c>
      <c r="AB198" s="130" t="s">
        <v>602</v>
      </c>
      <c r="AC198" s="130" t="s">
        <v>602</v>
      </c>
      <c r="AD198" s="130" t="s">
        <v>602</v>
      </c>
      <c r="AE198" s="130" t="s">
        <v>602</v>
      </c>
      <c r="AF198" s="130" t="s">
        <v>602</v>
      </c>
      <c r="AG198" s="130" t="s">
        <v>602</v>
      </c>
      <c r="AH198" s="130" t="s">
        <v>602</v>
      </c>
      <c r="AI198" s="130" t="s">
        <v>602</v>
      </c>
      <c r="AJ198" s="130" t="s">
        <v>602</v>
      </c>
      <c r="AK198" s="137" t="s">
        <v>602</v>
      </c>
    </row>
    <row r="199" spans="1:37" ht="16" hidden="1" thickBot="1" x14ac:dyDescent="0.4">
      <c r="A199" s="42" t="e">
        <f t="shared" ref="A199" si="224">A198</f>
        <v>#REF!</v>
      </c>
      <c r="B199" s="129" t="s">
        <v>570</v>
      </c>
      <c r="C199" s="154" t="s">
        <v>597</v>
      </c>
      <c r="D199" s="161" t="s">
        <v>98</v>
      </c>
      <c r="E199" s="161" t="s">
        <v>236</v>
      </c>
      <c r="F199" s="141" t="e">
        <f t="shared" si="159"/>
        <v>#REF!</v>
      </c>
      <c r="G199" s="141" t="e">
        <f t="shared" si="160"/>
        <v>#REF!</v>
      </c>
      <c r="H199" s="141" t="e">
        <f t="shared" si="161"/>
        <v>#REF!</v>
      </c>
      <c r="I199" s="141" t="s">
        <v>602</v>
      </c>
      <c r="J199" s="141" t="s">
        <v>602</v>
      </c>
      <c r="K199" s="141" t="s">
        <v>602</v>
      </c>
      <c r="L199" s="141" t="s">
        <v>602</v>
      </c>
      <c r="M199" s="141" t="s">
        <v>602</v>
      </c>
      <c r="N199" s="141" t="s">
        <v>602</v>
      </c>
      <c r="O199" s="141" t="s">
        <v>602</v>
      </c>
      <c r="P199" s="141" t="s">
        <v>602</v>
      </c>
      <c r="Q199" s="141" t="s">
        <v>602</v>
      </c>
      <c r="R199" s="141" t="s">
        <v>602</v>
      </c>
      <c r="S199" s="141" t="s">
        <v>602</v>
      </c>
      <c r="T199" s="141" t="s">
        <v>602</v>
      </c>
      <c r="U199" s="141" t="s">
        <v>602</v>
      </c>
      <c r="V199" s="141" t="s">
        <v>602</v>
      </c>
      <c r="W199" s="141" t="s">
        <v>602</v>
      </c>
      <c r="X199" s="141" t="s">
        <v>602</v>
      </c>
      <c r="Y199" s="141" t="s">
        <v>602</v>
      </c>
      <c r="Z199" s="141" t="s">
        <v>602</v>
      </c>
      <c r="AA199" s="141" t="s">
        <v>602</v>
      </c>
      <c r="AB199" s="141" t="s">
        <v>602</v>
      </c>
      <c r="AC199" s="141" t="s">
        <v>602</v>
      </c>
      <c r="AD199" s="141" t="s">
        <v>602</v>
      </c>
      <c r="AE199" s="141" t="s">
        <v>602</v>
      </c>
      <c r="AF199" s="141" t="s">
        <v>602</v>
      </c>
      <c r="AG199" s="141" t="s">
        <v>602</v>
      </c>
      <c r="AH199" s="141" t="s">
        <v>602</v>
      </c>
      <c r="AI199" s="141" t="s">
        <v>602</v>
      </c>
      <c r="AJ199" s="141" t="s">
        <v>602</v>
      </c>
      <c r="AK199" s="142" t="s">
        <v>602</v>
      </c>
    </row>
    <row r="200" spans="1:37" ht="15.5" hidden="1" x14ac:dyDescent="0.35">
      <c r="A200" s="42" t="e">
        <f t="shared" ref="A200" si="225">A199</f>
        <v>#REF!</v>
      </c>
      <c r="B200" s="129" t="s">
        <v>570</v>
      </c>
      <c r="C200" s="149" t="s">
        <v>598</v>
      </c>
      <c r="D200" s="160" t="s">
        <v>59</v>
      </c>
      <c r="E200" s="160" t="s">
        <v>114</v>
      </c>
      <c r="F200" s="134" t="e">
        <f t="shared" ref="F200:F217" si="226">F199</f>
        <v>#REF!</v>
      </c>
      <c r="G200" s="134" t="e">
        <f t="shared" ref="G200:G217" si="227">G199</f>
        <v>#REF!</v>
      </c>
      <c r="H200" s="134" t="e">
        <f t="shared" ref="H200:H217" si="228">H199</f>
        <v>#REF!</v>
      </c>
      <c r="I200" s="134" t="s">
        <v>602</v>
      </c>
      <c r="J200" s="134" t="s">
        <v>602</v>
      </c>
      <c r="K200" s="134" t="s">
        <v>602</v>
      </c>
      <c r="L200" s="134" t="s">
        <v>602</v>
      </c>
      <c r="M200" s="134" t="s">
        <v>602</v>
      </c>
      <c r="N200" s="134" t="s">
        <v>602</v>
      </c>
      <c r="O200" s="134" t="s">
        <v>602</v>
      </c>
      <c r="P200" s="134" t="s">
        <v>602</v>
      </c>
      <c r="Q200" s="134" t="s">
        <v>602</v>
      </c>
      <c r="R200" s="134" t="s">
        <v>602</v>
      </c>
      <c r="S200" s="134" t="s">
        <v>602</v>
      </c>
      <c r="T200" s="134" t="s">
        <v>602</v>
      </c>
      <c r="U200" s="134" t="s">
        <v>602</v>
      </c>
      <c r="V200" s="134" t="s">
        <v>602</v>
      </c>
      <c r="W200" s="134" t="s">
        <v>602</v>
      </c>
      <c r="X200" s="134" t="s">
        <v>602</v>
      </c>
      <c r="Y200" s="134" t="s">
        <v>602</v>
      </c>
      <c r="Z200" s="134" t="s">
        <v>602</v>
      </c>
      <c r="AA200" s="134" t="s">
        <v>602</v>
      </c>
      <c r="AB200" s="134" t="s">
        <v>602</v>
      </c>
      <c r="AC200" s="134" t="s">
        <v>602</v>
      </c>
      <c r="AD200" s="134" t="s">
        <v>602</v>
      </c>
      <c r="AE200" s="134" t="s">
        <v>602</v>
      </c>
      <c r="AF200" s="134" t="s">
        <v>602</v>
      </c>
      <c r="AG200" s="134" t="s">
        <v>602</v>
      </c>
      <c r="AH200" s="134" t="s">
        <v>602</v>
      </c>
      <c r="AI200" s="134" t="s">
        <v>602</v>
      </c>
      <c r="AJ200" s="134" t="s">
        <v>602</v>
      </c>
      <c r="AK200" s="135" t="s">
        <v>602</v>
      </c>
    </row>
    <row r="201" spans="1:37" ht="15.5" hidden="1" x14ac:dyDescent="0.35">
      <c r="A201" s="42" t="e">
        <f t="shared" ref="A201" si="229">A200</f>
        <v>#REF!</v>
      </c>
      <c r="B201" s="129" t="s">
        <v>570</v>
      </c>
      <c r="C201" s="150" t="s">
        <v>598</v>
      </c>
      <c r="D201" s="117" t="s">
        <v>59</v>
      </c>
      <c r="E201" s="117" t="s">
        <v>93</v>
      </c>
      <c r="F201" s="130" t="e">
        <f t="shared" si="226"/>
        <v>#REF!</v>
      </c>
      <c r="G201" s="130" t="e">
        <f t="shared" si="227"/>
        <v>#REF!</v>
      </c>
      <c r="H201" s="130" t="e">
        <f t="shared" si="228"/>
        <v>#REF!</v>
      </c>
      <c r="I201" s="130" t="s">
        <v>602</v>
      </c>
      <c r="J201" s="130" t="s">
        <v>602</v>
      </c>
      <c r="K201" s="130" t="s">
        <v>602</v>
      </c>
      <c r="L201" s="130" t="s">
        <v>602</v>
      </c>
      <c r="M201" s="130" t="s">
        <v>602</v>
      </c>
      <c r="N201" s="130" t="s">
        <v>602</v>
      </c>
      <c r="O201" s="130" t="s">
        <v>602</v>
      </c>
      <c r="P201" s="130" t="s">
        <v>602</v>
      </c>
      <c r="Q201" s="130" t="s">
        <v>602</v>
      </c>
      <c r="R201" s="130" t="s">
        <v>602</v>
      </c>
      <c r="S201" s="130" t="s">
        <v>602</v>
      </c>
      <c r="T201" s="130" t="s">
        <v>602</v>
      </c>
      <c r="U201" s="130" t="s">
        <v>602</v>
      </c>
      <c r="V201" s="130" t="s">
        <v>602</v>
      </c>
      <c r="W201" s="130" t="s">
        <v>602</v>
      </c>
      <c r="X201" s="130" t="s">
        <v>602</v>
      </c>
      <c r="Y201" s="130" t="s">
        <v>602</v>
      </c>
      <c r="Z201" s="130" t="s">
        <v>602</v>
      </c>
      <c r="AA201" s="130" t="s">
        <v>602</v>
      </c>
      <c r="AB201" s="130" t="s">
        <v>602</v>
      </c>
      <c r="AC201" s="130" t="s">
        <v>602</v>
      </c>
      <c r="AD201" s="130" t="s">
        <v>602</v>
      </c>
      <c r="AE201" s="130" t="s">
        <v>602</v>
      </c>
      <c r="AF201" s="130" t="s">
        <v>602</v>
      </c>
      <c r="AG201" s="130" t="s">
        <v>602</v>
      </c>
      <c r="AH201" s="130" t="s">
        <v>602</v>
      </c>
      <c r="AI201" s="130" t="s">
        <v>602</v>
      </c>
      <c r="AJ201" s="130" t="s">
        <v>602</v>
      </c>
      <c r="AK201" s="137" t="s">
        <v>602</v>
      </c>
    </row>
    <row r="202" spans="1:37" ht="15.5" hidden="1" x14ac:dyDescent="0.35">
      <c r="A202" s="42" t="e">
        <f t="shared" ref="A202" si="230">A201</f>
        <v>#REF!</v>
      </c>
      <c r="B202" s="129" t="s">
        <v>570</v>
      </c>
      <c r="C202" s="150" t="s">
        <v>598</v>
      </c>
      <c r="D202" s="117" t="s">
        <v>59</v>
      </c>
      <c r="E202" s="117" t="s">
        <v>340</v>
      </c>
      <c r="F202" s="130" t="e">
        <f t="shared" si="226"/>
        <v>#REF!</v>
      </c>
      <c r="G202" s="130" t="e">
        <f t="shared" si="227"/>
        <v>#REF!</v>
      </c>
      <c r="H202" s="130" t="e">
        <f t="shared" si="228"/>
        <v>#REF!</v>
      </c>
      <c r="I202" s="130" t="s">
        <v>602</v>
      </c>
      <c r="J202" s="130" t="s">
        <v>602</v>
      </c>
      <c r="K202" s="130" t="s">
        <v>602</v>
      </c>
      <c r="L202" s="130" t="s">
        <v>602</v>
      </c>
      <c r="M202" s="130" t="s">
        <v>602</v>
      </c>
      <c r="N202" s="130" t="s">
        <v>602</v>
      </c>
      <c r="O202" s="130" t="s">
        <v>602</v>
      </c>
      <c r="P202" s="130" t="s">
        <v>602</v>
      </c>
      <c r="Q202" s="130" t="s">
        <v>602</v>
      </c>
      <c r="R202" s="130" t="s">
        <v>602</v>
      </c>
      <c r="S202" s="130" t="s">
        <v>602</v>
      </c>
      <c r="T202" s="130" t="s">
        <v>602</v>
      </c>
      <c r="U202" s="130" t="s">
        <v>602</v>
      </c>
      <c r="V202" s="130" t="s">
        <v>602</v>
      </c>
      <c r="W202" s="130" t="s">
        <v>602</v>
      </c>
      <c r="X202" s="130" t="s">
        <v>602</v>
      </c>
      <c r="Y202" s="130" t="s">
        <v>602</v>
      </c>
      <c r="Z202" s="130" t="s">
        <v>602</v>
      </c>
      <c r="AA202" s="130" t="s">
        <v>602</v>
      </c>
      <c r="AB202" s="130" t="s">
        <v>602</v>
      </c>
      <c r="AC202" s="130" t="s">
        <v>602</v>
      </c>
      <c r="AD202" s="130" t="s">
        <v>602</v>
      </c>
      <c r="AE202" s="130" t="s">
        <v>602</v>
      </c>
      <c r="AF202" s="130" t="s">
        <v>602</v>
      </c>
      <c r="AG202" s="130" t="s">
        <v>602</v>
      </c>
      <c r="AH202" s="130" t="s">
        <v>602</v>
      </c>
      <c r="AI202" s="130" t="s">
        <v>602</v>
      </c>
      <c r="AJ202" s="130" t="s">
        <v>602</v>
      </c>
      <c r="AK202" s="137" t="s">
        <v>602</v>
      </c>
    </row>
    <row r="203" spans="1:37" ht="15.5" hidden="1" x14ac:dyDescent="0.35">
      <c r="A203" s="42" t="e">
        <f t="shared" ref="A203" si="231">A202</f>
        <v>#REF!</v>
      </c>
      <c r="B203" s="129" t="s">
        <v>570</v>
      </c>
      <c r="C203" s="150" t="s">
        <v>598</v>
      </c>
      <c r="D203" s="117" t="s">
        <v>59</v>
      </c>
      <c r="E203" s="117" t="s">
        <v>336</v>
      </c>
      <c r="F203" s="130" t="e">
        <f t="shared" si="226"/>
        <v>#REF!</v>
      </c>
      <c r="G203" s="130" t="e">
        <f t="shared" si="227"/>
        <v>#REF!</v>
      </c>
      <c r="H203" s="130" t="e">
        <f t="shared" si="228"/>
        <v>#REF!</v>
      </c>
      <c r="I203" s="130" t="s">
        <v>602</v>
      </c>
      <c r="J203" s="130" t="s">
        <v>602</v>
      </c>
      <c r="K203" s="130" t="s">
        <v>602</v>
      </c>
      <c r="L203" s="130" t="s">
        <v>602</v>
      </c>
      <c r="M203" s="130" t="s">
        <v>602</v>
      </c>
      <c r="N203" s="130" t="s">
        <v>602</v>
      </c>
      <c r="O203" s="130" t="s">
        <v>602</v>
      </c>
      <c r="P203" s="130" t="s">
        <v>602</v>
      </c>
      <c r="Q203" s="130" t="s">
        <v>602</v>
      </c>
      <c r="R203" s="130" t="s">
        <v>602</v>
      </c>
      <c r="S203" s="130" t="s">
        <v>602</v>
      </c>
      <c r="T203" s="130" t="s">
        <v>602</v>
      </c>
      <c r="U203" s="130" t="s">
        <v>602</v>
      </c>
      <c r="V203" s="130" t="s">
        <v>602</v>
      </c>
      <c r="W203" s="130" t="s">
        <v>602</v>
      </c>
      <c r="X203" s="130" t="s">
        <v>602</v>
      </c>
      <c r="Y203" s="130" t="s">
        <v>602</v>
      </c>
      <c r="Z203" s="130" t="s">
        <v>602</v>
      </c>
      <c r="AA203" s="130" t="s">
        <v>602</v>
      </c>
      <c r="AB203" s="130" t="s">
        <v>602</v>
      </c>
      <c r="AC203" s="130" t="s">
        <v>602</v>
      </c>
      <c r="AD203" s="130" t="s">
        <v>602</v>
      </c>
      <c r="AE203" s="130" t="s">
        <v>602</v>
      </c>
      <c r="AF203" s="130" t="s">
        <v>602</v>
      </c>
      <c r="AG203" s="130" t="s">
        <v>602</v>
      </c>
      <c r="AH203" s="130" t="s">
        <v>602</v>
      </c>
      <c r="AI203" s="130" t="s">
        <v>602</v>
      </c>
      <c r="AJ203" s="130" t="s">
        <v>602</v>
      </c>
      <c r="AK203" s="137" t="s">
        <v>602</v>
      </c>
    </row>
    <row r="204" spans="1:37" ht="16" hidden="1" thickBot="1" x14ac:dyDescent="0.4">
      <c r="A204" s="42" t="e">
        <f t="shared" ref="A204" si="232">A203</f>
        <v>#REF!</v>
      </c>
      <c r="B204" s="129" t="s">
        <v>570</v>
      </c>
      <c r="C204" s="151" t="s">
        <v>598</v>
      </c>
      <c r="D204" s="161" t="s">
        <v>98</v>
      </c>
      <c r="E204" s="161" t="s">
        <v>236</v>
      </c>
      <c r="F204" s="141" t="e">
        <f t="shared" si="226"/>
        <v>#REF!</v>
      </c>
      <c r="G204" s="141" t="e">
        <f t="shared" si="227"/>
        <v>#REF!</v>
      </c>
      <c r="H204" s="141" t="e">
        <f t="shared" si="228"/>
        <v>#REF!</v>
      </c>
      <c r="I204" s="141" t="s">
        <v>602</v>
      </c>
      <c r="J204" s="141" t="s">
        <v>602</v>
      </c>
      <c r="K204" s="141" t="s">
        <v>602</v>
      </c>
      <c r="L204" s="141" t="s">
        <v>602</v>
      </c>
      <c r="M204" s="141" t="s">
        <v>602</v>
      </c>
      <c r="N204" s="141" t="s">
        <v>602</v>
      </c>
      <c r="O204" s="141" t="s">
        <v>602</v>
      </c>
      <c r="P204" s="141" t="s">
        <v>602</v>
      </c>
      <c r="Q204" s="141" t="s">
        <v>602</v>
      </c>
      <c r="R204" s="141" t="s">
        <v>602</v>
      </c>
      <c r="S204" s="141" t="s">
        <v>602</v>
      </c>
      <c r="T204" s="141" t="s">
        <v>602</v>
      </c>
      <c r="U204" s="141" t="s">
        <v>602</v>
      </c>
      <c r="V204" s="141" t="s">
        <v>602</v>
      </c>
      <c r="W204" s="141" t="s">
        <v>602</v>
      </c>
      <c r="X204" s="141" t="s">
        <v>602</v>
      </c>
      <c r="Y204" s="141" t="s">
        <v>602</v>
      </c>
      <c r="Z204" s="141" t="s">
        <v>602</v>
      </c>
      <c r="AA204" s="141" t="s">
        <v>602</v>
      </c>
      <c r="AB204" s="141" t="s">
        <v>602</v>
      </c>
      <c r="AC204" s="141" t="s">
        <v>602</v>
      </c>
      <c r="AD204" s="141" t="s">
        <v>602</v>
      </c>
      <c r="AE204" s="141" t="s">
        <v>602</v>
      </c>
      <c r="AF204" s="141" t="s">
        <v>602</v>
      </c>
      <c r="AG204" s="141" t="s">
        <v>602</v>
      </c>
      <c r="AH204" s="141" t="s">
        <v>602</v>
      </c>
      <c r="AI204" s="141" t="s">
        <v>602</v>
      </c>
      <c r="AJ204" s="141" t="s">
        <v>602</v>
      </c>
      <c r="AK204" s="142" t="s">
        <v>602</v>
      </c>
    </row>
    <row r="205" spans="1:37" ht="15.5" hidden="1" x14ac:dyDescent="0.35">
      <c r="A205" s="42" t="e">
        <f t="shared" ref="A205" si="233">A204</f>
        <v>#REF!</v>
      </c>
      <c r="B205" s="129" t="s">
        <v>570</v>
      </c>
      <c r="C205" s="152" t="s">
        <v>599</v>
      </c>
      <c r="D205" s="160" t="s">
        <v>59</v>
      </c>
      <c r="E205" s="160" t="s">
        <v>114</v>
      </c>
      <c r="F205" s="134" t="e">
        <f t="shared" si="226"/>
        <v>#REF!</v>
      </c>
      <c r="G205" s="134" t="e">
        <f t="shared" si="227"/>
        <v>#REF!</v>
      </c>
      <c r="H205" s="134" t="e">
        <f t="shared" si="228"/>
        <v>#REF!</v>
      </c>
      <c r="I205" s="134" t="s">
        <v>602</v>
      </c>
      <c r="J205" s="134" t="s">
        <v>602</v>
      </c>
      <c r="K205" s="134" t="s">
        <v>602</v>
      </c>
      <c r="L205" s="134" t="s">
        <v>602</v>
      </c>
      <c r="M205" s="134" t="s">
        <v>602</v>
      </c>
      <c r="N205" s="134" t="s">
        <v>602</v>
      </c>
      <c r="O205" s="134" t="s">
        <v>602</v>
      </c>
      <c r="P205" s="134" t="s">
        <v>602</v>
      </c>
      <c r="Q205" s="134" t="s">
        <v>602</v>
      </c>
      <c r="R205" s="134" t="s">
        <v>602</v>
      </c>
      <c r="S205" s="134" t="s">
        <v>602</v>
      </c>
      <c r="T205" s="134" t="s">
        <v>602</v>
      </c>
      <c r="U205" s="134" t="s">
        <v>602</v>
      </c>
      <c r="V205" s="134" t="s">
        <v>602</v>
      </c>
      <c r="W205" s="134" t="s">
        <v>602</v>
      </c>
      <c r="X205" s="134" t="s">
        <v>602</v>
      </c>
      <c r="Y205" s="134" t="s">
        <v>602</v>
      </c>
      <c r="Z205" s="134" t="s">
        <v>602</v>
      </c>
      <c r="AA205" s="134" t="s">
        <v>602</v>
      </c>
      <c r="AB205" s="134" t="s">
        <v>602</v>
      </c>
      <c r="AC205" s="134" t="s">
        <v>602</v>
      </c>
      <c r="AD205" s="134" t="s">
        <v>602</v>
      </c>
      <c r="AE205" s="134" t="s">
        <v>602</v>
      </c>
      <c r="AF205" s="134" t="s">
        <v>602</v>
      </c>
      <c r="AG205" s="134" t="s">
        <v>602</v>
      </c>
      <c r="AH205" s="134" t="s">
        <v>602</v>
      </c>
      <c r="AI205" s="134" t="s">
        <v>602</v>
      </c>
      <c r="AJ205" s="134" t="s">
        <v>602</v>
      </c>
      <c r="AK205" s="135" t="s">
        <v>602</v>
      </c>
    </row>
    <row r="206" spans="1:37" ht="15.5" hidden="1" x14ac:dyDescent="0.35">
      <c r="A206" s="42" t="e">
        <f t="shared" ref="A206" si="234">A205</f>
        <v>#REF!</v>
      </c>
      <c r="B206" s="129" t="s">
        <v>570</v>
      </c>
      <c r="C206" s="153" t="s">
        <v>599</v>
      </c>
      <c r="D206" s="117" t="s">
        <v>59</v>
      </c>
      <c r="E206" s="117" t="s">
        <v>93</v>
      </c>
      <c r="F206" s="130" t="e">
        <f t="shared" si="226"/>
        <v>#REF!</v>
      </c>
      <c r="G206" s="130" t="e">
        <f t="shared" si="227"/>
        <v>#REF!</v>
      </c>
      <c r="H206" s="130" t="e">
        <f t="shared" si="228"/>
        <v>#REF!</v>
      </c>
      <c r="I206" s="130" t="s">
        <v>602</v>
      </c>
      <c r="J206" s="130" t="s">
        <v>602</v>
      </c>
      <c r="K206" s="130" t="s">
        <v>602</v>
      </c>
      <c r="L206" s="130" t="s">
        <v>602</v>
      </c>
      <c r="M206" s="130" t="s">
        <v>602</v>
      </c>
      <c r="N206" s="130" t="s">
        <v>602</v>
      </c>
      <c r="O206" s="130" t="s">
        <v>602</v>
      </c>
      <c r="P206" s="130" t="s">
        <v>602</v>
      </c>
      <c r="Q206" s="130" t="s">
        <v>602</v>
      </c>
      <c r="R206" s="130" t="s">
        <v>602</v>
      </c>
      <c r="S206" s="130" t="s">
        <v>602</v>
      </c>
      <c r="T206" s="130" t="s">
        <v>602</v>
      </c>
      <c r="U206" s="130" t="s">
        <v>602</v>
      </c>
      <c r="V206" s="130" t="s">
        <v>602</v>
      </c>
      <c r="W206" s="130" t="s">
        <v>602</v>
      </c>
      <c r="X206" s="130" t="s">
        <v>602</v>
      </c>
      <c r="Y206" s="130" t="s">
        <v>602</v>
      </c>
      <c r="Z206" s="130" t="s">
        <v>602</v>
      </c>
      <c r="AA206" s="130" t="s">
        <v>602</v>
      </c>
      <c r="AB206" s="130" t="s">
        <v>602</v>
      </c>
      <c r="AC206" s="130" t="s">
        <v>602</v>
      </c>
      <c r="AD206" s="130" t="s">
        <v>602</v>
      </c>
      <c r="AE206" s="130" t="s">
        <v>602</v>
      </c>
      <c r="AF206" s="130" t="s">
        <v>602</v>
      </c>
      <c r="AG206" s="130" t="s">
        <v>602</v>
      </c>
      <c r="AH206" s="130" t="s">
        <v>602</v>
      </c>
      <c r="AI206" s="130" t="s">
        <v>602</v>
      </c>
      <c r="AJ206" s="130" t="s">
        <v>602</v>
      </c>
      <c r="AK206" s="137" t="s">
        <v>602</v>
      </c>
    </row>
    <row r="207" spans="1:37" ht="15.5" hidden="1" x14ac:dyDescent="0.35">
      <c r="A207" s="42" t="e">
        <f t="shared" ref="A207" si="235">A206</f>
        <v>#REF!</v>
      </c>
      <c r="B207" s="129" t="s">
        <v>570</v>
      </c>
      <c r="C207" s="153" t="s">
        <v>599</v>
      </c>
      <c r="D207" s="117" t="s">
        <v>59</v>
      </c>
      <c r="E207" s="117" t="s">
        <v>340</v>
      </c>
      <c r="F207" s="130" t="e">
        <f t="shared" si="226"/>
        <v>#REF!</v>
      </c>
      <c r="G207" s="130" t="e">
        <f t="shared" si="227"/>
        <v>#REF!</v>
      </c>
      <c r="H207" s="130" t="e">
        <f t="shared" si="228"/>
        <v>#REF!</v>
      </c>
      <c r="I207" s="130" t="s">
        <v>602</v>
      </c>
      <c r="J207" s="130" t="s">
        <v>602</v>
      </c>
      <c r="K207" s="130" t="s">
        <v>602</v>
      </c>
      <c r="L207" s="130" t="s">
        <v>602</v>
      </c>
      <c r="M207" s="130" t="s">
        <v>602</v>
      </c>
      <c r="N207" s="130" t="s">
        <v>602</v>
      </c>
      <c r="O207" s="130" t="s">
        <v>602</v>
      </c>
      <c r="P207" s="130" t="s">
        <v>602</v>
      </c>
      <c r="Q207" s="130" t="s">
        <v>602</v>
      </c>
      <c r="R207" s="130" t="s">
        <v>602</v>
      </c>
      <c r="S207" s="130" t="s">
        <v>602</v>
      </c>
      <c r="T207" s="130" t="s">
        <v>602</v>
      </c>
      <c r="U207" s="130" t="s">
        <v>602</v>
      </c>
      <c r="V207" s="130" t="s">
        <v>602</v>
      </c>
      <c r="W207" s="130" t="s">
        <v>602</v>
      </c>
      <c r="X207" s="130" t="s">
        <v>602</v>
      </c>
      <c r="Y207" s="130" t="s">
        <v>602</v>
      </c>
      <c r="Z207" s="130" t="s">
        <v>602</v>
      </c>
      <c r="AA207" s="130" t="s">
        <v>602</v>
      </c>
      <c r="AB207" s="130" t="s">
        <v>602</v>
      </c>
      <c r="AC207" s="130" t="s">
        <v>602</v>
      </c>
      <c r="AD207" s="130" t="s">
        <v>602</v>
      </c>
      <c r="AE207" s="130" t="s">
        <v>602</v>
      </c>
      <c r="AF207" s="130" t="s">
        <v>602</v>
      </c>
      <c r="AG207" s="130" t="s">
        <v>602</v>
      </c>
      <c r="AH207" s="130" t="s">
        <v>602</v>
      </c>
      <c r="AI207" s="130" t="s">
        <v>602</v>
      </c>
      <c r="AJ207" s="130" t="s">
        <v>602</v>
      </c>
      <c r="AK207" s="137" t="s">
        <v>602</v>
      </c>
    </row>
    <row r="208" spans="1:37" ht="15.5" hidden="1" x14ac:dyDescent="0.35">
      <c r="A208" s="42" t="e">
        <f t="shared" ref="A208" si="236">A207</f>
        <v>#REF!</v>
      </c>
      <c r="B208" s="129" t="s">
        <v>570</v>
      </c>
      <c r="C208" s="153" t="s">
        <v>599</v>
      </c>
      <c r="D208" s="117" t="s">
        <v>59</v>
      </c>
      <c r="E208" s="117" t="s">
        <v>336</v>
      </c>
      <c r="F208" s="130" t="e">
        <f t="shared" si="226"/>
        <v>#REF!</v>
      </c>
      <c r="G208" s="130" t="e">
        <f t="shared" si="227"/>
        <v>#REF!</v>
      </c>
      <c r="H208" s="130" t="e">
        <f t="shared" si="228"/>
        <v>#REF!</v>
      </c>
      <c r="I208" s="130" t="s">
        <v>602</v>
      </c>
      <c r="J208" s="130" t="s">
        <v>602</v>
      </c>
      <c r="K208" s="130" t="s">
        <v>602</v>
      </c>
      <c r="L208" s="130" t="s">
        <v>602</v>
      </c>
      <c r="M208" s="130" t="s">
        <v>602</v>
      </c>
      <c r="N208" s="130" t="s">
        <v>602</v>
      </c>
      <c r="O208" s="130" t="s">
        <v>602</v>
      </c>
      <c r="P208" s="130" t="s">
        <v>602</v>
      </c>
      <c r="Q208" s="130" t="s">
        <v>602</v>
      </c>
      <c r="R208" s="130" t="s">
        <v>602</v>
      </c>
      <c r="S208" s="130" t="s">
        <v>602</v>
      </c>
      <c r="T208" s="130" t="s">
        <v>602</v>
      </c>
      <c r="U208" s="130" t="s">
        <v>602</v>
      </c>
      <c r="V208" s="130" t="s">
        <v>602</v>
      </c>
      <c r="W208" s="130" t="s">
        <v>602</v>
      </c>
      <c r="X208" s="130" t="s">
        <v>602</v>
      </c>
      <c r="Y208" s="130" t="s">
        <v>602</v>
      </c>
      <c r="Z208" s="130" t="s">
        <v>602</v>
      </c>
      <c r="AA208" s="130" t="s">
        <v>602</v>
      </c>
      <c r="AB208" s="130" t="s">
        <v>602</v>
      </c>
      <c r="AC208" s="130" t="s">
        <v>602</v>
      </c>
      <c r="AD208" s="130" t="s">
        <v>602</v>
      </c>
      <c r="AE208" s="130" t="s">
        <v>602</v>
      </c>
      <c r="AF208" s="130" t="s">
        <v>602</v>
      </c>
      <c r="AG208" s="130" t="s">
        <v>602</v>
      </c>
      <c r="AH208" s="130" t="s">
        <v>602</v>
      </c>
      <c r="AI208" s="130" t="s">
        <v>602</v>
      </c>
      <c r="AJ208" s="130" t="s">
        <v>602</v>
      </c>
      <c r="AK208" s="137" t="s">
        <v>602</v>
      </c>
    </row>
    <row r="209" spans="1:37" ht="16" hidden="1" thickBot="1" x14ac:dyDescent="0.4">
      <c r="A209" s="42" t="e">
        <f t="shared" ref="A209" si="237">A208</f>
        <v>#REF!</v>
      </c>
      <c r="B209" s="129" t="s">
        <v>570</v>
      </c>
      <c r="C209" s="154" t="s">
        <v>599</v>
      </c>
      <c r="D209" s="161" t="s">
        <v>98</v>
      </c>
      <c r="E209" s="161" t="s">
        <v>236</v>
      </c>
      <c r="F209" s="141" t="e">
        <f t="shared" si="226"/>
        <v>#REF!</v>
      </c>
      <c r="G209" s="141" t="e">
        <f t="shared" si="227"/>
        <v>#REF!</v>
      </c>
      <c r="H209" s="141" t="e">
        <f t="shared" si="228"/>
        <v>#REF!</v>
      </c>
      <c r="I209" s="141" t="s">
        <v>602</v>
      </c>
      <c r="J209" s="141" t="s">
        <v>602</v>
      </c>
      <c r="K209" s="141" t="s">
        <v>602</v>
      </c>
      <c r="L209" s="141" t="s">
        <v>602</v>
      </c>
      <c r="M209" s="141" t="s">
        <v>602</v>
      </c>
      <c r="N209" s="141" t="s">
        <v>602</v>
      </c>
      <c r="O209" s="141" t="s">
        <v>602</v>
      </c>
      <c r="P209" s="141" t="s">
        <v>602</v>
      </c>
      <c r="Q209" s="141" t="s">
        <v>602</v>
      </c>
      <c r="R209" s="141" t="s">
        <v>602</v>
      </c>
      <c r="S209" s="141" t="s">
        <v>602</v>
      </c>
      <c r="T209" s="141" t="s">
        <v>602</v>
      </c>
      <c r="U209" s="141" t="s">
        <v>602</v>
      </c>
      <c r="V209" s="141" t="s">
        <v>602</v>
      </c>
      <c r="W209" s="141" t="s">
        <v>602</v>
      </c>
      <c r="X209" s="141" t="s">
        <v>602</v>
      </c>
      <c r="Y209" s="141" t="s">
        <v>602</v>
      </c>
      <c r="Z209" s="141" t="s">
        <v>602</v>
      </c>
      <c r="AA209" s="141" t="s">
        <v>602</v>
      </c>
      <c r="AB209" s="141" t="s">
        <v>602</v>
      </c>
      <c r="AC209" s="141" t="s">
        <v>602</v>
      </c>
      <c r="AD209" s="141" t="s">
        <v>602</v>
      </c>
      <c r="AE209" s="141" t="s">
        <v>602</v>
      </c>
      <c r="AF209" s="141" t="s">
        <v>602</v>
      </c>
      <c r="AG209" s="141" t="s">
        <v>602</v>
      </c>
      <c r="AH209" s="141" t="s">
        <v>602</v>
      </c>
      <c r="AI209" s="141" t="s">
        <v>602</v>
      </c>
      <c r="AJ209" s="141" t="s">
        <v>602</v>
      </c>
      <c r="AK209" s="142" t="s">
        <v>602</v>
      </c>
    </row>
    <row r="210" spans="1:37" ht="15.5" hidden="1" x14ac:dyDescent="0.35">
      <c r="A210" s="42" t="e">
        <f t="shared" ref="A210" si="238">A209</f>
        <v>#REF!</v>
      </c>
      <c r="B210" s="129" t="s">
        <v>570</v>
      </c>
      <c r="C210" s="149" t="s">
        <v>600</v>
      </c>
      <c r="D210" s="160" t="s">
        <v>59</v>
      </c>
      <c r="E210" s="160" t="s">
        <v>114</v>
      </c>
      <c r="F210" s="134" t="e">
        <f t="shared" si="226"/>
        <v>#REF!</v>
      </c>
      <c r="G210" s="134" t="e">
        <f t="shared" si="227"/>
        <v>#REF!</v>
      </c>
      <c r="H210" s="134" t="e">
        <f t="shared" si="228"/>
        <v>#REF!</v>
      </c>
      <c r="I210" s="134" t="s">
        <v>602</v>
      </c>
      <c r="J210" s="134" t="s">
        <v>602</v>
      </c>
      <c r="K210" s="134" t="s">
        <v>602</v>
      </c>
      <c r="L210" s="134" t="s">
        <v>602</v>
      </c>
      <c r="M210" s="134" t="s">
        <v>602</v>
      </c>
      <c r="N210" s="134" t="s">
        <v>602</v>
      </c>
      <c r="O210" s="134" t="s">
        <v>602</v>
      </c>
      <c r="P210" s="134" t="s">
        <v>602</v>
      </c>
      <c r="Q210" s="134" t="s">
        <v>602</v>
      </c>
      <c r="R210" s="134" t="s">
        <v>602</v>
      </c>
      <c r="S210" s="134" t="s">
        <v>602</v>
      </c>
      <c r="T210" s="134" t="s">
        <v>602</v>
      </c>
      <c r="U210" s="134" t="s">
        <v>602</v>
      </c>
      <c r="V210" s="134" t="s">
        <v>602</v>
      </c>
      <c r="W210" s="134" t="s">
        <v>602</v>
      </c>
      <c r="X210" s="134" t="s">
        <v>602</v>
      </c>
      <c r="Y210" s="134" t="s">
        <v>602</v>
      </c>
      <c r="Z210" s="134" t="s">
        <v>602</v>
      </c>
      <c r="AA210" s="134" t="s">
        <v>602</v>
      </c>
      <c r="AB210" s="134" t="s">
        <v>602</v>
      </c>
      <c r="AC210" s="134" t="s">
        <v>602</v>
      </c>
      <c r="AD210" s="134" t="s">
        <v>602</v>
      </c>
      <c r="AE210" s="134" t="s">
        <v>602</v>
      </c>
      <c r="AF210" s="134" t="s">
        <v>602</v>
      </c>
      <c r="AG210" s="134" t="s">
        <v>602</v>
      </c>
      <c r="AH210" s="134" t="s">
        <v>602</v>
      </c>
      <c r="AI210" s="134" t="s">
        <v>602</v>
      </c>
      <c r="AJ210" s="134" t="s">
        <v>602</v>
      </c>
      <c r="AK210" s="135" t="s">
        <v>602</v>
      </c>
    </row>
    <row r="211" spans="1:37" ht="16" hidden="1" thickBot="1" x14ac:dyDescent="0.4">
      <c r="A211" s="42" t="e">
        <f t="shared" ref="A211" si="239">A210</f>
        <v>#REF!</v>
      </c>
      <c r="B211" s="129" t="s">
        <v>570</v>
      </c>
      <c r="C211" s="151" t="s">
        <v>600</v>
      </c>
      <c r="D211" s="161" t="s">
        <v>59</v>
      </c>
      <c r="E211" s="161" t="s">
        <v>236</v>
      </c>
      <c r="F211" s="141" t="e">
        <f t="shared" si="226"/>
        <v>#REF!</v>
      </c>
      <c r="G211" s="141" t="e">
        <f t="shared" si="227"/>
        <v>#REF!</v>
      </c>
      <c r="H211" s="141" t="e">
        <f t="shared" si="228"/>
        <v>#REF!</v>
      </c>
      <c r="I211" s="141" t="s">
        <v>602</v>
      </c>
      <c r="J211" s="141" t="s">
        <v>602</v>
      </c>
      <c r="K211" s="141" t="s">
        <v>602</v>
      </c>
      <c r="L211" s="141" t="s">
        <v>602</v>
      </c>
      <c r="M211" s="141" t="s">
        <v>602</v>
      </c>
      <c r="N211" s="141" t="s">
        <v>602</v>
      </c>
      <c r="O211" s="141" t="s">
        <v>602</v>
      </c>
      <c r="P211" s="141" t="s">
        <v>602</v>
      </c>
      <c r="Q211" s="141" t="s">
        <v>602</v>
      </c>
      <c r="R211" s="141" t="s">
        <v>602</v>
      </c>
      <c r="S211" s="141" t="s">
        <v>602</v>
      </c>
      <c r="T211" s="141" t="s">
        <v>602</v>
      </c>
      <c r="U211" s="141" t="s">
        <v>602</v>
      </c>
      <c r="V211" s="141" t="s">
        <v>602</v>
      </c>
      <c r="W211" s="141" t="s">
        <v>602</v>
      </c>
      <c r="X211" s="141" t="s">
        <v>602</v>
      </c>
      <c r="Y211" s="141" t="s">
        <v>602</v>
      </c>
      <c r="Z211" s="141" t="s">
        <v>602</v>
      </c>
      <c r="AA211" s="141" t="s">
        <v>602</v>
      </c>
      <c r="AB211" s="141" t="s">
        <v>602</v>
      </c>
      <c r="AC211" s="141" t="s">
        <v>602</v>
      </c>
      <c r="AD211" s="141" t="s">
        <v>602</v>
      </c>
      <c r="AE211" s="141" t="s">
        <v>602</v>
      </c>
      <c r="AF211" s="141" t="s">
        <v>602</v>
      </c>
      <c r="AG211" s="141" t="s">
        <v>602</v>
      </c>
      <c r="AH211" s="141" t="s">
        <v>602</v>
      </c>
      <c r="AI211" s="141" t="s">
        <v>602</v>
      </c>
      <c r="AJ211" s="141" t="s">
        <v>602</v>
      </c>
      <c r="AK211" s="142" t="s">
        <v>602</v>
      </c>
    </row>
    <row r="212" spans="1:37" ht="15.5" hidden="1" x14ac:dyDescent="0.35">
      <c r="A212" s="42" t="e">
        <f t="shared" ref="A212" si="240">A211</f>
        <v>#REF!</v>
      </c>
      <c r="B212" s="129" t="s">
        <v>570</v>
      </c>
      <c r="C212" s="152" t="s">
        <v>601</v>
      </c>
      <c r="D212" s="160" t="s">
        <v>59</v>
      </c>
      <c r="E212" s="160" t="s">
        <v>114</v>
      </c>
      <c r="F212" s="134" t="e">
        <f t="shared" si="226"/>
        <v>#REF!</v>
      </c>
      <c r="G212" s="134" t="e">
        <f t="shared" si="227"/>
        <v>#REF!</v>
      </c>
      <c r="H212" s="134" t="e">
        <f t="shared" si="228"/>
        <v>#REF!</v>
      </c>
      <c r="I212" s="134" t="s">
        <v>602</v>
      </c>
      <c r="J212" s="134" t="s">
        <v>602</v>
      </c>
      <c r="K212" s="134" t="s">
        <v>602</v>
      </c>
      <c r="L212" s="134" t="s">
        <v>602</v>
      </c>
      <c r="M212" s="134" t="s">
        <v>602</v>
      </c>
      <c r="N212" s="134" t="s">
        <v>602</v>
      </c>
      <c r="O212" s="134" t="s">
        <v>602</v>
      </c>
      <c r="P212" s="134" t="s">
        <v>602</v>
      </c>
      <c r="Q212" s="134" t="s">
        <v>602</v>
      </c>
      <c r="R212" s="134" t="s">
        <v>602</v>
      </c>
      <c r="S212" s="134" t="s">
        <v>602</v>
      </c>
      <c r="T212" s="134" t="s">
        <v>602</v>
      </c>
      <c r="U212" s="134" t="s">
        <v>602</v>
      </c>
      <c r="V212" s="134" t="s">
        <v>602</v>
      </c>
      <c r="W212" s="134" t="s">
        <v>602</v>
      </c>
      <c r="X212" s="134" t="s">
        <v>602</v>
      </c>
      <c r="Y212" s="134" t="s">
        <v>602</v>
      </c>
      <c r="Z212" s="134" t="s">
        <v>602</v>
      </c>
      <c r="AA212" s="134" t="s">
        <v>602</v>
      </c>
      <c r="AB212" s="134" t="s">
        <v>602</v>
      </c>
      <c r="AC212" s="134" t="s">
        <v>602</v>
      </c>
      <c r="AD212" s="134" t="s">
        <v>602</v>
      </c>
      <c r="AE212" s="134" t="s">
        <v>602</v>
      </c>
      <c r="AF212" s="134" t="s">
        <v>602</v>
      </c>
      <c r="AG212" s="134" t="s">
        <v>602</v>
      </c>
      <c r="AH212" s="134" t="s">
        <v>602</v>
      </c>
      <c r="AI212" s="134" t="s">
        <v>602</v>
      </c>
      <c r="AJ212" s="134" t="s">
        <v>602</v>
      </c>
      <c r="AK212" s="135" t="s">
        <v>602</v>
      </c>
    </row>
    <row r="213" spans="1:37" ht="15.5" hidden="1" x14ac:dyDescent="0.35">
      <c r="A213" s="42" t="e">
        <f t="shared" ref="A213" si="241">A212</f>
        <v>#REF!</v>
      </c>
      <c r="B213" s="129" t="s">
        <v>570</v>
      </c>
      <c r="C213" s="153" t="s">
        <v>601</v>
      </c>
      <c r="D213" s="117" t="s">
        <v>59</v>
      </c>
      <c r="E213" s="117" t="s">
        <v>93</v>
      </c>
      <c r="F213" s="130" t="e">
        <f t="shared" si="226"/>
        <v>#REF!</v>
      </c>
      <c r="G213" s="130" t="e">
        <f t="shared" si="227"/>
        <v>#REF!</v>
      </c>
      <c r="H213" s="130" t="e">
        <f t="shared" si="228"/>
        <v>#REF!</v>
      </c>
      <c r="I213" s="130" t="s">
        <v>602</v>
      </c>
      <c r="J213" s="130" t="s">
        <v>602</v>
      </c>
      <c r="K213" s="130" t="s">
        <v>602</v>
      </c>
      <c r="L213" s="130" t="s">
        <v>602</v>
      </c>
      <c r="M213" s="130" t="s">
        <v>602</v>
      </c>
      <c r="N213" s="130" t="s">
        <v>602</v>
      </c>
      <c r="O213" s="130" t="s">
        <v>602</v>
      </c>
      <c r="P213" s="130" t="s">
        <v>602</v>
      </c>
      <c r="Q213" s="130" t="s">
        <v>602</v>
      </c>
      <c r="R213" s="130" t="s">
        <v>602</v>
      </c>
      <c r="S213" s="130" t="s">
        <v>602</v>
      </c>
      <c r="T213" s="130" t="s">
        <v>602</v>
      </c>
      <c r="U213" s="130" t="s">
        <v>602</v>
      </c>
      <c r="V213" s="130" t="s">
        <v>602</v>
      </c>
      <c r="W213" s="130" t="s">
        <v>602</v>
      </c>
      <c r="X213" s="130" t="s">
        <v>602</v>
      </c>
      <c r="Y213" s="130" t="s">
        <v>602</v>
      </c>
      <c r="Z213" s="130" t="s">
        <v>602</v>
      </c>
      <c r="AA213" s="130" t="s">
        <v>602</v>
      </c>
      <c r="AB213" s="130" t="s">
        <v>602</v>
      </c>
      <c r="AC213" s="130" t="s">
        <v>602</v>
      </c>
      <c r="AD213" s="130" t="s">
        <v>602</v>
      </c>
      <c r="AE213" s="130" t="s">
        <v>602</v>
      </c>
      <c r="AF213" s="130" t="s">
        <v>602</v>
      </c>
      <c r="AG213" s="130" t="s">
        <v>602</v>
      </c>
      <c r="AH213" s="130" t="s">
        <v>602</v>
      </c>
      <c r="AI213" s="130" t="s">
        <v>602</v>
      </c>
      <c r="AJ213" s="130" t="s">
        <v>602</v>
      </c>
      <c r="AK213" s="137" t="s">
        <v>602</v>
      </c>
    </row>
    <row r="214" spans="1:37" ht="15.5" hidden="1" x14ac:dyDescent="0.35">
      <c r="A214" s="42" t="e">
        <f t="shared" ref="A214" si="242">A213</f>
        <v>#REF!</v>
      </c>
      <c r="B214" s="129" t="s">
        <v>570</v>
      </c>
      <c r="C214" s="153" t="s">
        <v>601</v>
      </c>
      <c r="D214" s="117" t="s">
        <v>59</v>
      </c>
      <c r="E214" s="117" t="s">
        <v>340</v>
      </c>
      <c r="F214" s="130" t="e">
        <f t="shared" si="226"/>
        <v>#REF!</v>
      </c>
      <c r="G214" s="130" t="e">
        <f t="shared" si="227"/>
        <v>#REF!</v>
      </c>
      <c r="H214" s="130" t="e">
        <f t="shared" si="228"/>
        <v>#REF!</v>
      </c>
      <c r="I214" s="130" t="s">
        <v>602</v>
      </c>
      <c r="J214" s="130" t="s">
        <v>602</v>
      </c>
      <c r="K214" s="130" t="s">
        <v>602</v>
      </c>
      <c r="L214" s="130" t="s">
        <v>602</v>
      </c>
      <c r="M214" s="130" t="s">
        <v>602</v>
      </c>
      <c r="N214" s="130" t="s">
        <v>602</v>
      </c>
      <c r="O214" s="130" t="s">
        <v>602</v>
      </c>
      <c r="P214" s="130" t="s">
        <v>602</v>
      </c>
      <c r="Q214" s="130" t="s">
        <v>602</v>
      </c>
      <c r="R214" s="130" t="s">
        <v>602</v>
      </c>
      <c r="S214" s="130" t="s">
        <v>602</v>
      </c>
      <c r="T214" s="130" t="s">
        <v>602</v>
      </c>
      <c r="U214" s="130" t="s">
        <v>602</v>
      </c>
      <c r="V214" s="130" t="s">
        <v>602</v>
      </c>
      <c r="W214" s="130" t="s">
        <v>602</v>
      </c>
      <c r="X214" s="130" t="s">
        <v>602</v>
      </c>
      <c r="Y214" s="130" t="s">
        <v>602</v>
      </c>
      <c r="Z214" s="130" t="s">
        <v>602</v>
      </c>
      <c r="AA214" s="130" t="s">
        <v>602</v>
      </c>
      <c r="AB214" s="130" t="s">
        <v>602</v>
      </c>
      <c r="AC214" s="130" t="s">
        <v>602</v>
      </c>
      <c r="AD214" s="130" t="s">
        <v>602</v>
      </c>
      <c r="AE214" s="130" t="s">
        <v>602</v>
      </c>
      <c r="AF214" s="130" t="s">
        <v>602</v>
      </c>
      <c r="AG214" s="130" t="s">
        <v>602</v>
      </c>
      <c r="AH214" s="130" t="s">
        <v>602</v>
      </c>
      <c r="AI214" s="130" t="s">
        <v>602</v>
      </c>
      <c r="AJ214" s="130" t="s">
        <v>602</v>
      </c>
      <c r="AK214" s="137" t="s">
        <v>602</v>
      </c>
    </row>
    <row r="215" spans="1:37" ht="15.5" hidden="1" x14ac:dyDescent="0.35">
      <c r="A215" s="42" t="e">
        <f t="shared" ref="A215" si="243">A214</f>
        <v>#REF!</v>
      </c>
      <c r="B215" s="129" t="s">
        <v>570</v>
      </c>
      <c r="C215" s="153" t="s">
        <v>601</v>
      </c>
      <c r="D215" s="117" t="s">
        <v>59</v>
      </c>
      <c r="E215" s="117" t="s">
        <v>336</v>
      </c>
      <c r="F215" s="130" t="e">
        <f t="shared" si="226"/>
        <v>#REF!</v>
      </c>
      <c r="G215" s="130" t="e">
        <f t="shared" si="227"/>
        <v>#REF!</v>
      </c>
      <c r="H215" s="130" t="e">
        <f t="shared" si="228"/>
        <v>#REF!</v>
      </c>
      <c r="I215" s="130" t="s">
        <v>602</v>
      </c>
      <c r="J215" s="130" t="s">
        <v>602</v>
      </c>
      <c r="K215" s="130" t="s">
        <v>602</v>
      </c>
      <c r="L215" s="130" t="s">
        <v>602</v>
      </c>
      <c r="M215" s="130" t="s">
        <v>602</v>
      </c>
      <c r="N215" s="130" t="s">
        <v>602</v>
      </c>
      <c r="O215" s="130" t="s">
        <v>602</v>
      </c>
      <c r="P215" s="130" t="s">
        <v>602</v>
      </c>
      <c r="Q215" s="130" t="s">
        <v>602</v>
      </c>
      <c r="R215" s="130" t="s">
        <v>602</v>
      </c>
      <c r="S215" s="130" t="s">
        <v>602</v>
      </c>
      <c r="T215" s="130" t="s">
        <v>602</v>
      </c>
      <c r="U215" s="130" t="s">
        <v>602</v>
      </c>
      <c r="V215" s="130" t="s">
        <v>602</v>
      </c>
      <c r="W215" s="130" t="s">
        <v>602</v>
      </c>
      <c r="X215" s="130" t="s">
        <v>602</v>
      </c>
      <c r="Y215" s="130" t="s">
        <v>602</v>
      </c>
      <c r="Z215" s="130" t="s">
        <v>602</v>
      </c>
      <c r="AA215" s="130" t="s">
        <v>602</v>
      </c>
      <c r="AB215" s="130" t="s">
        <v>602</v>
      </c>
      <c r="AC215" s="130" t="s">
        <v>602</v>
      </c>
      <c r="AD215" s="130" t="s">
        <v>602</v>
      </c>
      <c r="AE215" s="130" t="s">
        <v>602</v>
      </c>
      <c r="AF215" s="130" t="s">
        <v>602</v>
      </c>
      <c r="AG215" s="130" t="s">
        <v>602</v>
      </c>
      <c r="AH215" s="130" t="s">
        <v>602</v>
      </c>
      <c r="AI215" s="130" t="s">
        <v>602</v>
      </c>
      <c r="AJ215" s="130" t="s">
        <v>602</v>
      </c>
      <c r="AK215" s="137" t="s">
        <v>602</v>
      </c>
    </row>
    <row r="216" spans="1:37" ht="15.5" hidden="1" x14ac:dyDescent="0.35">
      <c r="A216" s="42" t="e">
        <f t="shared" ref="A216" si="244">A215</f>
        <v>#REF!</v>
      </c>
      <c r="B216" s="129" t="s">
        <v>570</v>
      </c>
      <c r="C216" s="153" t="s">
        <v>601</v>
      </c>
      <c r="D216" s="117" t="s">
        <v>59</v>
      </c>
      <c r="E216" s="117" t="s">
        <v>58</v>
      </c>
      <c r="F216" s="130" t="e">
        <f t="shared" si="226"/>
        <v>#REF!</v>
      </c>
      <c r="G216" s="130" t="e">
        <f t="shared" si="227"/>
        <v>#REF!</v>
      </c>
      <c r="H216" s="130" t="e">
        <f t="shared" si="228"/>
        <v>#REF!</v>
      </c>
      <c r="I216" s="130" t="s">
        <v>602</v>
      </c>
      <c r="J216" s="130" t="s">
        <v>602</v>
      </c>
      <c r="K216" s="130" t="s">
        <v>602</v>
      </c>
      <c r="L216" s="130" t="s">
        <v>602</v>
      </c>
      <c r="M216" s="130" t="s">
        <v>602</v>
      </c>
      <c r="N216" s="130" t="s">
        <v>602</v>
      </c>
      <c r="O216" s="130" t="s">
        <v>602</v>
      </c>
      <c r="P216" s="130" t="s">
        <v>602</v>
      </c>
      <c r="Q216" s="130" t="s">
        <v>602</v>
      </c>
      <c r="R216" s="130" t="s">
        <v>602</v>
      </c>
      <c r="S216" s="130" t="s">
        <v>602</v>
      </c>
      <c r="T216" s="130" t="s">
        <v>602</v>
      </c>
      <c r="U216" s="130" t="s">
        <v>602</v>
      </c>
      <c r="V216" s="130" t="s">
        <v>602</v>
      </c>
      <c r="W216" s="130" t="s">
        <v>602</v>
      </c>
      <c r="X216" s="130" t="s">
        <v>602</v>
      </c>
      <c r="Y216" s="130" t="s">
        <v>602</v>
      </c>
      <c r="Z216" s="130" t="s">
        <v>602</v>
      </c>
      <c r="AA216" s="130" t="s">
        <v>602</v>
      </c>
      <c r="AB216" s="130" t="s">
        <v>602</v>
      </c>
      <c r="AC216" s="130" t="s">
        <v>602</v>
      </c>
      <c r="AD216" s="130" t="s">
        <v>602</v>
      </c>
      <c r="AE216" s="130" t="s">
        <v>602</v>
      </c>
      <c r="AF216" s="130" t="s">
        <v>602</v>
      </c>
      <c r="AG216" s="130" t="s">
        <v>602</v>
      </c>
      <c r="AH216" s="130" t="s">
        <v>602</v>
      </c>
      <c r="AI216" s="130" t="s">
        <v>602</v>
      </c>
      <c r="AJ216" s="130" t="s">
        <v>602</v>
      </c>
      <c r="AK216" s="137" t="s">
        <v>602</v>
      </c>
    </row>
    <row r="217" spans="1:37" ht="16" hidden="1" thickBot="1" x14ac:dyDescent="0.4">
      <c r="A217" s="42" t="e">
        <f t="shared" ref="A217" si="245">A216</f>
        <v>#REF!</v>
      </c>
      <c r="B217" s="129" t="s">
        <v>570</v>
      </c>
      <c r="C217" s="154" t="s">
        <v>601</v>
      </c>
      <c r="D217" s="161" t="s">
        <v>98</v>
      </c>
      <c r="E217" s="161" t="s">
        <v>236</v>
      </c>
      <c r="F217" s="141" t="e">
        <f t="shared" si="226"/>
        <v>#REF!</v>
      </c>
      <c r="G217" s="141" t="e">
        <f t="shared" si="227"/>
        <v>#REF!</v>
      </c>
      <c r="H217" s="141" t="e">
        <f t="shared" si="228"/>
        <v>#REF!</v>
      </c>
      <c r="I217" s="141" t="s">
        <v>602</v>
      </c>
      <c r="J217" s="141" t="s">
        <v>602</v>
      </c>
      <c r="K217" s="141" t="s">
        <v>602</v>
      </c>
      <c r="L217" s="141" t="s">
        <v>602</v>
      </c>
      <c r="M217" s="141" t="s">
        <v>602</v>
      </c>
      <c r="N217" s="141" t="s">
        <v>602</v>
      </c>
      <c r="O217" s="141" t="s">
        <v>602</v>
      </c>
      <c r="P217" s="141" t="s">
        <v>602</v>
      </c>
      <c r="Q217" s="141" t="s">
        <v>602</v>
      </c>
      <c r="R217" s="141" t="s">
        <v>602</v>
      </c>
      <c r="S217" s="141" t="s">
        <v>602</v>
      </c>
      <c r="T217" s="141" t="s">
        <v>602</v>
      </c>
      <c r="U217" s="141" t="s">
        <v>602</v>
      </c>
      <c r="V217" s="141" t="s">
        <v>602</v>
      </c>
      <c r="W217" s="141" t="s">
        <v>602</v>
      </c>
      <c r="X217" s="141" t="s">
        <v>602</v>
      </c>
      <c r="Y217" s="141" t="s">
        <v>602</v>
      </c>
      <c r="Z217" s="141" t="s">
        <v>602</v>
      </c>
      <c r="AA217" s="141" t="s">
        <v>602</v>
      </c>
      <c r="AB217" s="141" t="s">
        <v>602</v>
      </c>
      <c r="AC217" s="141" t="s">
        <v>602</v>
      </c>
      <c r="AD217" s="141" t="s">
        <v>602</v>
      </c>
      <c r="AE217" s="141" t="s">
        <v>602</v>
      </c>
      <c r="AF217" s="141" t="s">
        <v>602</v>
      </c>
      <c r="AG217" s="141" t="s">
        <v>602</v>
      </c>
      <c r="AH217" s="141" t="s">
        <v>602</v>
      </c>
      <c r="AI217" s="141" t="s">
        <v>602</v>
      </c>
      <c r="AJ217" s="141" t="s">
        <v>602</v>
      </c>
      <c r="AK217" s="142" t="s">
        <v>602</v>
      </c>
    </row>
  </sheetData>
  <autoFilter ref="A1:E217" xr:uid="{00000000-0009-0000-0000-000003000000}">
    <filterColumn colId="1">
      <filters>
        <filter val="11-supply"/>
        <filter val="global"/>
      </filters>
    </filterColumn>
  </autoFilter>
  <conditionalFormatting sqref="F2:AK217">
    <cfRule type="cellIs" dxfId="10" priority="1" operator="equal">
      <formula>0</formula>
    </cfRule>
    <cfRule type="containsText" dxfId="9" priority="2" operator="containsText" text="unc">
      <formula>NOT(ISERROR(SEARCH("unc",F2)))</formula>
    </cfRule>
    <cfRule type="cellIs" dxfId="8" priority="3" operator="greater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4A02-C36A-4F03-8AC8-B1614924666B}">
  <dimension ref="A1:AK218"/>
  <sheetViews>
    <sheetView zoomScale="70" zoomScaleNormal="70" workbookViewId="0">
      <pane ySplit="1" topLeftCell="A2" activePane="bottomLeft" state="frozen"/>
      <selection pane="bottomLeft" activeCell="S14" sqref="S14"/>
    </sheetView>
  </sheetViews>
  <sheetFormatPr defaultColWidth="8.54296875" defaultRowHeight="14.5" x14ac:dyDescent="0.35"/>
  <cols>
    <col min="1" max="1" width="25.453125" customWidth="1"/>
    <col min="2" max="2" width="14.08984375" style="8" bestFit="1" customWidth="1"/>
    <col min="3" max="3" width="17.90625" style="128" bestFit="1" customWidth="1"/>
    <col min="4" max="4" width="17.90625" style="128" customWidth="1"/>
    <col min="5" max="5" width="12.54296875" bestFit="1" customWidth="1"/>
    <col min="6" max="8" width="0" hidden="1" customWidth="1"/>
  </cols>
  <sheetData>
    <row r="1" spans="1:37" ht="16" thickBot="1" x14ac:dyDescent="0.4">
      <c r="A1" s="34" t="s">
        <v>228</v>
      </c>
      <c r="B1" s="124" t="s">
        <v>568</v>
      </c>
      <c r="C1" s="125" t="s">
        <v>229</v>
      </c>
      <c r="D1" s="125" t="s">
        <v>605</v>
      </c>
      <c r="E1" s="35" t="s">
        <v>230</v>
      </c>
      <c r="F1" s="35">
        <v>2019</v>
      </c>
      <c r="G1" s="35">
        <v>2020</v>
      </c>
      <c r="H1" s="35">
        <v>2021</v>
      </c>
      <c r="I1" s="35">
        <v>2022</v>
      </c>
      <c r="J1" s="35">
        <f t="shared" ref="J1:AK1" si="0">I1+1</f>
        <v>2023</v>
      </c>
      <c r="K1" s="35">
        <f t="shared" si="0"/>
        <v>2024</v>
      </c>
      <c r="L1" s="35">
        <f t="shared" si="0"/>
        <v>2025</v>
      </c>
      <c r="M1" s="35">
        <f t="shared" si="0"/>
        <v>2026</v>
      </c>
      <c r="N1" s="35">
        <f t="shared" si="0"/>
        <v>2027</v>
      </c>
      <c r="O1" s="35">
        <f t="shared" si="0"/>
        <v>2028</v>
      </c>
      <c r="P1" s="35">
        <f t="shared" si="0"/>
        <v>2029</v>
      </c>
      <c r="Q1" s="35">
        <f t="shared" si="0"/>
        <v>2030</v>
      </c>
      <c r="R1" s="35">
        <f t="shared" si="0"/>
        <v>2031</v>
      </c>
      <c r="S1" s="35">
        <f t="shared" si="0"/>
        <v>2032</v>
      </c>
      <c r="T1" s="35">
        <f t="shared" si="0"/>
        <v>2033</v>
      </c>
      <c r="U1" s="35">
        <f t="shared" si="0"/>
        <v>2034</v>
      </c>
      <c r="V1" s="35">
        <f t="shared" si="0"/>
        <v>2035</v>
      </c>
      <c r="W1" s="35">
        <f t="shared" si="0"/>
        <v>2036</v>
      </c>
      <c r="X1" s="35">
        <f t="shared" si="0"/>
        <v>2037</v>
      </c>
      <c r="Y1" s="35">
        <f t="shared" si="0"/>
        <v>2038</v>
      </c>
      <c r="Z1" s="35">
        <f t="shared" si="0"/>
        <v>2039</v>
      </c>
      <c r="AA1" s="35">
        <f t="shared" si="0"/>
        <v>2040</v>
      </c>
      <c r="AB1" s="35">
        <f t="shared" si="0"/>
        <v>2041</v>
      </c>
      <c r="AC1" s="35">
        <f t="shared" si="0"/>
        <v>2042</v>
      </c>
      <c r="AD1" s="35">
        <f t="shared" si="0"/>
        <v>2043</v>
      </c>
      <c r="AE1" s="35">
        <f t="shared" si="0"/>
        <v>2044</v>
      </c>
      <c r="AF1" s="35">
        <f t="shared" si="0"/>
        <v>2045</v>
      </c>
      <c r="AG1" s="35">
        <f t="shared" si="0"/>
        <v>2046</v>
      </c>
      <c r="AH1" s="35">
        <f t="shared" si="0"/>
        <v>2047</v>
      </c>
      <c r="AI1" s="35">
        <f t="shared" si="0"/>
        <v>2048</v>
      </c>
      <c r="AJ1" s="35">
        <f t="shared" si="0"/>
        <v>2049</v>
      </c>
      <c r="AK1" s="36">
        <f t="shared" si="0"/>
        <v>2050</v>
      </c>
    </row>
    <row r="2" spans="1:37" ht="15.5" x14ac:dyDescent="0.35">
      <c r="A2" s="37" t="s">
        <v>9</v>
      </c>
      <c r="B2" s="126" t="s">
        <v>231</v>
      </c>
      <c r="C2" s="132" t="s">
        <v>231</v>
      </c>
      <c r="D2" s="156" t="s">
        <v>59</v>
      </c>
      <c r="E2" s="133" t="s">
        <v>114</v>
      </c>
      <c r="F2" s="134">
        <v>0</v>
      </c>
      <c r="G2" s="134">
        <v>0</v>
      </c>
      <c r="H2" s="134">
        <v>0</v>
      </c>
      <c r="I2" s="134">
        <v>0</v>
      </c>
      <c r="J2" s="134">
        <v>0</v>
      </c>
      <c r="K2" s="134">
        <v>0</v>
      </c>
      <c r="L2" s="134">
        <v>0</v>
      </c>
      <c r="M2" s="134">
        <v>0</v>
      </c>
      <c r="N2" s="134">
        <v>0</v>
      </c>
      <c r="O2" s="134">
        <v>0</v>
      </c>
      <c r="P2" s="134">
        <v>0</v>
      </c>
      <c r="Q2" s="134">
        <v>0</v>
      </c>
      <c r="R2" s="134">
        <v>0</v>
      </c>
      <c r="S2" s="134">
        <v>0</v>
      </c>
      <c r="T2" s="134">
        <v>0</v>
      </c>
      <c r="U2" s="134">
        <v>0</v>
      </c>
      <c r="V2" s="134">
        <v>0</v>
      </c>
      <c r="W2" s="134">
        <v>0</v>
      </c>
      <c r="X2" s="134">
        <v>0</v>
      </c>
      <c r="Y2" s="134">
        <v>0</v>
      </c>
      <c r="Z2" s="134">
        <v>0</v>
      </c>
      <c r="AA2" s="134">
        <v>0</v>
      </c>
      <c r="AB2" s="134">
        <v>0</v>
      </c>
      <c r="AC2" s="134">
        <v>0</v>
      </c>
      <c r="AD2" s="134">
        <v>0</v>
      </c>
      <c r="AE2" s="134">
        <v>0</v>
      </c>
      <c r="AF2" s="134">
        <v>0</v>
      </c>
      <c r="AG2" s="134">
        <v>0</v>
      </c>
      <c r="AH2" s="134">
        <v>0</v>
      </c>
      <c r="AI2" s="134">
        <v>0</v>
      </c>
      <c r="AJ2" s="134">
        <v>0</v>
      </c>
      <c r="AK2" s="135">
        <v>0</v>
      </c>
    </row>
    <row r="3" spans="1:37" ht="15.5" x14ac:dyDescent="0.35">
      <c r="A3" s="42" t="str">
        <f t="shared" ref="A3:A66" si="1">A2</f>
        <v>base</v>
      </c>
      <c r="B3" s="126" t="s">
        <v>231</v>
      </c>
      <c r="C3" s="136" t="s">
        <v>231</v>
      </c>
      <c r="D3" s="157" t="s">
        <v>59</v>
      </c>
      <c r="E3" s="20" t="s">
        <v>93</v>
      </c>
      <c r="F3" s="130">
        <v>0</v>
      </c>
      <c r="G3" s="130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M3" s="130">
        <v>0</v>
      </c>
      <c r="N3" s="130">
        <v>0</v>
      </c>
      <c r="O3" s="130">
        <v>0</v>
      </c>
      <c r="P3" s="130">
        <v>0</v>
      </c>
      <c r="Q3" s="130">
        <v>0</v>
      </c>
      <c r="R3" s="130">
        <v>0</v>
      </c>
      <c r="S3" s="130">
        <v>0</v>
      </c>
      <c r="T3" s="130">
        <v>0</v>
      </c>
      <c r="U3" s="130">
        <v>0</v>
      </c>
      <c r="V3" s="130">
        <v>0</v>
      </c>
      <c r="W3" s="130">
        <v>0</v>
      </c>
      <c r="X3" s="130">
        <v>0</v>
      </c>
      <c r="Y3" s="130">
        <v>0</v>
      </c>
      <c r="Z3" s="130">
        <v>0</v>
      </c>
      <c r="AA3" s="130">
        <v>0</v>
      </c>
      <c r="AB3" s="130">
        <v>0</v>
      </c>
      <c r="AC3" s="130">
        <v>0</v>
      </c>
      <c r="AD3" s="130">
        <v>0</v>
      </c>
      <c r="AE3" s="130">
        <v>0</v>
      </c>
      <c r="AF3" s="130">
        <v>0</v>
      </c>
      <c r="AG3" s="130">
        <v>0</v>
      </c>
      <c r="AH3" s="130">
        <v>0</v>
      </c>
      <c r="AI3" s="130">
        <v>0</v>
      </c>
      <c r="AJ3" s="130">
        <v>0</v>
      </c>
      <c r="AK3" s="137">
        <v>0</v>
      </c>
    </row>
    <row r="4" spans="1:37" ht="15.5" x14ac:dyDescent="0.35">
      <c r="A4" s="42" t="str">
        <f t="shared" si="1"/>
        <v>base</v>
      </c>
      <c r="B4" s="126" t="s">
        <v>231</v>
      </c>
      <c r="C4" s="136" t="s">
        <v>231</v>
      </c>
      <c r="D4" s="157" t="s">
        <v>59</v>
      </c>
      <c r="E4" s="20" t="s">
        <v>604</v>
      </c>
      <c r="F4" s="130">
        <v>0</v>
      </c>
      <c r="G4" s="130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M4" s="130">
        <v>0</v>
      </c>
      <c r="N4" s="130">
        <v>0</v>
      </c>
      <c r="O4" s="130">
        <v>0</v>
      </c>
      <c r="P4" s="130">
        <v>0</v>
      </c>
      <c r="Q4" s="130">
        <v>0</v>
      </c>
      <c r="R4" s="130">
        <v>0</v>
      </c>
      <c r="S4" s="130">
        <v>0</v>
      </c>
      <c r="T4" s="130">
        <v>0</v>
      </c>
      <c r="U4" s="130">
        <v>0</v>
      </c>
      <c r="V4" s="130">
        <v>0</v>
      </c>
      <c r="W4" s="130">
        <v>0</v>
      </c>
      <c r="X4" s="130">
        <v>0</v>
      </c>
      <c r="Y4" s="130">
        <v>0</v>
      </c>
      <c r="Z4" s="130">
        <v>0</v>
      </c>
      <c r="AA4" s="130">
        <v>0</v>
      </c>
      <c r="AB4" s="130">
        <v>0</v>
      </c>
      <c r="AC4" s="130">
        <v>0</v>
      </c>
      <c r="AD4" s="130">
        <v>0</v>
      </c>
      <c r="AE4" s="130">
        <v>0</v>
      </c>
      <c r="AF4" s="130">
        <v>0</v>
      </c>
      <c r="AG4" s="130">
        <v>0</v>
      </c>
      <c r="AH4" s="130">
        <v>0</v>
      </c>
      <c r="AI4" s="130">
        <v>0</v>
      </c>
      <c r="AJ4" s="130">
        <v>0</v>
      </c>
      <c r="AK4" s="137">
        <v>0</v>
      </c>
    </row>
    <row r="5" spans="1:37" ht="15.5" x14ac:dyDescent="0.35">
      <c r="A5" s="42" t="str">
        <f t="shared" si="1"/>
        <v>base</v>
      </c>
      <c r="B5" s="126" t="s">
        <v>231</v>
      </c>
      <c r="C5" s="136" t="s">
        <v>231</v>
      </c>
      <c r="D5" s="157" t="s">
        <v>59</v>
      </c>
      <c r="E5" s="20" t="s">
        <v>107</v>
      </c>
      <c r="F5" s="130">
        <v>0</v>
      </c>
      <c r="G5" s="130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M5" s="130">
        <v>0</v>
      </c>
      <c r="N5" s="130">
        <v>0</v>
      </c>
      <c r="O5" s="130">
        <v>0</v>
      </c>
      <c r="P5" s="130">
        <v>0</v>
      </c>
      <c r="Q5" s="130">
        <v>0</v>
      </c>
      <c r="R5" s="130">
        <v>0</v>
      </c>
      <c r="S5" s="130">
        <v>0</v>
      </c>
      <c r="T5" s="130">
        <v>0</v>
      </c>
      <c r="U5" s="130">
        <v>0</v>
      </c>
      <c r="V5" s="130">
        <v>0</v>
      </c>
      <c r="W5" s="130">
        <v>0</v>
      </c>
      <c r="X5" s="130">
        <v>0</v>
      </c>
      <c r="Y5" s="130">
        <v>0</v>
      </c>
      <c r="Z5" s="130">
        <v>0</v>
      </c>
      <c r="AA5" s="130">
        <v>0</v>
      </c>
      <c r="AB5" s="130">
        <v>0</v>
      </c>
      <c r="AC5" s="130">
        <v>0</v>
      </c>
      <c r="AD5" s="130">
        <v>0</v>
      </c>
      <c r="AE5" s="130">
        <v>0</v>
      </c>
      <c r="AF5" s="130">
        <v>0</v>
      </c>
      <c r="AG5" s="130">
        <v>0</v>
      </c>
      <c r="AH5" s="130">
        <v>0</v>
      </c>
      <c r="AI5" s="130">
        <v>0</v>
      </c>
      <c r="AJ5" s="130">
        <v>0</v>
      </c>
      <c r="AK5" s="137">
        <v>0</v>
      </c>
    </row>
    <row r="6" spans="1:37" ht="15.5" x14ac:dyDescent="0.35">
      <c r="A6" s="42" t="str">
        <f t="shared" si="1"/>
        <v>base</v>
      </c>
      <c r="B6" s="126" t="s">
        <v>231</v>
      </c>
      <c r="C6" s="136" t="s">
        <v>231</v>
      </c>
      <c r="D6" s="157" t="s">
        <v>59</v>
      </c>
      <c r="E6" s="20" t="s">
        <v>168</v>
      </c>
      <c r="F6" s="130">
        <f>F5</f>
        <v>0</v>
      </c>
      <c r="G6" s="130">
        <f>G5</f>
        <v>0</v>
      </c>
      <c r="H6" s="130">
        <f>H5</f>
        <v>0</v>
      </c>
      <c r="I6" s="130">
        <v>0</v>
      </c>
      <c r="J6" s="130">
        <v>0</v>
      </c>
      <c r="K6" s="130">
        <v>0</v>
      </c>
      <c r="L6" s="130">
        <v>0</v>
      </c>
      <c r="M6" s="130">
        <v>0</v>
      </c>
      <c r="N6" s="130">
        <v>0</v>
      </c>
      <c r="O6" s="130">
        <v>0</v>
      </c>
      <c r="P6" s="130">
        <v>0</v>
      </c>
      <c r="Q6" s="130">
        <v>0</v>
      </c>
      <c r="R6" s="130">
        <v>0</v>
      </c>
      <c r="S6" s="130">
        <v>0</v>
      </c>
      <c r="T6" s="130">
        <v>0</v>
      </c>
      <c r="U6" s="130">
        <v>0</v>
      </c>
      <c r="V6" s="130">
        <v>0</v>
      </c>
      <c r="W6" s="130">
        <v>0</v>
      </c>
      <c r="X6" s="130">
        <v>0</v>
      </c>
      <c r="Y6" s="130">
        <v>0</v>
      </c>
      <c r="Z6" s="130">
        <v>0</v>
      </c>
      <c r="AA6" s="130">
        <v>0</v>
      </c>
      <c r="AB6" s="130">
        <v>0</v>
      </c>
      <c r="AC6" s="130">
        <v>0</v>
      </c>
      <c r="AD6" s="130">
        <v>0</v>
      </c>
      <c r="AE6" s="130">
        <v>0</v>
      </c>
      <c r="AF6" s="130">
        <v>0</v>
      </c>
      <c r="AG6" s="130">
        <v>0</v>
      </c>
      <c r="AH6" s="130">
        <v>0</v>
      </c>
      <c r="AI6" s="130">
        <v>0</v>
      </c>
      <c r="AJ6" s="130">
        <v>0</v>
      </c>
      <c r="AK6" s="137">
        <v>0</v>
      </c>
    </row>
    <row r="7" spans="1:37" ht="15.5" x14ac:dyDescent="0.35">
      <c r="A7" s="42" t="str">
        <f t="shared" si="1"/>
        <v>base</v>
      </c>
      <c r="B7" s="126" t="s">
        <v>231</v>
      </c>
      <c r="C7" s="136" t="s">
        <v>231</v>
      </c>
      <c r="D7" s="157" t="s">
        <v>59</v>
      </c>
      <c r="E7" s="20" t="s">
        <v>58</v>
      </c>
      <c r="F7" s="130">
        <f t="shared" ref="F7:H10" si="2">F6</f>
        <v>0</v>
      </c>
      <c r="G7" s="130">
        <f t="shared" si="2"/>
        <v>0</v>
      </c>
      <c r="H7" s="130">
        <f t="shared" si="2"/>
        <v>0</v>
      </c>
      <c r="I7" s="130">
        <v>0</v>
      </c>
      <c r="J7" s="130">
        <v>0</v>
      </c>
      <c r="K7" s="130">
        <v>0</v>
      </c>
      <c r="L7" s="130">
        <v>0</v>
      </c>
      <c r="M7" s="130">
        <v>0</v>
      </c>
      <c r="N7" s="130">
        <v>0</v>
      </c>
      <c r="O7" s="130">
        <v>0</v>
      </c>
      <c r="P7" s="130">
        <v>0</v>
      </c>
      <c r="Q7" s="130">
        <v>0</v>
      </c>
      <c r="R7" s="130">
        <v>0</v>
      </c>
      <c r="S7" s="130">
        <v>0</v>
      </c>
      <c r="T7" s="130">
        <v>0</v>
      </c>
      <c r="U7" s="130">
        <v>0</v>
      </c>
      <c r="V7" s="130">
        <v>0</v>
      </c>
      <c r="W7" s="130">
        <v>0</v>
      </c>
      <c r="X7" s="130">
        <v>0</v>
      </c>
      <c r="Y7" s="130">
        <v>0</v>
      </c>
      <c r="Z7" s="130">
        <v>0</v>
      </c>
      <c r="AA7" s="130">
        <v>0</v>
      </c>
      <c r="AB7" s="130">
        <v>0</v>
      </c>
      <c r="AC7" s="130">
        <v>0</v>
      </c>
      <c r="AD7" s="130">
        <v>0</v>
      </c>
      <c r="AE7" s="130">
        <v>0</v>
      </c>
      <c r="AF7" s="130">
        <v>0</v>
      </c>
      <c r="AG7" s="130">
        <v>0</v>
      </c>
      <c r="AH7" s="130">
        <v>0</v>
      </c>
      <c r="AI7" s="130">
        <v>0</v>
      </c>
      <c r="AJ7" s="130">
        <v>0</v>
      </c>
      <c r="AK7" s="137">
        <v>0</v>
      </c>
    </row>
    <row r="8" spans="1:37" ht="15.5" x14ac:dyDescent="0.35">
      <c r="A8" s="42" t="str">
        <f t="shared" si="1"/>
        <v>base</v>
      </c>
      <c r="B8" s="126" t="s">
        <v>231</v>
      </c>
      <c r="C8" s="136" t="s">
        <v>231</v>
      </c>
      <c r="D8" s="157" t="s">
        <v>59</v>
      </c>
      <c r="E8" s="20" t="s">
        <v>95</v>
      </c>
      <c r="F8" s="130">
        <f t="shared" si="2"/>
        <v>0</v>
      </c>
      <c r="G8" s="130">
        <f t="shared" si="2"/>
        <v>0</v>
      </c>
      <c r="H8" s="130">
        <f t="shared" si="2"/>
        <v>0</v>
      </c>
      <c r="I8" s="130">
        <v>0</v>
      </c>
      <c r="J8" s="130">
        <v>0</v>
      </c>
      <c r="K8" s="130">
        <v>0</v>
      </c>
      <c r="L8" s="130">
        <v>0</v>
      </c>
      <c r="M8" s="130">
        <v>0</v>
      </c>
      <c r="N8" s="130">
        <v>0</v>
      </c>
      <c r="O8" s="130">
        <v>0</v>
      </c>
      <c r="P8" s="130">
        <v>0</v>
      </c>
      <c r="Q8" s="130">
        <v>0</v>
      </c>
      <c r="R8" s="130">
        <v>0</v>
      </c>
      <c r="S8" s="130">
        <v>0</v>
      </c>
      <c r="T8" s="130">
        <v>0</v>
      </c>
      <c r="U8" s="130">
        <v>0</v>
      </c>
      <c r="V8" s="130">
        <v>0</v>
      </c>
      <c r="W8" s="130">
        <v>0</v>
      </c>
      <c r="X8" s="130">
        <v>0</v>
      </c>
      <c r="Y8" s="130">
        <v>0</v>
      </c>
      <c r="Z8" s="130">
        <v>0</v>
      </c>
      <c r="AA8" s="130">
        <v>0</v>
      </c>
      <c r="AB8" s="130">
        <v>0</v>
      </c>
      <c r="AC8" s="130">
        <v>0</v>
      </c>
      <c r="AD8" s="130">
        <v>0</v>
      </c>
      <c r="AE8" s="130">
        <v>0</v>
      </c>
      <c r="AF8" s="130">
        <v>0</v>
      </c>
      <c r="AG8" s="130">
        <v>0</v>
      </c>
      <c r="AH8" s="130">
        <v>0</v>
      </c>
      <c r="AI8" s="130">
        <v>0</v>
      </c>
      <c r="AJ8" s="130">
        <v>0</v>
      </c>
      <c r="AK8" s="137">
        <v>0</v>
      </c>
    </row>
    <row r="9" spans="1:37" ht="15.5" x14ac:dyDescent="0.35">
      <c r="A9" s="42" t="str">
        <f t="shared" si="1"/>
        <v>base</v>
      </c>
      <c r="B9" s="126" t="s">
        <v>231</v>
      </c>
      <c r="C9" s="136" t="s">
        <v>231</v>
      </c>
      <c r="D9" s="157" t="s">
        <v>98</v>
      </c>
      <c r="E9" s="20" t="s">
        <v>235</v>
      </c>
      <c r="F9" s="130">
        <f t="shared" si="2"/>
        <v>0</v>
      </c>
      <c r="G9" s="130">
        <f t="shared" si="2"/>
        <v>0</v>
      </c>
      <c r="H9" s="130">
        <f t="shared" si="2"/>
        <v>0</v>
      </c>
      <c r="I9" s="130">
        <v>0</v>
      </c>
      <c r="J9" s="130">
        <v>0</v>
      </c>
      <c r="K9" s="130">
        <v>0</v>
      </c>
      <c r="L9" s="130">
        <v>0</v>
      </c>
      <c r="M9" s="130">
        <v>0</v>
      </c>
      <c r="N9" s="130">
        <v>0</v>
      </c>
      <c r="O9" s="130">
        <v>0</v>
      </c>
      <c r="P9" s="130">
        <v>0</v>
      </c>
      <c r="Q9" s="130">
        <v>0</v>
      </c>
      <c r="R9" s="130">
        <v>0</v>
      </c>
      <c r="S9" s="130">
        <v>0</v>
      </c>
      <c r="T9" s="130">
        <v>0</v>
      </c>
      <c r="U9" s="130">
        <v>0</v>
      </c>
      <c r="V9" s="130">
        <v>0</v>
      </c>
      <c r="W9" s="130">
        <v>0</v>
      </c>
      <c r="X9" s="130">
        <v>0</v>
      </c>
      <c r="Y9" s="130">
        <v>0</v>
      </c>
      <c r="Z9" s="130">
        <v>0</v>
      </c>
      <c r="AA9" s="130">
        <v>0</v>
      </c>
      <c r="AB9" s="130">
        <v>0</v>
      </c>
      <c r="AC9" s="130">
        <v>0</v>
      </c>
      <c r="AD9" s="130">
        <v>0</v>
      </c>
      <c r="AE9" s="130">
        <v>0</v>
      </c>
      <c r="AF9" s="130">
        <v>0</v>
      </c>
      <c r="AG9" s="130">
        <v>0</v>
      </c>
      <c r="AH9" s="130">
        <v>0</v>
      </c>
      <c r="AI9" s="130">
        <v>0</v>
      </c>
      <c r="AJ9" s="130">
        <v>0</v>
      </c>
      <c r="AK9" s="137">
        <v>0</v>
      </c>
    </row>
    <row r="10" spans="1:37" ht="16" thickBot="1" x14ac:dyDescent="0.4">
      <c r="A10" s="42" t="str">
        <f t="shared" si="1"/>
        <v>base</v>
      </c>
      <c r="B10" s="126" t="s">
        <v>231</v>
      </c>
      <c r="C10" s="138" t="s">
        <v>231</v>
      </c>
      <c r="D10" s="158" t="s">
        <v>98</v>
      </c>
      <c r="E10" s="139" t="s">
        <v>236</v>
      </c>
      <c r="F10" s="140">
        <f t="shared" si="2"/>
        <v>0</v>
      </c>
      <c r="G10" s="141">
        <f t="shared" si="2"/>
        <v>0</v>
      </c>
      <c r="H10" s="141">
        <f t="shared" si="2"/>
        <v>0</v>
      </c>
      <c r="I10" s="141">
        <v>0</v>
      </c>
      <c r="J10" s="141">
        <v>0</v>
      </c>
      <c r="K10" s="141">
        <v>0</v>
      </c>
      <c r="L10" s="141">
        <v>0</v>
      </c>
      <c r="M10" s="141">
        <v>0</v>
      </c>
      <c r="N10" s="141">
        <v>0</v>
      </c>
      <c r="O10" s="141">
        <v>0</v>
      </c>
      <c r="P10" s="141">
        <v>0</v>
      </c>
      <c r="Q10" s="141">
        <v>1000</v>
      </c>
      <c r="R10" s="141">
        <v>0</v>
      </c>
      <c r="S10" s="141">
        <v>0</v>
      </c>
      <c r="T10" s="141">
        <v>0</v>
      </c>
      <c r="U10" s="141">
        <v>0</v>
      </c>
      <c r="V10" s="141">
        <v>2000</v>
      </c>
      <c r="W10" s="141">
        <v>0</v>
      </c>
      <c r="X10" s="141">
        <v>0</v>
      </c>
      <c r="Y10" s="141">
        <v>0</v>
      </c>
      <c r="Z10" s="141">
        <v>0</v>
      </c>
      <c r="AA10" s="141">
        <v>3000</v>
      </c>
      <c r="AB10" s="141">
        <v>0</v>
      </c>
      <c r="AC10" s="141">
        <v>0</v>
      </c>
      <c r="AD10" s="141">
        <v>0</v>
      </c>
      <c r="AE10" s="141">
        <v>0</v>
      </c>
      <c r="AF10" s="141">
        <v>4000</v>
      </c>
      <c r="AG10" s="141">
        <v>0</v>
      </c>
      <c r="AH10" s="141">
        <v>0</v>
      </c>
      <c r="AI10" s="141">
        <v>0</v>
      </c>
      <c r="AJ10" s="141">
        <v>0</v>
      </c>
      <c r="AK10" s="142">
        <v>5000</v>
      </c>
    </row>
    <row r="11" spans="1:37" ht="15.5" x14ac:dyDescent="0.35">
      <c r="A11" s="42" t="str">
        <f t="shared" si="1"/>
        <v>base</v>
      </c>
      <c r="B11" s="127" t="s">
        <v>569</v>
      </c>
      <c r="C11" s="143" t="s">
        <v>237</v>
      </c>
      <c r="D11" s="160" t="s">
        <v>59</v>
      </c>
      <c r="E11" s="160" t="s">
        <v>114</v>
      </c>
      <c r="I11" s="134">
        <v>0</v>
      </c>
      <c r="J11" s="134">
        <v>0</v>
      </c>
      <c r="K11" s="134">
        <v>0</v>
      </c>
      <c r="L11" s="134">
        <v>0</v>
      </c>
      <c r="M11" s="134">
        <v>0</v>
      </c>
      <c r="N11" s="134">
        <v>0</v>
      </c>
      <c r="O11" s="134">
        <v>0</v>
      </c>
      <c r="P11" s="134">
        <v>0</v>
      </c>
      <c r="Q11" s="134">
        <v>0</v>
      </c>
      <c r="R11" s="134">
        <v>0</v>
      </c>
      <c r="S11" s="134">
        <v>0</v>
      </c>
      <c r="T11" s="134">
        <v>0</v>
      </c>
      <c r="U11" s="134">
        <v>0</v>
      </c>
      <c r="V11" s="134">
        <v>0</v>
      </c>
      <c r="W11" s="134">
        <v>0</v>
      </c>
      <c r="X11" s="134">
        <v>0</v>
      </c>
      <c r="Y11" s="134">
        <v>0</v>
      </c>
      <c r="Z11" s="134">
        <v>0</v>
      </c>
      <c r="AA11" s="134">
        <v>0</v>
      </c>
      <c r="AB11" s="134">
        <v>0</v>
      </c>
      <c r="AC11" s="134">
        <v>0</v>
      </c>
      <c r="AD11" s="134">
        <v>0</v>
      </c>
      <c r="AE11" s="134">
        <v>0</v>
      </c>
      <c r="AF11" s="134">
        <v>0</v>
      </c>
      <c r="AG11" s="134">
        <v>0</v>
      </c>
      <c r="AH11" s="134">
        <v>0</v>
      </c>
      <c r="AI11" s="134">
        <v>0</v>
      </c>
      <c r="AJ11" s="134">
        <v>0</v>
      </c>
      <c r="AK11" s="135">
        <v>0</v>
      </c>
    </row>
    <row r="12" spans="1:37" ht="15.5" x14ac:dyDescent="0.35">
      <c r="A12" s="42" t="str">
        <f t="shared" si="1"/>
        <v>base</v>
      </c>
      <c r="B12" s="127" t="s">
        <v>569</v>
      </c>
      <c r="C12" s="144" t="s">
        <v>237</v>
      </c>
      <c r="D12" s="117" t="s">
        <v>59</v>
      </c>
      <c r="E12" s="117" t="s">
        <v>93</v>
      </c>
      <c r="I12" s="130">
        <f>I11</f>
        <v>0</v>
      </c>
      <c r="J12" s="130">
        <f t="shared" ref="J12:AK12" si="3">J11</f>
        <v>0</v>
      </c>
      <c r="K12" s="130">
        <f t="shared" si="3"/>
        <v>0</v>
      </c>
      <c r="L12" s="130">
        <v>5000</v>
      </c>
      <c r="M12" s="130">
        <f t="shared" si="3"/>
        <v>0</v>
      </c>
      <c r="N12" s="130">
        <f t="shared" si="3"/>
        <v>0</v>
      </c>
      <c r="O12" s="130">
        <f t="shared" si="3"/>
        <v>0</v>
      </c>
      <c r="P12" s="130">
        <f t="shared" si="3"/>
        <v>0</v>
      </c>
      <c r="Q12" s="130">
        <f t="shared" si="3"/>
        <v>0</v>
      </c>
      <c r="R12" s="130">
        <f t="shared" si="3"/>
        <v>0</v>
      </c>
      <c r="S12" s="130">
        <f t="shared" si="3"/>
        <v>0</v>
      </c>
      <c r="T12" s="130">
        <f t="shared" si="3"/>
        <v>0</v>
      </c>
      <c r="U12" s="130">
        <f t="shared" si="3"/>
        <v>0</v>
      </c>
      <c r="V12" s="130">
        <f t="shared" si="3"/>
        <v>0</v>
      </c>
      <c r="W12" s="130">
        <f t="shared" si="3"/>
        <v>0</v>
      </c>
      <c r="X12" s="130">
        <f t="shared" si="3"/>
        <v>0</v>
      </c>
      <c r="Y12" s="130">
        <f t="shared" si="3"/>
        <v>0</v>
      </c>
      <c r="Z12" s="130">
        <f t="shared" si="3"/>
        <v>0</v>
      </c>
      <c r="AA12" s="130">
        <f t="shared" si="3"/>
        <v>0</v>
      </c>
      <c r="AB12" s="130">
        <f t="shared" si="3"/>
        <v>0</v>
      </c>
      <c r="AC12" s="130">
        <f t="shared" si="3"/>
        <v>0</v>
      </c>
      <c r="AD12" s="130">
        <f t="shared" si="3"/>
        <v>0</v>
      </c>
      <c r="AE12" s="130">
        <f t="shared" si="3"/>
        <v>0</v>
      </c>
      <c r="AF12" s="130">
        <f t="shared" si="3"/>
        <v>0</v>
      </c>
      <c r="AG12" s="130">
        <f t="shared" si="3"/>
        <v>0</v>
      </c>
      <c r="AH12" s="130">
        <f t="shared" si="3"/>
        <v>0</v>
      </c>
      <c r="AI12" s="130">
        <f t="shared" si="3"/>
        <v>0</v>
      </c>
      <c r="AJ12" s="130">
        <f t="shared" si="3"/>
        <v>0</v>
      </c>
      <c r="AK12" s="137">
        <f t="shared" si="3"/>
        <v>0</v>
      </c>
    </row>
    <row r="13" spans="1:37" ht="15.5" x14ac:dyDescent="0.35">
      <c r="A13" s="42" t="str">
        <f t="shared" si="1"/>
        <v>base</v>
      </c>
      <c r="B13" s="127" t="s">
        <v>569</v>
      </c>
      <c r="C13" s="144" t="s">
        <v>237</v>
      </c>
      <c r="D13" s="117" t="s">
        <v>59</v>
      </c>
      <c r="E13" s="117" t="s">
        <v>340</v>
      </c>
      <c r="I13" s="130">
        <f t="shared" ref="I13:I76" si="4">I12</f>
        <v>0</v>
      </c>
      <c r="J13" s="130">
        <f t="shared" ref="J13:J76" si="5">J12</f>
        <v>0</v>
      </c>
      <c r="K13" s="130">
        <f t="shared" ref="K13:K76" si="6">K12</f>
        <v>0</v>
      </c>
      <c r="L13" s="130">
        <v>0</v>
      </c>
      <c r="M13" s="130">
        <f t="shared" ref="M13:M76" si="7">M12</f>
        <v>0</v>
      </c>
      <c r="N13" s="130">
        <f t="shared" ref="N13:N76" si="8">N12</f>
        <v>0</v>
      </c>
      <c r="O13" s="130">
        <f t="shared" ref="O13:O76" si="9">O12</f>
        <v>0</v>
      </c>
      <c r="P13" s="130">
        <f t="shared" ref="P13:P76" si="10">P12</f>
        <v>0</v>
      </c>
      <c r="Q13" s="130">
        <f t="shared" ref="Q13:Q76" si="11">Q12</f>
        <v>0</v>
      </c>
      <c r="R13" s="130">
        <f t="shared" ref="R13:R76" si="12">R12</f>
        <v>0</v>
      </c>
      <c r="S13" s="130">
        <f t="shared" ref="S13:S76" si="13">S12</f>
        <v>0</v>
      </c>
      <c r="T13" s="130">
        <f t="shared" ref="T13:T76" si="14">T12</f>
        <v>0</v>
      </c>
      <c r="U13" s="130">
        <f t="shared" ref="U13:U76" si="15">U12</f>
        <v>0</v>
      </c>
      <c r="V13" s="130">
        <f t="shared" ref="V13:V76" si="16">V12</f>
        <v>0</v>
      </c>
      <c r="W13" s="130">
        <f t="shared" ref="W13:W76" si="17">W12</f>
        <v>0</v>
      </c>
      <c r="X13" s="130">
        <f t="shared" ref="X13:X76" si="18">X12</f>
        <v>0</v>
      </c>
      <c r="Y13" s="130">
        <f t="shared" ref="Y13:Y76" si="19">Y12</f>
        <v>0</v>
      </c>
      <c r="Z13" s="130">
        <f t="shared" ref="Z13:Z76" si="20">Z12</f>
        <v>0</v>
      </c>
      <c r="AA13" s="130">
        <f t="shared" ref="AA13:AA76" si="21">AA12</f>
        <v>0</v>
      </c>
      <c r="AB13" s="130">
        <f t="shared" ref="AB13:AB76" si="22">AB12</f>
        <v>0</v>
      </c>
      <c r="AC13" s="130">
        <f t="shared" ref="AC13:AC76" si="23">AC12</f>
        <v>0</v>
      </c>
      <c r="AD13" s="130">
        <f t="shared" ref="AD13:AD76" si="24">AD12</f>
        <v>0</v>
      </c>
      <c r="AE13" s="130">
        <f t="shared" ref="AE13:AE76" si="25">AE12</f>
        <v>0</v>
      </c>
      <c r="AF13" s="130">
        <f t="shared" ref="AF13:AF76" si="26">AF12</f>
        <v>0</v>
      </c>
      <c r="AG13" s="130">
        <f t="shared" ref="AG13:AG76" si="27">AG12</f>
        <v>0</v>
      </c>
      <c r="AH13" s="130">
        <f t="shared" ref="AH13:AH76" si="28">AH12</f>
        <v>0</v>
      </c>
      <c r="AI13" s="130">
        <f t="shared" ref="AI13:AI76" si="29">AI12</f>
        <v>0</v>
      </c>
      <c r="AJ13" s="130">
        <f t="shared" ref="AJ13:AJ76" si="30">AJ12</f>
        <v>0</v>
      </c>
      <c r="AK13" s="137">
        <f t="shared" ref="AK13:AK76" si="31">AK12</f>
        <v>0</v>
      </c>
    </row>
    <row r="14" spans="1:37" ht="15.5" x14ac:dyDescent="0.35">
      <c r="A14" s="42" t="str">
        <f t="shared" si="1"/>
        <v>base</v>
      </c>
      <c r="B14" s="127" t="s">
        <v>569</v>
      </c>
      <c r="C14" s="144" t="s">
        <v>237</v>
      </c>
      <c r="D14" s="117" t="s">
        <v>59</v>
      </c>
      <c r="E14" s="117" t="s">
        <v>336</v>
      </c>
      <c r="I14" s="130">
        <f t="shared" si="4"/>
        <v>0</v>
      </c>
      <c r="J14" s="130">
        <f t="shared" si="5"/>
        <v>0</v>
      </c>
      <c r="K14" s="130">
        <f t="shared" si="6"/>
        <v>0</v>
      </c>
      <c r="L14" s="130">
        <f t="shared" ref="L13:L76" si="32">L13</f>
        <v>0</v>
      </c>
      <c r="M14" s="130">
        <f t="shared" si="7"/>
        <v>0</v>
      </c>
      <c r="N14" s="130">
        <f t="shared" si="8"/>
        <v>0</v>
      </c>
      <c r="O14" s="130">
        <f t="shared" si="9"/>
        <v>0</v>
      </c>
      <c r="P14" s="130">
        <f t="shared" si="10"/>
        <v>0</v>
      </c>
      <c r="Q14" s="130">
        <f t="shared" si="11"/>
        <v>0</v>
      </c>
      <c r="R14" s="130">
        <f t="shared" si="12"/>
        <v>0</v>
      </c>
      <c r="S14" s="130">
        <f t="shared" si="13"/>
        <v>0</v>
      </c>
      <c r="T14" s="130">
        <f t="shared" si="14"/>
        <v>0</v>
      </c>
      <c r="U14" s="130">
        <f t="shared" si="15"/>
        <v>0</v>
      </c>
      <c r="V14" s="130">
        <f t="shared" si="16"/>
        <v>0</v>
      </c>
      <c r="W14" s="130">
        <f t="shared" si="17"/>
        <v>0</v>
      </c>
      <c r="X14" s="130">
        <f t="shared" si="18"/>
        <v>0</v>
      </c>
      <c r="Y14" s="130">
        <f t="shared" si="19"/>
        <v>0</v>
      </c>
      <c r="Z14" s="130">
        <f t="shared" si="20"/>
        <v>0</v>
      </c>
      <c r="AA14" s="130">
        <f t="shared" si="21"/>
        <v>0</v>
      </c>
      <c r="AB14" s="130">
        <f t="shared" si="22"/>
        <v>0</v>
      </c>
      <c r="AC14" s="130">
        <f t="shared" si="23"/>
        <v>0</v>
      </c>
      <c r="AD14" s="130">
        <f t="shared" si="24"/>
        <v>0</v>
      </c>
      <c r="AE14" s="130">
        <f t="shared" si="25"/>
        <v>0</v>
      </c>
      <c r="AF14" s="130">
        <f t="shared" si="26"/>
        <v>0</v>
      </c>
      <c r="AG14" s="130">
        <f t="shared" si="27"/>
        <v>0</v>
      </c>
      <c r="AH14" s="130">
        <f t="shared" si="28"/>
        <v>0</v>
      </c>
      <c r="AI14" s="130">
        <f t="shared" si="29"/>
        <v>0</v>
      </c>
      <c r="AJ14" s="130">
        <f t="shared" si="30"/>
        <v>0</v>
      </c>
      <c r="AK14" s="137">
        <f t="shared" si="31"/>
        <v>0</v>
      </c>
    </row>
    <row r="15" spans="1:37" ht="15.5" x14ac:dyDescent="0.35">
      <c r="A15" s="42" t="str">
        <f t="shared" si="1"/>
        <v>base</v>
      </c>
      <c r="B15" s="127" t="s">
        <v>569</v>
      </c>
      <c r="C15" s="144" t="s">
        <v>237</v>
      </c>
      <c r="D15" s="117" t="s">
        <v>98</v>
      </c>
      <c r="E15" s="117" t="s">
        <v>97</v>
      </c>
      <c r="I15" s="130">
        <f t="shared" si="4"/>
        <v>0</v>
      </c>
      <c r="J15" s="130">
        <f t="shared" si="5"/>
        <v>0</v>
      </c>
      <c r="K15" s="130">
        <f t="shared" si="6"/>
        <v>0</v>
      </c>
      <c r="L15" s="130">
        <f t="shared" si="32"/>
        <v>0</v>
      </c>
      <c r="M15" s="130">
        <f t="shared" si="7"/>
        <v>0</v>
      </c>
      <c r="N15" s="130">
        <f t="shared" si="8"/>
        <v>0</v>
      </c>
      <c r="O15" s="130">
        <f t="shared" si="9"/>
        <v>0</v>
      </c>
      <c r="P15" s="130">
        <f t="shared" si="10"/>
        <v>0</v>
      </c>
      <c r="Q15" s="130">
        <f t="shared" si="11"/>
        <v>0</v>
      </c>
      <c r="R15" s="130">
        <f t="shared" si="12"/>
        <v>0</v>
      </c>
      <c r="S15" s="130">
        <f t="shared" si="13"/>
        <v>0</v>
      </c>
      <c r="T15" s="130">
        <f t="shared" si="14"/>
        <v>0</v>
      </c>
      <c r="U15" s="130">
        <f t="shared" si="15"/>
        <v>0</v>
      </c>
      <c r="V15" s="130">
        <f t="shared" si="16"/>
        <v>0</v>
      </c>
      <c r="W15" s="130">
        <f t="shared" si="17"/>
        <v>0</v>
      </c>
      <c r="X15" s="130">
        <f t="shared" si="18"/>
        <v>0</v>
      </c>
      <c r="Y15" s="130">
        <f t="shared" si="19"/>
        <v>0</v>
      </c>
      <c r="Z15" s="130">
        <f t="shared" si="20"/>
        <v>0</v>
      </c>
      <c r="AA15" s="130">
        <f t="shared" si="21"/>
        <v>0</v>
      </c>
      <c r="AB15" s="130">
        <f t="shared" si="22"/>
        <v>0</v>
      </c>
      <c r="AC15" s="130">
        <f t="shared" si="23"/>
        <v>0</v>
      </c>
      <c r="AD15" s="130">
        <f t="shared" si="24"/>
        <v>0</v>
      </c>
      <c r="AE15" s="130">
        <f t="shared" si="25"/>
        <v>0</v>
      </c>
      <c r="AF15" s="130">
        <f t="shared" si="26"/>
        <v>0</v>
      </c>
      <c r="AG15" s="130">
        <f t="shared" si="27"/>
        <v>0</v>
      </c>
      <c r="AH15" s="130">
        <f t="shared" si="28"/>
        <v>0</v>
      </c>
      <c r="AI15" s="130">
        <f t="shared" si="29"/>
        <v>0</v>
      </c>
      <c r="AJ15" s="130">
        <f t="shared" si="30"/>
        <v>0</v>
      </c>
      <c r="AK15" s="137">
        <f t="shared" si="31"/>
        <v>0</v>
      </c>
    </row>
    <row r="16" spans="1:37" ht="16" thickBot="1" x14ac:dyDescent="0.4">
      <c r="A16" s="42" t="str">
        <f t="shared" si="1"/>
        <v>base</v>
      </c>
      <c r="B16" s="127" t="s">
        <v>569</v>
      </c>
      <c r="C16" s="144" t="s">
        <v>237</v>
      </c>
      <c r="D16" s="117" t="s">
        <v>98</v>
      </c>
      <c r="E16" s="117" t="s">
        <v>236</v>
      </c>
      <c r="I16" s="130">
        <f t="shared" si="4"/>
        <v>0</v>
      </c>
      <c r="J16" s="130">
        <f t="shared" si="5"/>
        <v>0</v>
      </c>
      <c r="K16" s="130">
        <f t="shared" si="6"/>
        <v>0</v>
      </c>
      <c r="L16" s="130">
        <f t="shared" si="32"/>
        <v>0</v>
      </c>
      <c r="M16" s="130">
        <f t="shared" si="7"/>
        <v>0</v>
      </c>
      <c r="N16" s="130">
        <f t="shared" si="8"/>
        <v>0</v>
      </c>
      <c r="O16" s="130">
        <f t="shared" si="9"/>
        <v>0</v>
      </c>
      <c r="P16" s="130">
        <f t="shared" si="10"/>
        <v>0</v>
      </c>
      <c r="Q16" s="130">
        <v>500</v>
      </c>
      <c r="R16" s="130">
        <f t="shared" si="12"/>
        <v>0</v>
      </c>
      <c r="S16" s="130">
        <f t="shared" si="13"/>
        <v>0</v>
      </c>
      <c r="T16" s="130">
        <f t="shared" si="14"/>
        <v>0</v>
      </c>
      <c r="U16" s="130">
        <f t="shared" si="15"/>
        <v>0</v>
      </c>
      <c r="V16" s="130">
        <v>1000</v>
      </c>
      <c r="W16" s="130">
        <f t="shared" si="17"/>
        <v>0</v>
      </c>
      <c r="X16" s="130">
        <f t="shared" si="18"/>
        <v>0</v>
      </c>
      <c r="Y16" s="130">
        <f t="shared" si="19"/>
        <v>0</v>
      </c>
      <c r="Z16" s="130">
        <f t="shared" si="20"/>
        <v>0</v>
      </c>
      <c r="AA16" s="130">
        <f t="shared" si="21"/>
        <v>0</v>
      </c>
      <c r="AB16" s="130">
        <f t="shared" si="22"/>
        <v>0</v>
      </c>
      <c r="AC16" s="130">
        <f t="shared" si="23"/>
        <v>0</v>
      </c>
      <c r="AD16" s="130">
        <f t="shared" si="24"/>
        <v>0</v>
      </c>
      <c r="AE16" s="130">
        <f t="shared" si="25"/>
        <v>0</v>
      </c>
      <c r="AF16" s="130">
        <f t="shared" si="26"/>
        <v>0</v>
      </c>
      <c r="AG16" s="130">
        <f t="shared" si="27"/>
        <v>0</v>
      </c>
      <c r="AH16" s="130">
        <f t="shared" si="28"/>
        <v>0</v>
      </c>
      <c r="AI16" s="130">
        <f t="shared" si="29"/>
        <v>0</v>
      </c>
      <c r="AJ16" s="130">
        <f t="shared" si="30"/>
        <v>0</v>
      </c>
      <c r="AK16" s="137">
        <f t="shared" si="31"/>
        <v>0</v>
      </c>
    </row>
    <row r="17" spans="1:37" ht="15.5" x14ac:dyDescent="0.35">
      <c r="A17" s="42" t="str">
        <f t="shared" si="1"/>
        <v>base</v>
      </c>
      <c r="B17" s="127" t="s">
        <v>569</v>
      </c>
      <c r="C17" s="132" t="s">
        <v>238</v>
      </c>
      <c r="D17" s="160" t="s">
        <v>59</v>
      </c>
      <c r="E17" s="160" t="s">
        <v>114</v>
      </c>
      <c r="I17" s="134">
        <f t="shared" si="4"/>
        <v>0</v>
      </c>
      <c r="J17" s="134">
        <f t="shared" si="5"/>
        <v>0</v>
      </c>
      <c r="K17" s="134">
        <f t="shared" si="6"/>
        <v>0</v>
      </c>
      <c r="L17" s="134">
        <f t="shared" si="32"/>
        <v>0</v>
      </c>
      <c r="M17" s="134">
        <f t="shared" si="7"/>
        <v>0</v>
      </c>
      <c r="N17" s="134">
        <f t="shared" si="8"/>
        <v>0</v>
      </c>
      <c r="O17" s="134">
        <f t="shared" si="9"/>
        <v>0</v>
      </c>
      <c r="P17" s="134">
        <f t="shared" si="10"/>
        <v>0</v>
      </c>
      <c r="Q17" s="134">
        <v>0</v>
      </c>
      <c r="R17" s="134">
        <f t="shared" si="12"/>
        <v>0</v>
      </c>
      <c r="S17" s="134">
        <f t="shared" si="13"/>
        <v>0</v>
      </c>
      <c r="T17" s="134">
        <f t="shared" si="14"/>
        <v>0</v>
      </c>
      <c r="U17" s="134">
        <f t="shared" si="15"/>
        <v>0</v>
      </c>
      <c r="V17" s="134">
        <v>0</v>
      </c>
      <c r="W17" s="134">
        <f t="shared" si="17"/>
        <v>0</v>
      </c>
      <c r="X17" s="134">
        <f t="shared" si="18"/>
        <v>0</v>
      </c>
      <c r="Y17" s="134">
        <f t="shared" si="19"/>
        <v>0</v>
      </c>
      <c r="Z17" s="134">
        <f t="shared" si="20"/>
        <v>0</v>
      </c>
      <c r="AA17" s="134">
        <f t="shared" si="21"/>
        <v>0</v>
      </c>
      <c r="AB17" s="134">
        <f t="shared" si="22"/>
        <v>0</v>
      </c>
      <c r="AC17" s="134">
        <f t="shared" si="23"/>
        <v>0</v>
      </c>
      <c r="AD17" s="134">
        <f t="shared" si="24"/>
        <v>0</v>
      </c>
      <c r="AE17" s="134">
        <f t="shared" si="25"/>
        <v>0</v>
      </c>
      <c r="AF17" s="134">
        <f t="shared" si="26"/>
        <v>0</v>
      </c>
      <c r="AG17" s="134">
        <f t="shared" si="27"/>
        <v>0</v>
      </c>
      <c r="AH17" s="134">
        <f t="shared" si="28"/>
        <v>0</v>
      </c>
      <c r="AI17" s="134">
        <f t="shared" si="29"/>
        <v>0</v>
      </c>
      <c r="AJ17" s="134">
        <f t="shared" si="30"/>
        <v>0</v>
      </c>
      <c r="AK17" s="135">
        <f t="shared" si="31"/>
        <v>0</v>
      </c>
    </row>
    <row r="18" spans="1:37" ht="15.5" x14ac:dyDescent="0.35">
      <c r="A18" s="42" t="str">
        <f t="shared" si="1"/>
        <v>base</v>
      </c>
      <c r="B18" s="127" t="s">
        <v>569</v>
      </c>
      <c r="C18" s="136" t="s">
        <v>238</v>
      </c>
      <c r="D18" s="117" t="s">
        <v>59</v>
      </c>
      <c r="E18" s="117" t="s">
        <v>93</v>
      </c>
      <c r="I18" s="130">
        <f t="shared" si="4"/>
        <v>0</v>
      </c>
      <c r="J18" s="130">
        <f t="shared" si="5"/>
        <v>0</v>
      </c>
      <c r="K18" s="130">
        <f t="shared" si="6"/>
        <v>0</v>
      </c>
      <c r="L18" s="130">
        <f t="shared" si="32"/>
        <v>0</v>
      </c>
      <c r="M18" s="130">
        <f t="shared" si="7"/>
        <v>0</v>
      </c>
      <c r="N18" s="130">
        <f t="shared" si="8"/>
        <v>0</v>
      </c>
      <c r="O18" s="130">
        <f t="shared" si="9"/>
        <v>0</v>
      </c>
      <c r="P18" s="130">
        <f t="shared" si="10"/>
        <v>0</v>
      </c>
      <c r="Q18" s="130">
        <f t="shared" si="11"/>
        <v>0</v>
      </c>
      <c r="R18" s="130">
        <f t="shared" si="12"/>
        <v>0</v>
      </c>
      <c r="S18" s="130">
        <f t="shared" si="13"/>
        <v>0</v>
      </c>
      <c r="T18" s="130">
        <f t="shared" si="14"/>
        <v>0</v>
      </c>
      <c r="U18" s="130">
        <f t="shared" si="15"/>
        <v>0</v>
      </c>
      <c r="V18" s="130">
        <f t="shared" si="16"/>
        <v>0</v>
      </c>
      <c r="W18" s="130">
        <f t="shared" si="17"/>
        <v>0</v>
      </c>
      <c r="X18" s="130">
        <f t="shared" si="18"/>
        <v>0</v>
      </c>
      <c r="Y18" s="130">
        <f t="shared" si="19"/>
        <v>0</v>
      </c>
      <c r="Z18" s="130">
        <f t="shared" si="20"/>
        <v>0</v>
      </c>
      <c r="AA18" s="130">
        <f t="shared" si="21"/>
        <v>0</v>
      </c>
      <c r="AB18" s="130">
        <f t="shared" si="22"/>
        <v>0</v>
      </c>
      <c r="AC18" s="130">
        <f t="shared" si="23"/>
        <v>0</v>
      </c>
      <c r="AD18" s="130">
        <f t="shared" si="24"/>
        <v>0</v>
      </c>
      <c r="AE18" s="130">
        <f t="shared" si="25"/>
        <v>0</v>
      </c>
      <c r="AF18" s="130">
        <f t="shared" si="26"/>
        <v>0</v>
      </c>
      <c r="AG18" s="130">
        <f t="shared" si="27"/>
        <v>0</v>
      </c>
      <c r="AH18" s="130">
        <f t="shared" si="28"/>
        <v>0</v>
      </c>
      <c r="AI18" s="130">
        <f t="shared" si="29"/>
        <v>0</v>
      </c>
      <c r="AJ18" s="130">
        <f t="shared" si="30"/>
        <v>0</v>
      </c>
      <c r="AK18" s="137">
        <f t="shared" si="31"/>
        <v>0</v>
      </c>
    </row>
    <row r="19" spans="1:37" ht="16" thickBot="1" x14ac:dyDescent="0.4">
      <c r="A19" s="42" t="str">
        <f t="shared" si="1"/>
        <v>base</v>
      </c>
      <c r="B19" s="127" t="s">
        <v>569</v>
      </c>
      <c r="C19" s="138" t="s">
        <v>238</v>
      </c>
      <c r="D19" s="161" t="s">
        <v>98</v>
      </c>
      <c r="E19" s="161" t="s">
        <v>236</v>
      </c>
      <c r="I19" s="141">
        <f t="shared" si="4"/>
        <v>0</v>
      </c>
      <c r="J19" s="141">
        <f t="shared" si="5"/>
        <v>0</v>
      </c>
      <c r="K19" s="141">
        <f t="shared" si="6"/>
        <v>0</v>
      </c>
      <c r="L19" s="141">
        <f t="shared" si="32"/>
        <v>0</v>
      </c>
      <c r="M19" s="141">
        <f t="shared" si="7"/>
        <v>0</v>
      </c>
      <c r="N19" s="141">
        <f t="shared" si="8"/>
        <v>0</v>
      </c>
      <c r="O19" s="141">
        <f t="shared" si="9"/>
        <v>0</v>
      </c>
      <c r="P19" s="141">
        <f t="shared" si="10"/>
        <v>0</v>
      </c>
      <c r="Q19" s="141">
        <f t="shared" si="11"/>
        <v>0</v>
      </c>
      <c r="R19" s="141">
        <f t="shared" si="12"/>
        <v>0</v>
      </c>
      <c r="S19" s="141">
        <f t="shared" si="13"/>
        <v>0</v>
      </c>
      <c r="T19" s="141">
        <f t="shared" si="14"/>
        <v>0</v>
      </c>
      <c r="U19" s="141">
        <f t="shared" si="15"/>
        <v>0</v>
      </c>
      <c r="V19" s="141">
        <f t="shared" si="16"/>
        <v>0</v>
      </c>
      <c r="W19" s="141">
        <f t="shared" si="17"/>
        <v>0</v>
      </c>
      <c r="X19" s="141">
        <f t="shared" si="18"/>
        <v>0</v>
      </c>
      <c r="Y19" s="141">
        <f t="shared" si="19"/>
        <v>0</v>
      </c>
      <c r="Z19" s="141">
        <f t="shared" si="20"/>
        <v>0</v>
      </c>
      <c r="AA19" s="141">
        <f t="shared" si="21"/>
        <v>0</v>
      </c>
      <c r="AB19" s="141">
        <f t="shared" si="22"/>
        <v>0</v>
      </c>
      <c r="AC19" s="141">
        <f t="shared" si="23"/>
        <v>0</v>
      </c>
      <c r="AD19" s="141">
        <f t="shared" si="24"/>
        <v>0</v>
      </c>
      <c r="AE19" s="141">
        <f t="shared" si="25"/>
        <v>0</v>
      </c>
      <c r="AF19" s="141">
        <f t="shared" si="26"/>
        <v>0</v>
      </c>
      <c r="AG19" s="141">
        <f t="shared" si="27"/>
        <v>0</v>
      </c>
      <c r="AH19" s="141">
        <f t="shared" si="28"/>
        <v>0</v>
      </c>
      <c r="AI19" s="141">
        <f t="shared" si="29"/>
        <v>0</v>
      </c>
      <c r="AJ19" s="141">
        <f t="shared" si="30"/>
        <v>0</v>
      </c>
      <c r="AK19" s="142">
        <f t="shared" si="31"/>
        <v>0</v>
      </c>
    </row>
    <row r="20" spans="1:37" ht="15.5" x14ac:dyDescent="0.35">
      <c r="A20" s="42" t="str">
        <f t="shared" si="1"/>
        <v>base</v>
      </c>
      <c r="B20" s="127" t="s">
        <v>569</v>
      </c>
      <c r="C20" s="144" t="s">
        <v>239</v>
      </c>
      <c r="D20" s="117" t="s">
        <v>59</v>
      </c>
      <c r="E20" s="117" t="s">
        <v>114</v>
      </c>
      <c r="I20" s="130">
        <f t="shared" si="4"/>
        <v>0</v>
      </c>
      <c r="J20" s="130">
        <f t="shared" si="5"/>
        <v>0</v>
      </c>
      <c r="K20" s="130">
        <f t="shared" si="6"/>
        <v>0</v>
      </c>
      <c r="L20" s="130">
        <f t="shared" si="32"/>
        <v>0</v>
      </c>
      <c r="M20" s="130">
        <f t="shared" si="7"/>
        <v>0</v>
      </c>
      <c r="N20" s="130">
        <f t="shared" si="8"/>
        <v>0</v>
      </c>
      <c r="O20" s="130">
        <f t="shared" si="9"/>
        <v>0</v>
      </c>
      <c r="P20" s="130">
        <f t="shared" si="10"/>
        <v>0</v>
      </c>
      <c r="Q20" s="130">
        <f t="shared" si="11"/>
        <v>0</v>
      </c>
      <c r="R20" s="130">
        <f t="shared" si="12"/>
        <v>0</v>
      </c>
      <c r="S20" s="130">
        <f t="shared" si="13"/>
        <v>0</v>
      </c>
      <c r="T20" s="130">
        <f t="shared" si="14"/>
        <v>0</v>
      </c>
      <c r="U20" s="130">
        <f t="shared" si="15"/>
        <v>0</v>
      </c>
      <c r="V20" s="130">
        <f t="shared" si="16"/>
        <v>0</v>
      </c>
      <c r="W20" s="130">
        <f t="shared" si="17"/>
        <v>0</v>
      </c>
      <c r="X20" s="130">
        <f t="shared" si="18"/>
        <v>0</v>
      </c>
      <c r="Y20" s="130">
        <f t="shared" si="19"/>
        <v>0</v>
      </c>
      <c r="Z20" s="130">
        <f t="shared" si="20"/>
        <v>0</v>
      </c>
      <c r="AA20" s="130">
        <f t="shared" si="21"/>
        <v>0</v>
      </c>
      <c r="AB20" s="130">
        <f t="shared" si="22"/>
        <v>0</v>
      </c>
      <c r="AC20" s="130">
        <f t="shared" si="23"/>
        <v>0</v>
      </c>
      <c r="AD20" s="130">
        <f t="shared" si="24"/>
        <v>0</v>
      </c>
      <c r="AE20" s="130">
        <f t="shared" si="25"/>
        <v>0</v>
      </c>
      <c r="AF20" s="130">
        <f t="shared" si="26"/>
        <v>0</v>
      </c>
      <c r="AG20" s="130">
        <f t="shared" si="27"/>
        <v>0</v>
      </c>
      <c r="AH20" s="130">
        <f t="shared" si="28"/>
        <v>0</v>
      </c>
      <c r="AI20" s="130">
        <f t="shared" si="29"/>
        <v>0</v>
      </c>
      <c r="AJ20" s="130">
        <f t="shared" si="30"/>
        <v>0</v>
      </c>
      <c r="AK20" s="137">
        <f t="shared" si="31"/>
        <v>0</v>
      </c>
    </row>
    <row r="21" spans="1:37" ht="15.5" x14ac:dyDescent="0.35">
      <c r="A21" s="42" t="str">
        <f t="shared" si="1"/>
        <v>base</v>
      </c>
      <c r="B21" s="127" t="s">
        <v>569</v>
      </c>
      <c r="C21" s="144" t="s">
        <v>239</v>
      </c>
      <c r="D21" s="117" t="s">
        <v>59</v>
      </c>
      <c r="E21" s="117" t="s">
        <v>93</v>
      </c>
      <c r="I21" s="130">
        <f t="shared" si="4"/>
        <v>0</v>
      </c>
      <c r="J21" s="130">
        <f t="shared" si="5"/>
        <v>0</v>
      </c>
      <c r="K21" s="130">
        <f t="shared" si="6"/>
        <v>0</v>
      </c>
      <c r="L21" s="130">
        <f t="shared" si="32"/>
        <v>0</v>
      </c>
      <c r="M21" s="130">
        <f t="shared" si="7"/>
        <v>0</v>
      </c>
      <c r="N21" s="130">
        <f t="shared" si="8"/>
        <v>0</v>
      </c>
      <c r="O21" s="130">
        <f t="shared" si="9"/>
        <v>0</v>
      </c>
      <c r="P21" s="130">
        <f t="shared" si="10"/>
        <v>0</v>
      </c>
      <c r="Q21" s="130">
        <f t="shared" si="11"/>
        <v>0</v>
      </c>
      <c r="R21" s="130">
        <f t="shared" si="12"/>
        <v>0</v>
      </c>
      <c r="S21" s="130">
        <f t="shared" si="13"/>
        <v>0</v>
      </c>
      <c r="T21" s="130">
        <f t="shared" si="14"/>
        <v>0</v>
      </c>
      <c r="U21" s="130">
        <f t="shared" si="15"/>
        <v>0</v>
      </c>
      <c r="V21" s="130">
        <f t="shared" si="16"/>
        <v>0</v>
      </c>
      <c r="W21" s="130">
        <f t="shared" si="17"/>
        <v>0</v>
      </c>
      <c r="X21" s="130">
        <f t="shared" si="18"/>
        <v>0</v>
      </c>
      <c r="Y21" s="130">
        <f t="shared" si="19"/>
        <v>0</v>
      </c>
      <c r="Z21" s="130">
        <f t="shared" si="20"/>
        <v>0</v>
      </c>
      <c r="AA21" s="130">
        <f t="shared" si="21"/>
        <v>0</v>
      </c>
      <c r="AB21" s="130">
        <f t="shared" si="22"/>
        <v>0</v>
      </c>
      <c r="AC21" s="130">
        <f t="shared" si="23"/>
        <v>0</v>
      </c>
      <c r="AD21" s="130">
        <f t="shared" si="24"/>
        <v>0</v>
      </c>
      <c r="AE21" s="130">
        <f t="shared" si="25"/>
        <v>0</v>
      </c>
      <c r="AF21" s="130">
        <f t="shared" si="26"/>
        <v>0</v>
      </c>
      <c r="AG21" s="130">
        <f t="shared" si="27"/>
        <v>0</v>
      </c>
      <c r="AH21" s="130">
        <f t="shared" si="28"/>
        <v>0</v>
      </c>
      <c r="AI21" s="130">
        <f t="shared" si="29"/>
        <v>0</v>
      </c>
      <c r="AJ21" s="130">
        <f t="shared" si="30"/>
        <v>0</v>
      </c>
      <c r="AK21" s="137">
        <f t="shared" si="31"/>
        <v>0</v>
      </c>
    </row>
    <row r="22" spans="1:37" ht="15.5" x14ac:dyDescent="0.35">
      <c r="A22" s="42" t="str">
        <f t="shared" si="1"/>
        <v>base</v>
      </c>
      <c r="B22" s="127" t="s">
        <v>569</v>
      </c>
      <c r="C22" s="144" t="s">
        <v>239</v>
      </c>
      <c r="D22" s="117" t="s">
        <v>59</v>
      </c>
      <c r="E22" s="117" t="s">
        <v>340</v>
      </c>
      <c r="I22" s="130">
        <f t="shared" si="4"/>
        <v>0</v>
      </c>
      <c r="J22" s="130">
        <f t="shared" si="5"/>
        <v>0</v>
      </c>
      <c r="K22" s="130">
        <f t="shared" si="6"/>
        <v>0</v>
      </c>
      <c r="L22" s="130">
        <f t="shared" si="32"/>
        <v>0</v>
      </c>
      <c r="M22" s="130">
        <f t="shared" si="7"/>
        <v>0</v>
      </c>
      <c r="N22" s="130">
        <f t="shared" si="8"/>
        <v>0</v>
      </c>
      <c r="O22" s="130">
        <f t="shared" si="9"/>
        <v>0</v>
      </c>
      <c r="P22" s="130">
        <f t="shared" si="10"/>
        <v>0</v>
      </c>
      <c r="Q22" s="130">
        <f t="shared" si="11"/>
        <v>0</v>
      </c>
      <c r="R22" s="130">
        <f t="shared" si="12"/>
        <v>0</v>
      </c>
      <c r="S22" s="130">
        <f t="shared" si="13"/>
        <v>0</v>
      </c>
      <c r="T22" s="130">
        <f t="shared" si="14"/>
        <v>0</v>
      </c>
      <c r="U22" s="130">
        <f t="shared" si="15"/>
        <v>0</v>
      </c>
      <c r="V22" s="130">
        <f t="shared" si="16"/>
        <v>0</v>
      </c>
      <c r="W22" s="130">
        <f t="shared" si="17"/>
        <v>0</v>
      </c>
      <c r="X22" s="130">
        <f t="shared" si="18"/>
        <v>0</v>
      </c>
      <c r="Y22" s="130">
        <f t="shared" si="19"/>
        <v>0</v>
      </c>
      <c r="Z22" s="130">
        <f t="shared" si="20"/>
        <v>0</v>
      </c>
      <c r="AA22" s="130">
        <f t="shared" si="21"/>
        <v>0</v>
      </c>
      <c r="AB22" s="130">
        <f t="shared" si="22"/>
        <v>0</v>
      </c>
      <c r="AC22" s="130">
        <f t="shared" si="23"/>
        <v>0</v>
      </c>
      <c r="AD22" s="130">
        <f t="shared" si="24"/>
        <v>0</v>
      </c>
      <c r="AE22" s="130">
        <f t="shared" si="25"/>
        <v>0</v>
      </c>
      <c r="AF22" s="130">
        <f t="shared" si="26"/>
        <v>0</v>
      </c>
      <c r="AG22" s="130">
        <f t="shared" si="27"/>
        <v>0</v>
      </c>
      <c r="AH22" s="130">
        <f t="shared" si="28"/>
        <v>0</v>
      </c>
      <c r="AI22" s="130">
        <f t="shared" si="29"/>
        <v>0</v>
      </c>
      <c r="AJ22" s="130">
        <f t="shared" si="30"/>
        <v>0</v>
      </c>
      <c r="AK22" s="137">
        <f t="shared" si="31"/>
        <v>0</v>
      </c>
    </row>
    <row r="23" spans="1:37" ht="15.5" x14ac:dyDescent="0.35">
      <c r="A23" s="42" t="str">
        <f t="shared" si="1"/>
        <v>base</v>
      </c>
      <c r="B23" s="127" t="s">
        <v>569</v>
      </c>
      <c r="C23" s="144" t="s">
        <v>239</v>
      </c>
      <c r="D23" s="117" t="s">
        <v>59</v>
      </c>
      <c r="E23" s="117" t="s">
        <v>336</v>
      </c>
      <c r="I23" s="130">
        <f t="shared" si="4"/>
        <v>0</v>
      </c>
      <c r="J23" s="130">
        <f t="shared" si="5"/>
        <v>0</v>
      </c>
      <c r="K23" s="130">
        <f t="shared" si="6"/>
        <v>0</v>
      </c>
      <c r="L23" s="130">
        <f t="shared" si="32"/>
        <v>0</v>
      </c>
      <c r="M23" s="130">
        <f t="shared" si="7"/>
        <v>0</v>
      </c>
      <c r="N23" s="130">
        <f t="shared" si="8"/>
        <v>0</v>
      </c>
      <c r="O23" s="130">
        <f t="shared" si="9"/>
        <v>0</v>
      </c>
      <c r="P23" s="130">
        <f t="shared" si="10"/>
        <v>0</v>
      </c>
      <c r="Q23" s="130">
        <f t="shared" si="11"/>
        <v>0</v>
      </c>
      <c r="R23" s="130">
        <f t="shared" si="12"/>
        <v>0</v>
      </c>
      <c r="S23" s="130">
        <f t="shared" si="13"/>
        <v>0</v>
      </c>
      <c r="T23" s="130">
        <f t="shared" si="14"/>
        <v>0</v>
      </c>
      <c r="U23" s="130">
        <f t="shared" si="15"/>
        <v>0</v>
      </c>
      <c r="V23" s="130">
        <f t="shared" si="16"/>
        <v>0</v>
      </c>
      <c r="W23" s="130">
        <f t="shared" si="17"/>
        <v>0</v>
      </c>
      <c r="X23" s="130">
        <f t="shared" si="18"/>
        <v>0</v>
      </c>
      <c r="Y23" s="130">
        <f t="shared" si="19"/>
        <v>0</v>
      </c>
      <c r="Z23" s="130">
        <f t="shared" si="20"/>
        <v>0</v>
      </c>
      <c r="AA23" s="130">
        <f t="shared" si="21"/>
        <v>0</v>
      </c>
      <c r="AB23" s="130">
        <f t="shared" si="22"/>
        <v>0</v>
      </c>
      <c r="AC23" s="130">
        <f t="shared" si="23"/>
        <v>0</v>
      </c>
      <c r="AD23" s="130">
        <f t="shared" si="24"/>
        <v>0</v>
      </c>
      <c r="AE23" s="130">
        <f t="shared" si="25"/>
        <v>0</v>
      </c>
      <c r="AF23" s="130">
        <f t="shared" si="26"/>
        <v>0</v>
      </c>
      <c r="AG23" s="130">
        <f t="shared" si="27"/>
        <v>0</v>
      </c>
      <c r="AH23" s="130">
        <f t="shared" si="28"/>
        <v>0</v>
      </c>
      <c r="AI23" s="130">
        <f t="shared" si="29"/>
        <v>0</v>
      </c>
      <c r="AJ23" s="130">
        <f t="shared" si="30"/>
        <v>0</v>
      </c>
      <c r="AK23" s="137">
        <f t="shared" si="31"/>
        <v>0</v>
      </c>
    </row>
    <row r="24" spans="1:37" ht="15.5" x14ac:dyDescent="0.35">
      <c r="A24" s="42" t="str">
        <f t="shared" si="1"/>
        <v>base</v>
      </c>
      <c r="B24" s="127" t="s">
        <v>569</v>
      </c>
      <c r="C24" s="144" t="s">
        <v>239</v>
      </c>
      <c r="D24" s="117" t="s">
        <v>59</v>
      </c>
      <c r="E24" s="117" t="s">
        <v>95</v>
      </c>
      <c r="I24" s="130">
        <f t="shared" si="4"/>
        <v>0</v>
      </c>
      <c r="J24" s="130">
        <f t="shared" si="5"/>
        <v>0</v>
      </c>
      <c r="K24" s="130">
        <f t="shared" si="6"/>
        <v>0</v>
      </c>
      <c r="L24" s="130">
        <f t="shared" si="32"/>
        <v>0</v>
      </c>
      <c r="M24" s="130">
        <f t="shared" si="7"/>
        <v>0</v>
      </c>
      <c r="N24" s="130">
        <f t="shared" si="8"/>
        <v>0</v>
      </c>
      <c r="O24" s="130">
        <f t="shared" si="9"/>
        <v>0</v>
      </c>
      <c r="P24" s="130">
        <f t="shared" si="10"/>
        <v>0</v>
      </c>
      <c r="Q24" s="130">
        <f t="shared" si="11"/>
        <v>0</v>
      </c>
      <c r="R24" s="130">
        <f t="shared" si="12"/>
        <v>0</v>
      </c>
      <c r="S24" s="130">
        <f t="shared" si="13"/>
        <v>0</v>
      </c>
      <c r="T24" s="130">
        <f t="shared" si="14"/>
        <v>0</v>
      </c>
      <c r="U24" s="130">
        <f t="shared" si="15"/>
        <v>0</v>
      </c>
      <c r="V24" s="130">
        <f t="shared" si="16"/>
        <v>0</v>
      </c>
      <c r="W24" s="130">
        <f t="shared" si="17"/>
        <v>0</v>
      </c>
      <c r="X24" s="130">
        <f t="shared" si="18"/>
        <v>0</v>
      </c>
      <c r="Y24" s="130">
        <f t="shared" si="19"/>
        <v>0</v>
      </c>
      <c r="Z24" s="130">
        <f t="shared" si="20"/>
        <v>0</v>
      </c>
      <c r="AA24" s="130">
        <f t="shared" si="21"/>
        <v>0</v>
      </c>
      <c r="AB24" s="130">
        <f t="shared" si="22"/>
        <v>0</v>
      </c>
      <c r="AC24" s="130">
        <f t="shared" si="23"/>
        <v>0</v>
      </c>
      <c r="AD24" s="130">
        <f t="shared" si="24"/>
        <v>0</v>
      </c>
      <c r="AE24" s="130">
        <f t="shared" si="25"/>
        <v>0</v>
      </c>
      <c r="AF24" s="130">
        <f t="shared" si="26"/>
        <v>0</v>
      </c>
      <c r="AG24" s="130">
        <f t="shared" si="27"/>
        <v>0</v>
      </c>
      <c r="AH24" s="130">
        <f t="shared" si="28"/>
        <v>0</v>
      </c>
      <c r="AI24" s="130">
        <f t="shared" si="29"/>
        <v>0</v>
      </c>
      <c r="AJ24" s="130">
        <f t="shared" si="30"/>
        <v>0</v>
      </c>
      <c r="AK24" s="137">
        <f t="shared" si="31"/>
        <v>0</v>
      </c>
    </row>
    <row r="25" spans="1:37" ht="16" thickBot="1" x14ac:dyDescent="0.4">
      <c r="A25" s="42" t="str">
        <f t="shared" si="1"/>
        <v>base</v>
      </c>
      <c r="B25" s="127" t="s">
        <v>569</v>
      </c>
      <c r="C25" s="144" t="s">
        <v>239</v>
      </c>
      <c r="D25" s="117" t="s">
        <v>98</v>
      </c>
      <c r="E25" s="117" t="s">
        <v>236</v>
      </c>
      <c r="I25" s="130">
        <f t="shared" si="4"/>
        <v>0</v>
      </c>
      <c r="J25" s="130">
        <f t="shared" si="5"/>
        <v>0</v>
      </c>
      <c r="K25" s="130">
        <f t="shared" si="6"/>
        <v>0</v>
      </c>
      <c r="L25" s="130">
        <f t="shared" si="32"/>
        <v>0</v>
      </c>
      <c r="M25" s="130">
        <f t="shared" si="7"/>
        <v>0</v>
      </c>
      <c r="N25" s="130">
        <f t="shared" si="8"/>
        <v>0</v>
      </c>
      <c r="O25" s="130">
        <f t="shared" si="9"/>
        <v>0</v>
      </c>
      <c r="P25" s="130">
        <f t="shared" si="10"/>
        <v>0</v>
      </c>
      <c r="Q25" s="130">
        <f t="shared" si="11"/>
        <v>0</v>
      </c>
      <c r="R25" s="130">
        <f t="shared" si="12"/>
        <v>0</v>
      </c>
      <c r="S25" s="130">
        <f t="shared" si="13"/>
        <v>0</v>
      </c>
      <c r="T25" s="130">
        <f t="shared" si="14"/>
        <v>0</v>
      </c>
      <c r="U25" s="130">
        <f t="shared" si="15"/>
        <v>0</v>
      </c>
      <c r="V25" s="130">
        <f t="shared" si="16"/>
        <v>0</v>
      </c>
      <c r="W25" s="130">
        <f t="shared" si="17"/>
        <v>0</v>
      </c>
      <c r="X25" s="130">
        <f t="shared" si="18"/>
        <v>0</v>
      </c>
      <c r="Y25" s="130">
        <f t="shared" si="19"/>
        <v>0</v>
      </c>
      <c r="Z25" s="130">
        <f t="shared" si="20"/>
        <v>0</v>
      </c>
      <c r="AA25" s="130">
        <f t="shared" si="21"/>
        <v>0</v>
      </c>
      <c r="AB25" s="130">
        <f t="shared" si="22"/>
        <v>0</v>
      </c>
      <c r="AC25" s="130">
        <f t="shared" si="23"/>
        <v>0</v>
      </c>
      <c r="AD25" s="130">
        <f t="shared" si="24"/>
        <v>0</v>
      </c>
      <c r="AE25" s="130">
        <f t="shared" si="25"/>
        <v>0</v>
      </c>
      <c r="AF25" s="130">
        <f t="shared" si="26"/>
        <v>0</v>
      </c>
      <c r="AG25" s="130">
        <f t="shared" si="27"/>
        <v>0</v>
      </c>
      <c r="AH25" s="130">
        <f t="shared" si="28"/>
        <v>0</v>
      </c>
      <c r="AI25" s="130">
        <f t="shared" si="29"/>
        <v>0</v>
      </c>
      <c r="AJ25" s="130">
        <f t="shared" si="30"/>
        <v>0</v>
      </c>
      <c r="AK25" s="137">
        <f t="shared" si="31"/>
        <v>0</v>
      </c>
    </row>
    <row r="26" spans="1:37" ht="15.5" x14ac:dyDescent="0.35">
      <c r="A26" s="42" t="str">
        <f t="shared" si="1"/>
        <v>base</v>
      </c>
      <c r="B26" s="127" t="s">
        <v>569</v>
      </c>
      <c r="C26" s="146" t="s">
        <v>240</v>
      </c>
      <c r="D26" s="160" t="s">
        <v>59</v>
      </c>
      <c r="E26" s="160" t="s">
        <v>114</v>
      </c>
      <c r="I26" s="134">
        <f t="shared" si="4"/>
        <v>0</v>
      </c>
      <c r="J26" s="134">
        <f t="shared" si="5"/>
        <v>0</v>
      </c>
      <c r="K26" s="134">
        <f t="shared" si="6"/>
        <v>0</v>
      </c>
      <c r="L26" s="134">
        <f t="shared" si="32"/>
        <v>0</v>
      </c>
      <c r="M26" s="134">
        <f t="shared" si="7"/>
        <v>0</v>
      </c>
      <c r="N26" s="134">
        <f t="shared" si="8"/>
        <v>0</v>
      </c>
      <c r="O26" s="134">
        <f t="shared" si="9"/>
        <v>0</v>
      </c>
      <c r="P26" s="134">
        <f t="shared" si="10"/>
        <v>0</v>
      </c>
      <c r="Q26" s="134">
        <f t="shared" si="11"/>
        <v>0</v>
      </c>
      <c r="R26" s="134">
        <f t="shared" si="12"/>
        <v>0</v>
      </c>
      <c r="S26" s="134">
        <f t="shared" si="13"/>
        <v>0</v>
      </c>
      <c r="T26" s="134">
        <f t="shared" si="14"/>
        <v>0</v>
      </c>
      <c r="U26" s="134">
        <f t="shared" si="15"/>
        <v>0</v>
      </c>
      <c r="V26" s="134">
        <f t="shared" si="16"/>
        <v>0</v>
      </c>
      <c r="W26" s="134">
        <f t="shared" si="17"/>
        <v>0</v>
      </c>
      <c r="X26" s="134">
        <f t="shared" si="18"/>
        <v>0</v>
      </c>
      <c r="Y26" s="134">
        <f t="shared" si="19"/>
        <v>0</v>
      </c>
      <c r="Z26" s="134">
        <f t="shared" si="20"/>
        <v>0</v>
      </c>
      <c r="AA26" s="134">
        <f t="shared" si="21"/>
        <v>0</v>
      </c>
      <c r="AB26" s="134">
        <f t="shared" si="22"/>
        <v>0</v>
      </c>
      <c r="AC26" s="134">
        <f t="shared" si="23"/>
        <v>0</v>
      </c>
      <c r="AD26" s="134">
        <f t="shared" si="24"/>
        <v>0</v>
      </c>
      <c r="AE26" s="134">
        <f t="shared" si="25"/>
        <v>0</v>
      </c>
      <c r="AF26" s="134">
        <f t="shared" si="26"/>
        <v>0</v>
      </c>
      <c r="AG26" s="134">
        <f t="shared" si="27"/>
        <v>0</v>
      </c>
      <c r="AH26" s="134">
        <f t="shared" si="28"/>
        <v>0</v>
      </c>
      <c r="AI26" s="134">
        <f t="shared" si="29"/>
        <v>0</v>
      </c>
      <c r="AJ26" s="134">
        <f t="shared" si="30"/>
        <v>0</v>
      </c>
      <c r="AK26" s="135">
        <f t="shared" si="31"/>
        <v>0</v>
      </c>
    </row>
    <row r="27" spans="1:37" ht="15.5" x14ac:dyDescent="0.35">
      <c r="A27" s="42" t="str">
        <f t="shared" si="1"/>
        <v>base</v>
      </c>
      <c r="B27" s="127" t="s">
        <v>569</v>
      </c>
      <c r="C27" s="148" t="s">
        <v>240</v>
      </c>
      <c r="D27" s="117" t="s">
        <v>59</v>
      </c>
      <c r="E27" s="117" t="s">
        <v>93</v>
      </c>
      <c r="I27" s="130">
        <f t="shared" si="4"/>
        <v>0</v>
      </c>
      <c r="J27" s="130">
        <f t="shared" si="5"/>
        <v>0</v>
      </c>
      <c r="K27" s="130">
        <f t="shared" si="6"/>
        <v>0</v>
      </c>
      <c r="L27" s="130">
        <f t="shared" si="32"/>
        <v>0</v>
      </c>
      <c r="M27" s="130">
        <f t="shared" si="7"/>
        <v>0</v>
      </c>
      <c r="N27" s="130">
        <f t="shared" si="8"/>
        <v>0</v>
      </c>
      <c r="O27" s="130">
        <f t="shared" si="9"/>
        <v>0</v>
      </c>
      <c r="P27" s="130">
        <f t="shared" si="10"/>
        <v>0</v>
      </c>
      <c r="Q27" s="130">
        <f t="shared" si="11"/>
        <v>0</v>
      </c>
      <c r="R27" s="130">
        <f t="shared" si="12"/>
        <v>0</v>
      </c>
      <c r="S27" s="130">
        <f t="shared" si="13"/>
        <v>0</v>
      </c>
      <c r="T27" s="130">
        <f t="shared" si="14"/>
        <v>0</v>
      </c>
      <c r="U27" s="130">
        <f t="shared" si="15"/>
        <v>0</v>
      </c>
      <c r="V27" s="130">
        <f t="shared" si="16"/>
        <v>0</v>
      </c>
      <c r="W27" s="130">
        <f t="shared" si="17"/>
        <v>0</v>
      </c>
      <c r="X27" s="130">
        <f t="shared" si="18"/>
        <v>0</v>
      </c>
      <c r="Y27" s="130">
        <f t="shared" si="19"/>
        <v>0</v>
      </c>
      <c r="Z27" s="130">
        <f t="shared" si="20"/>
        <v>0</v>
      </c>
      <c r="AA27" s="130">
        <f t="shared" si="21"/>
        <v>0</v>
      </c>
      <c r="AB27" s="130">
        <f t="shared" si="22"/>
        <v>0</v>
      </c>
      <c r="AC27" s="130">
        <f t="shared" si="23"/>
        <v>0</v>
      </c>
      <c r="AD27" s="130">
        <f t="shared" si="24"/>
        <v>0</v>
      </c>
      <c r="AE27" s="130">
        <f t="shared" si="25"/>
        <v>0</v>
      </c>
      <c r="AF27" s="130">
        <f t="shared" si="26"/>
        <v>0</v>
      </c>
      <c r="AG27" s="130">
        <f t="shared" si="27"/>
        <v>0</v>
      </c>
      <c r="AH27" s="130">
        <f t="shared" si="28"/>
        <v>0</v>
      </c>
      <c r="AI27" s="130">
        <f t="shared" si="29"/>
        <v>0</v>
      </c>
      <c r="AJ27" s="130">
        <f t="shared" si="30"/>
        <v>0</v>
      </c>
      <c r="AK27" s="137">
        <f t="shared" si="31"/>
        <v>0</v>
      </c>
    </row>
    <row r="28" spans="1:37" ht="16" thickBot="1" x14ac:dyDescent="0.4">
      <c r="A28" s="42" t="str">
        <f t="shared" si="1"/>
        <v>base</v>
      </c>
      <c r="B28" s="127" t="s">
        <v>569</v>
      </c>
      <c r="C28" s="147" t="s">
        <v>240</v>
      </c>
      <c r="D28" s="161" t="s">
        <v>98</v>
      </c>
      <c r="E28" s="161" t="s">
        <v>236</v>
      </c>
      <c r="I28" s="141">
        <f t="shared" si="4"/>
        <v>0</v>
      </c>
      <c r="J28" s="141">
        <f t="shared" si="5"/>
        <v>0</v>
      </c>
      <c r="K28" s="141">
        <f t="shared" si="6"/>
        <v>0</v>
      </c>
      <c r="L28" s="141">
        <f t="shared" si="32"/>
        <v>0</v>
      </c>
      <c r="M28" s="141">
        <f t="shared" si="7"/>
        <v>0</v>
      </c>
      <c r="N28" s="141">
        <f t="shared" si="8"/>
        <v>0</v>
      </c>
      <c r="O28" s="141">
        <f t="shared" si="9"/>
        <v>0</v>
      </c>
      <c r="P28" s="141">
        <f t="shared" si="10"/>
        <v>0</v>
      </c>
      <c r="Q28" s="141">
        <f t="shared" si="11"/>
        <v>0</v>
      </c>
      <c r="R28" s="141">
        <f t="shared" si="12"/>
        <v>0</v>
      </c>
      <c r="S28" s="141">
        <f t="shared" si="13"/>
        <v>0</v>
      </c>
      <c r="T28" s="141">
        <f t="shared" si="14"/>
        <v>0</v>
      </c>
      <c r="U28" s="141">
        <f t="shared" si="15"/>
        <v>0</v>
      </c>
      <c r="V28" s="141">
        <f t="shared" si="16"/>
        <v>0</v>
      </c>
      <c r="W28" s="141">
        <f t="shared" si="17"/>
        <v>0</v>
      </c>
      <c r="X28" s="141">
        <f t="shared" si="18"/>
        <v>0</v>
      </c>
      <c r="Y28" s="141">
        <f t="shared" si="19"/>
        <v>0</v>
      </c>
      <c r="Z28" s="141">
        <f t="shared" si="20"/>
        <v>0</v>
      </c>
      <c r="AA28" s="141">
        <f t="shared" si="21"/>
        <v>0</v>
      </c>
      <c r="AB28" s="141">
        <f t="shared" si="22"/>
        <v>0</v>
      </c>
      <c r="AC28" s="141">
        <f t="shared" si="23"/>
        <v>0</v>
      </c>
      <c r="AD28" s="141">
        <f t="shared" si="24"/>
        <v>0</v>
      </c>
      <c r="AE28" s="141">
        <f t="shared" si="25"/>
        <v>0</v>
      </c>
      <c r="AF28" s="141">
        <f t="shared" si="26"/>
        <v>0</v>
      </c>
      <c r="AG28" s="141">
        <f t="shared" si="27"/>
        <v>0</v>
      </c>
      <c r="AH28" s="141">
        <f t="shared" si="28"/>
        <v>0</v>
      </c>
      <c r="AI28" s="141">
        <f t="shared" si="29"/>
        <v>0</v>
      </c>
      <c r="AJ28" s="141">
        <f t="shared" si="30"/>
        <v>0</v>
      </c>
      <c r="AK28" s="142">
        <f t="shared" si="31"/>
        <v>0</v>
      </c>
    </row>
    <row r="29" spans="1:37" ht="15.5" x14ac:dyDescent="0.35">
      <c r="A29" s="42" t="str">
        <f t="shared" si="1"/>
        <v>base</v>
      </c>
      <c r="B29" s="127" t="s">
        <v>569</v>
      </c>
      <c r="C29" s="143" t="s">
        <v>241</v>
      </c>
      <c r="D29" s="160" t="s">
        <v>59</v>
      </c>
      <c r="E29" s="160" t="s">
        <v>114</v>
      </c>
      <c r="I29" s="134">
        <f t="shared" si="4"/>
        <v>0</v>
      </c>
      <c r="J29" s="134">
        <f t="shared" si="5"/>
        <v>0</v>
      </c>
      <c r="K29" s="134">
        <f t="shared" si="6"/>
        <v>0</v>
      </c>
      <c r="L29" s="134">
        <f t="shared" si="32"/>
        <v>0</v>
      </c>
      <c r="M29" s="134">
        <f t="shared" si="7"/>
        <v>0</v>
      </c>
      <c r="N29" s="134">
        <f t="shared" si="8"/>
        <v>0</v>
      </c>
      <c r="O29" s="134">
        <f t="shared" si="9"/>
        <v>0</v>
      </c>
      <c r="P29" s="134">
        <f t="shared" si="10"/>
        <v>0</v>
      </c>
      <c r="Q29" s="134">
        <f t="shared" si="11"/>
        <v>0</v>
      </c>
      <c r="R29" s="134">
        <f t="shared" si="12"/>
        <v>0</v>
      </c>
      <c r="S29" s="134">
        <f t="shared" si="13"/>
        <v>0</v>
      </c>
      <c r="T29" s="134">
        <f t="shared" si="14"/>
        <v>0</v>
      </c>
      <c r="U29" s="134">
        <f t="shared" si="15"/>
        <v>0</v>
      </c>
      <c r="V29" s="134">
        <f t="shared" si="16"/>
        <v>0</v>
      </c>
      <c r="W29" s="134">
        <f t="shared" si="17"/>
        <v>0</v>
      </c>
      <c r="X29" s="134">
        <f t="shared" si="18"/>
        <v>0</v>
      </c>
      <c r="Y29" s="134">
        <f t="shared" si="19"/>
        <v>0</v>
      </c>
      <c r="Z29" s="134">
        <f t="shared" si="20"/>
        <v>0</v>
      </c>
      <c r="AA29" s="134">
        <f t="shared" si="21"/>
        <v>0</v>
      </c>
      <c r="AB29" s="134">
        <f t="shared" si="22"/>
        <v>0</v>
      </c>
      <c r="AC29" s="134">
        <f t="shared" si="23"/>
        <v>0</v>
      </c>
      <c r="AD29" s="134">
        <f t="shared" si="24"/>
        <v>0</v>
      </c>
      <c r="AE29" s="134">
        <f t="shared" si="25"/>
        <v>0</v>
      </c>
      <c r="AF29" s="134">
        <f t="shared" si="26"/>
        <v>0</v>
      </c>
      <c r="AG29" s="134">
        <f t="shared" si="27"/>
        <v>0</v>
      </c>
      <c r="AH29" s="134">
        <f t="shared" si="28"/>
        <v>0</v>
      </c>
      <c r="AI29" s="134">
        <f t="shared" si="29"/>
        <v>0</v>
      </c>
      <c r="AJ29" s="134">
        <f t="shared" si="30"/>
        <v>0</v>
      </c>
      <c r="AK29" s="135">
        <f t="shared" si="31"/>
        <v>0</v>
      </c>
    </row>
    <row r="30" spans="1:37" ht="15.5" x14ac:dyDescent="0.35">
      <c r="A30" s="42" t="str">
        <f t="shared" si="1"/>
        <v>base</v>
      </c>
      <c r="B30" s="127" t="s">
        <v>569</v>
      </c>
      <c r="C30" s="144" t="str">
        <f t="shared" ref="C30:C32" si="33">C29</f>
        <v>Free State</v>
      </c>
      <c r="D30" s="117" t="s">
        <v>59</v>
      </c>
      <c r="E30" s="117" t="s">
        <v>93</v>
      </c>
      <c r="I30" s="130">
        <f t="shared" si="4"/>
        <v>0</v>
      </c>
      <c r="J30" s="130">
        <f t="shared" si="5"/>
        <v>0</v>
      </c>
      <c r="K30" s="130">
        <f t="shared" si="6"/>
        <v>0</v>
      </c>
      <c r="L30" s="130">
        <f t="shared" si="32"/>
        <v>0</v>
      </c>
      <c r="M30" s="130">
        <f t="shared" si="7"/>
        <v>0</v>
      </c>
      <c r="N30" s="130">
        <f t="shared" si="8"/>
        <v>0</v>
      </c>
      <c r="O30" s="130">
        <f t="shared" si="9"/>
        <v>0</v>
      </c>
      <c r="P30" s="130">
        <f t="shared" si="10"/>
        <v>0</v>
      </c>
      <c r="Q30" s="130">
        <f t="shared" si="11"/>
        <v>0</v>
      </c>
      <c r="R30" s="130">
        <f t="shared" si="12"/>
        <v>0</v>
      </c>
      <c r="S30" s="130">
        <f t="shared" si="13"/>
        <v>0</v>
      </c>
      <c r="T30" s="130">
        <f t="shared" si="14"/>
        <v>0</v>
      </c>
      <c r="U30" s="130">
        <f t="shared" si="15"/>
        <v>0</v>
      </c>
      <c r="V30" s="130">
        <f t="shared" si="16"/>
        <v>0</v>
      </c>
      <c r="W30" s="130">
        <f t="shared" si="17"/>
        <v>0</v>
      </c>
      <c r="X30" s="130">
        <f t="shared" si="18"/>
        <v>0</v>
      </c>
      <c r="Y30" s="130">
        <f t="shared" si="19"/>
        <v>0</v>
      </c>
      <c r="Z30" s="130">
        <f t="shared" si="20"/>
        <v>0</v>
      </c>
      <c r="AA30" s="130">
        <f t="shared" si="21"/>
        <v>0</v>
      </c>
      <c r="AB30" s="130">
        <f t="shared" si="22"/>
        <v>0</v>
      </c>
      <c r="AC30" s="130">
        <f t="shared" si="23"/>
        <v>0</v>
      </c>
      <c r="AD30" s="130">
        <f t="shared" si="24"/>
        <v>0</v>
      </c>
      <c r="AE30" s="130">
        <f t="shared" si="25"/>
        <v>0</v>
      </c>
      <c r="AF30" s="130">
        <f t="shared" si="26"/>
        <v>0</v>
      </c>
      <c r="AG30" s="130">
        <f t="shared" si="27"/>
        <v>0</v>
      </c>
      <c r="AH30" s="130">
        <f t="shared" si="28"/>
        <v>0</v>
      </c>
      <c r="AI30" s="130">
        <f t="shared" si="29"/>
        <v>0</v>
      </c>
      <c r="AJ30" s="130">
        <f t="shared" si="30"/>
        <v>0</v>
      </c>
      <c r="AK30" s="137">
        <f t="shared" si="31"/>
        <v>0</v>
      </c>
    </row>
    <row r="31" spans="1:37" ht="15.5" x14ac:dyDescent="0.35">
      <c r="A31" s="42" t="str">
        <f t="shared" si="1"/>
        <v>base</v>
      </c>
      <c r="B31" s="127" t="s">
        <v>569</v>
      </c>
      <c r="C31" s="144" t="str">
        <f t="shared" si="33"/>
        <v>Free State</v>
      </c>
      <c r="D31" s="117" t="s">
        <v>59</v>
      </c>
      <c r="E31" s="117" t="s">
        <v>340</v>
      </c>
      <c r="I31" s="130">
        <f t="shared" si="4"/>
        <v>0</v>
      </c>
      <c r="J31" s="130">
        <f t="shared" si="5"/>
        <v>0</v>
      </c>
      <c r="K31" s="130">
        <f t="shared" si="6"/>
        <v>0</v>
      </c>
      <c r="L31" s="130">
        <f t="shared" si="32"/>
        <v>0</v>
      </c>
      <c r="M31" s="130">
        <f t="shared" si="7"/>
        <v>0</v>
      </c>
      <c r="N31" s="130">
        <f t="shared" si="8"/>
        <v>0</v>
      </c>
      <c r="O31" s="130">
        <f t="shared" si="9"/>
        <v>0</v>
      </c>
      <c r="P31" s="130">
        <f t="shared" si="10"/>
        <v>0</v>
      </c>
      <c r="Q31" s="130">
        <f t="shared" si="11"/>
        <v>0</v>
      </c>
      <c r="R31" s="130">
        <f t="shared" si="12"/>
        <v>0</v>
      </c>
      <c r="S31" s="130">
        <f t="shared" si="13"/>
        <v>0</v>
      </c>
      <c r="T31" s="130">
        <f t="shared" si="14"/>
        <v>0</v>
      </c>
      <c r="U31" s="130">
        <f t="shared" si="15"/>
        <v>0</v>
      </c>
      <c r="V31" s="130">
        <f t="shared" si="16"/>
        <v>0</v>
      </c>
      <c r="W31" s="130">
        <f t="shared" si="17"/>
        <v>0</v>
      </c>
      <c r="X31" s="130">
        <f t="shared" si="18"/>
        <v>0</v>
      </c>
      <c r="Y31" s="130">
        <f t="shared" si="19"/>
        <v>0</v>
      </c>
      <c r="Z31" s="130">
        <f t="shared" si="20"/>
        <v>0</v>
      </c>
      <c r="AA31" s="130">
        <f t="shared" si="21"/>
        <v>0</v>
      </c>
      <c r="AB31" s="130">
        <f t="shared" si="22"/>
        <v>0</v>
      </c>
      <c r="AC31" s="130">
        <f t="shared" si="23"/>
        <v>0</v>
      </c>
      <c r="AD31" s="130">
        <f t="shared" si="24"/>
        <v>0</v>
      </c>
      <c r="AE31" s="130">
        <f t="shared" si="25"/>
        <v>0</v>
      </c>
      <c r="AF31" s="130">
        <f t="shared" si="26"/>
        <v>0</v>
      </c>
      <c r="AG31" s="130">
        <f t="shared" si="27"/>
        <v>0</v>
      </c>
      <c r="AH31" s="130">
        <f t="shared" si="28"/>
        <v>0</v>
      </c>
      <c r="AI31" s="130">
        <f t="shared" si="29"/>
        <v>0</v>
      </c>
      <c r="AJ31" s="130">
        <f t="shared" si="30"/>
        <v>0</v>
      </c>
      <c r="AK31" s="137">
        <f t="shared" si="31"/>
        <v>0</v>
      </c>
    </row>
    <row r="32" spans="1:37" ht="15.5" x14ac:dyDescent="0.35">
      <c r="A32" s="42" t="str">
        <f t="shared" si="1"/>
        <v>base</v>
      </c>
      <c r="B32" s="127" t="s">
        <v>569</v>
      </c>
      <c r="C32" s="144" t="str">
        <f t="shared" si="33"/>
        <v>Free State</v>
      </c>
      <c r="D32" s="117" t="s">
        <v>59</v>
      </c>
      <c r="E32" s="117" t="s">
        <v>336</v>
      </c>
      <c r="I32" s="130">
        <f t="shared" si="4"/>
        <v>0</v>
      </c>
      <c r="J32" s="130">
        <f t="shared" si="5"/>
        <v>0</v>
      </c>
      <c r="K32" s="130">
        <f t="shared" si="6"/>
        <v>0</v>
      </c>
      <c r="L32" s="130">
        <f t="shared" si="32"/>
        <v>0</v>
      </c>
      <c r="M32" s="130">
        <f t="shared" si="7"/>
        <v>0</v>
      </c>
      <c r="N32" s="130">
        <f t="shared" si="8"/>
        <v>0</v>
      </c>
      <c r="O32" s="130">
        <f t="shared" si="9"/>
        <v>0</v>
      </c>
      <c r="P32" s="130">
        <f t="shared" si="10"/>
        <v>0</v>
      </c>
      <c r="Q32" s="130">
        <f t="shared" si="11"/>
        <v>0</v>
      </c>
      <c r="R32" s="130">
        <f t="shared" si="12"/>
        <v>0</v>
      </c>
      <c r="S32" s="130">
        <f t="shared" si="13"/>
        <v>0</v>
      </c>
      <c r="T32" s="130">
        <f t="shared" si="14"/>
        <v>0</v>
      </c>
      <c r="U32" s="130">
        <f t="shared" si="15"/>
        <v>0</v>
      </c>
      <c r="V32" s="130">
        <f t="shared" si="16"/>
        <v>0</v>
      </c>
      <c r="W32" s="130">
        <f t="shared" si="17"/>
        <v>0</v>
      </c>
      <c r="X32" s="130">
        <f t="shared" si="18"/>
        <v>0</v>
      </c>
      <c r="Y32" s="130">
        <f t="shared" si="19"/>
        <v>0</v>
      </c>
      <c r="Z32" s="130">
        <f t="shared" si="20"/>
        <v>0</v>
      </c>
      <c r="AA32" s="130">
        <f t="shared" si="21"/>
        <v>0</v>
      </c>
      <c r="AB32" s="130">
        <f t="shared" si="22"/>
        <v>0</v>
      </c>
      <c r="AC32" s="130">
        <f t="shared" si="23"/>
        <v>0</v>
      </c>
      <c r="AD32" s="130">
        <f t="shared" si="24"/>
        <v>0</v>
      </c>
      <c r="AE32" s="130">
        <f t="shared" si="25"/>
        <v>0</v>
      </c>
      <c r="AF32" s="130">
        <f t="shared" si="26"/>
        <v>0</v>
      </c>
      <c r="AG32" s="130">
        <f t="shared" si="27"/>
        <v>0</v>
      </c>
      <c r="AH32" s="130">
        <f t="shared" si="28"/>
        <v>0</v>
      </c>
      <c r="AI32" s="130">
        <f t="shared" si="29"/>
        <v>0</v>
      </c>
      <c r="AJ32" s="130">
        <f t="shared" si="30"/>
        <v>0</v>
      </c>
      <c r="AK32" s="137">
        <f t="shared" si="31"/>
        <v>0</v>
      </c>
    </row>
    <row r="33" spans="1:37" ht="15.5" x14ac:dyDescent="0.35">
      <c r="A33" s="42" t="str">
        <f t="shared" si="1"/>
        <v>base</v>
      </c>
      <c r="B33" s="127" t="s">
        <v>569</v>
      </c>
      <c r="C33" s="144" t="s">
        <v>241</v>
      </c>
      <c r="D33" s="117" t="s">
        <v>59</v>
      </c>
      <c r="E33" s="117" t="s">
        <v>95</v>
      </c>
      <c r="I33" s="130">
        <f t="shared" si="4"/>
        <v>0</v>
      </c>
      <c r="J33" s="130">
        <f t="shared" si="5"/>
        <v>0</v>
      </c>
      <c r="K33" s="130">
        <f t="shared" si="6"/>
        <v>0</v>
      </c>
      <c r="L33" s="130">
        <f t="shared" si="32"/>
        <v>0</v>
      </c>
      <c r="M33" s="130">
        <f t="shared" si="7"/>
        <v>0</v>
      </c>
      <c r="N33" s="130">
        <f t="shared" si="8"/>
        <v>0</v>
      </c>
      <c r="O33" s="130">
        <f t="shared" si="9"/>
        <v>0</v>
      </c>
      <c r="P33" s="130">
        <f t="shared" si="10"/>
        <v>0</v>
      </c>
      <c r="Q33" s="130">
        <f t="shared" si="11"/>
        <v>0</v>
      </c>
      <c r="R33" s="130">
        <f t="shared" si="12"/>
        <v>0</v>
      </c>
      <c r="S33" s="130">
        <f t="shared" si="13"/>
        <v>0</v>
      </c>
      <c r="T33" s="130">
        <f t="shared" si="14"/>
        <v>0</v>
      </c>
      <c r="U33" s="130">
        <f t="shared" si="15"/>
        <v>0</v>
      </c>
      <c r="V33" s="130">
        <f t="shared" si="16"/>
        <v>0</v>
      </c>
      <c r="W33" s="130">
        <f t="shared" si="17"/>
        <v>0</v>
      </c>
      <c r="X33" s="130">
        <f t="shared" si="18"/>
        <v>0</v>
      </c>
      <c r="Y33" s="130">
        <f t="shared" si="19"/>
        <v>0</v>
      </c>
      <c r="Z33" s="130">
        <f t="shared" si="20"/>
        <v>0</v>
      </c>
      <c r="AA33" s="130">
        <f t="shared" si="21"/>
        <v>0</v>
      </c>
      <c r="AB33" s="130">
        <f t="shared" si="22"/>
        <v>0</v>
      </c>
      <c r="AC33" s="130">
        <f t="shared" si="23"/>
        <v>0</v>
      </c>
      <c r="AD33" s="130">
        <f t="shared" si="24"/>
        <v>0</v>
      </c>
      <c r="AE33" s="130">
        <f t="shared" si="25"/>
        <v>0</v>
      </c>
      <c r="AF33" s="130">
        <f t="shared" si="26"/>
        <v>0</v>
      </c>
      <c r="AG33" s="130">
        <f t="shared" si="27"/>
        <v>0</v>
      </c>
      <c r="AH33" s="130">
        <f t="shared" si="28"/>
        <v>0</v>
      </c>
      <c r="AI33" s="130">
        <f t="shared" si="29"/>
        <v>0</v>
      </c>
      <c r="AJ33" s="130">
        <f t="shared" si="30"/>
        <v>0</v>
      </c>
      <c r="AK33" s="137">
        <f t="shared" si="31"/>
        <v>0</v>
      </c>
    </row>
    <row r="34" spans="1:37" ht="16" thickBot="1" x14ac:dyDescent="0.4">
      <c r="A34" s="42" t="str">
        <f t="shared" si="1"/>
        <v>base</v>
      </c>
      <c r="B34" s="127" t="s">
        <v>569</v>
      </c>
      <c r="C34" s="145" t="s">
        <v>241</v>
      </c>
      <c r="D34" s="161" t="s">
        <v>98</v>
      </c>
      <c r="E34" s="161" t="s">
        <v>236</v>
      </c>
      <c r="I34" s="141">
        <f t="shared" si="4"/>
        <v>0</v>
      </c>
      <c r="J34" s="141">
        <f t="shared" si="5"/>
        <v>0</v>
      </c>
      <c r="K34" s="141">
        <f t="shared" si="6"/>
        <v>0</v>
      </c>
      <c r="L34" s="141">
        <f t="shared" si="32"/>
        <v>0</v>
      </c>
      <c r="M34" s="141">
        <f t="shared" si="7"/>
        <v>0</v>
      </c>
      <c r="N34" s="141">
        <f t="shared" si="8"/>
        <v>0</v>
      </c>
      <c r="O34" s="141">
        <f t="shared" si="9"/>
        <v>0</v>
      </c>
      <c r="P34" s="141">
        <f t="shared" si="10"/>
        <v>0</v>
      </c>
      <c r="Q34" s="141">
        <f t="shared" si="11"/>
        <v>0</v>
      </c>
      <c r="R34" s="141">
        <f t="shared" si="12"/>
        <v>0</v>
      </c>
      <c r="S34" s="141">
        <f t="shared" si="13"/>
        <v>0</v>
      </c>
      <c r="T34" s="141">
        <f t="shared" si="14"/>
        <v>0</v>
      </c>
      <c r="U34" s="141">
        <f t="shared" si="15"/>
        <v>0</v>
      </c>
      <c r="V34" s="141">
        <f t="shared" si="16"/>
        <v>0</v>
      </c>
      <c r="W34" s="141">
        <f t="shared" si="17"/>
        <v>0</v>
      </c>
      <c r="X34" s="141">
        <f t="shared" si="18"/>
        <v>0</v>
      </c>
      <c r="Y34" s="141">
        <f t="shared" si="19"/>
        <v>0</v>
      </c>
      <c r="Z34" s="141">
        <f t="shared" si="20"/>
        <v>0</v>
      </c>
      <c r="AA34" s="141">
        <f t="shared" si="21"/>
        <v>0</v>
      </c>
      <c r="AB34" s="141">
        <f t="shared" si="22"/>
        <v>0</v>
      </c>
      <c r="AC34" s="141">
        <f t="shared" si="23"/>
        <v>0</v>
      </c>
      <c r="AD34" s="141">
        <f t="shared" si="24"/>
        <v>0</v>
      </c>
      <c r="AE34" s="141">
        <f t="shared" si="25"/>
        <v>0</v>
      </c>
      <c r="AF34" s="141">
        <f t="shared" si="26"/>
        <v>0</v>
      </c>
      <c r="AG34" s="141">
        <f t="shared" si="27"/>
        <v>0</v>
      </c>
      <c r="AH34" s="141">
        <f t="shared" si="28"/>
        <v>0</v>
      </c>
      <c r="AI34" s="141">
        <f t="shared" si="29"/>
        <v>0</v>
      </c>
      <c r="AJ34" s="141">
        <f t="shared" si="30"/>
        <v>0</v>
      </c>
      <c r="AK34" s="142">
        <f t="shared" si="31"/>
        <v>0</v>
      </c>
    </row>
    <row r="35" spans="1:37" ht="15.5" x14ac:dyDescent="0.35">
      <c r="A35" s="42" t="str">
        <f t="shared" si="1"/>
        <v>base</v>
      </c>
      <c r="B35" s="127" t="s">
        <v>569</v>
      </c>
      <c r="C35" s="148" t="s">
        <v>242</v>
      </c>
      <c r="D35" s="117" t="s">
        <v>59</v>
      </c>
      <c r="E35" s="117" t="s">
        <v>114</v>
      </c>
      <c r="I35" s="130">
        <f t="shared" si="4"/>
        <v>0</v>
      </c>
      <c r="J35" s="130">
        <f t="shared" si="5"/>
        <v>0</v>
      </c>
      <c r="K35" s="130">
        <f t="shared" si="6"/>
        <v>0</v>
      </c>
      <c r="L35" s="130">
        <f t="shared" si="32"/>
        <v>0</v>
      </c>
      <c r="M35" s="130">
        <f t="shared" si="7"/>
        <v>0</v>
      </c>
      <c r="N35" s="130">
        <f t="shared" si="8"/>
        <v>0</v>
      </c>
      <c r="O35" s="130">
        <f t="shared" si="9"/>
        <v>0</v>
      </c>
      <c r="P35" s="130">
        <f t="shared" si="10"/>
        <v>0</v>
      </c>
      <c r="Q35" s="130">
        <f t="shared" si="11"/>
        <v>0</v>
      </c>
      <c r="R35" s="130">
        <f t="shared" si="12"/>
        <v>0</v>
      </c>
      <c r="S35" s="130">
        <f t="shared" si="13"/>
        <v>0</v>
      </c>
      <c r="T35" s="130">
        <f t="shared" si="14"/>
        <v>0</v>
      </c>
      <c r="U35" s="130">
        <f t="shared" si="15"/>
        <v>0</v>
      </c>
      <c r="V35" s="130">
        <f t="shared" si="16"/>
        <v>0</v>
      </c>
      <c r="W35" s="130">
        <f t="shared" si="17"/>
        <v>0</v>
      </c>
      <c r="X35" s="130">
        <f t="shared" si="18"/>
        <v>0</v>
      </c>
      <c r="Y35" s="130">
        <f t="shared" si="19"/>
        <v>0</v>
      </c>
      <c r="Z35" s="130">
        <f t="shared" si="20"/>
        <v>0</v>
      </c>
      <c r="AA35" s="130">
        <f t="shared" si="21"/>
        <v>0</v>
      </c>
      <c r="AB35" s="130">
        <f t="shared" si="22"/>
        <v>0</v>
      </c>
      <c r="AC35" s="130">
        <f t="shared" si="23"/>
        <v>0</v>
      </c>
      <c r="AD35" s="130">
        <f t="shared" si="24"/>
        <v>0</v>
      </c>
      <c r="AE35" s="130">
        <f t="shared" si="25"/>
        <v>0</v>
      </c>
      <c r="AF35" s="130">
        <f t="shared" si="26"/>
        <v>0</v>
      </c>
      <c r="AG35" s="130">
        <f t="shared" si="27"/>
        <v>0</v>
      </c>
      <c r="AH35" s="130">
        <f t="shared" si="28"/>
        <v>0</v>
      </c>
      <c r="AI35" s="130">
        <f t="shared" si="29"/>
        <v>0</v>
      </c>
      <c r="AJ35" s="130">
        <f t="shared" si="30"/>
        <v>0</v>
      </c>
      <c r="AK35" s="137">
        <f t="shared" si="31"/>
        <v>0</v>
      </c>
    </row>
    <row r="36" spans="1:37" ht="15.5" x14ac:dyDescent="0.35">
      <c r="A36" s="42" t="str">
        <f t="shared" si="1"/>
        <v>base</v>
      </c>
      <c r="B36" s="127" t="s">
        <v>569</v>
      </c>
      <c r="C36" s="148" t="str">
        <f t="shared" ref="C36:C39" si="34">C35</f>
        <v>North West</v>
      </c>
      <c r="D36" s="117" t="s">
        <v>59</v>
      </c>
      <c r="E36" s="117" t="s">
        <v>93</v>
      </c>
      <c r="I36" s="130">
        <f t="shared" si="4"/>
        <v>0</v>
      </c>
      <c r="J36" s="130">
        <f t="shared" si="5"/>
        <v>0</v>
      </c>
      <c r="K36" s="130">
        <f t="shared" si="6"/>
        <v>0</v>
      </c>
      <c r="L36" s="130">
        <f t="shared" si="32"/>
        <v>0</v>
      </c>
      <c r="M36" s="130">
        <f t="shared" si="7"/>
        <v>0</v>
      </c>
      <c r="N36" s="130">
        <f t="shared" si="8"/>
        <v>0</v>
      </c>
      <c r="O36" s="130">
        <f t="shared" si="9"/>
        <v>0</v>
      </c>
      <c r="P36" s="130">
        <f t="shared" si="10"/>
        <v>0</v>
      </c>
      <c r="Q36" s="130">
        <f t="shared" si="11"/>
        <v>0</v>
      </c>
      <c r="R36" s="130">
        <f t="shared" si="12"/>
        <v>0</v>
      </c>
      <c r="S36" s="130">
        <f t="shared" si="13"/>
        <v>0</v>
      </c>
      <c r="T36" s="130">
        <f t="shared" si="14"/>
        <v>0</v>
      </c>
      <c r="U36" s="130">
        <f t="shared" si="15"/>
        <v>0</v>
      </c>
      <c r="V36" s="130">
        <f t="shared" si="16"/>
        <v>0</v>
      </c>
      <c r="W36" s="130">
        <f t="shared" si="17"/>
        <v>0</v>
      </c>
      <c r="X36" s="130">
        <f t="shared" si="18"/>
        <v>0</v>
      </c>
      <c r="Y36" s="130">
        <f t="shared" si="19"/>
        <v>0</v>
      </c>
      <c r="Z36" s="130">
        <f t="shared" si="20"/>
        <v>0</v>
      </c>
      <c r="AA36" s="130">
        <f t="shared" si="21"/>
        <v>0</v>
      </c>
      <c r="AB36" s="130">
        <f t="shared" si="22"/>
        <v>0</v>
      </c>
      <c r="AC36" s="130">
        <f t="shared" si="23"/>
        <v>0</v>
      </c>
      <c r="AD36" s="130">
        <f t="shared" si="24"/>
        <v>0</v>
      </c>
      <c r="AE36" s="130">
        <f t="shared" si="25"/>
        <v>0</v>
      </c>
      <c r="AF36" s="130">
        <f t="shared" si="26"/>
        <v>0</v>
      </c>
      <c r="AG36" s="130">
        <f t="shared" si="27"/>
        <v>0</v>
      </c>
      <c r="AH36" s="130">
        <f t="shared" si="28"/>
        <v>0</v>
      </c>
      <c r="AI36" s="130">
        <f t="shared" si="29"/>
        <v>0</v>
      </c>
      <c r="AJ36" s="130">
        <f t="shared" si="30"/>
        <v>0</v>
      </c>
      <c r="AK36" s="137">
        <f t="shared" si="31"/>
        <v>0</v>
      </c>
    </row>
    <row r="37" spans="1:37" ht="15.5" x14ac:dyDescent="0.35">
      <c r="A37" s="42" t="str">
        <f t="shared" si="1"/>
        <v>base</v>
      </c>
      <c r="B37" s="127" t="s">
        <v>569</v>
      </c>
      <c r="C37" s="148" t="str">
        <f t="shared" si="34"/>
        <v>North West</v>
      </c>
      <c r="D37" s="117" t="s">
        <v>59</v>
      </c>
      <c r="E37" s="117" t="s">
        <v>340</v>
      </c>
      <c r="I37" s="130">
        <f t="shared" si="4"/>
        <v>0</v>
      </c>
      <c r="J37" s="130">
        <f t="shared" si="5"/>
        <v>0</v>
      </c>
      <c r="K37" s="130">
        <f t="shared" si="6"/>
        <v>0</v>
      </c>
      <c r="L37" s="130">
        <f t="shared" si="32"/>
        <v>0</v>
      </c>
      <c r="M37" s="130">
        <f t="shared" si="7"/>
        <v>0</v>
      </c>
      <c r="N37" s="130">
        <f t="shared" si="8"/>
        <v>0</v>
      </c>
      <c r="O37" s="130">
        <f t="shared" si="9"/>
        <v>0</v>
      </c>
      <c r="P37" s="130">
        <f t="shared" si="10"/>
        <v>0</v>
      </c>
      <c r="Q37" s="130">
        <f t="shared" si="11"/>
        <v>0</v>
      </c>
      <c r="R37" s="130">
        <f t="shared" si="12"/>
        <v>0</v>
      </c>
      <c r="S37" s="130">
        <f t="shared" si="13"/>
        <v>0</v>
      </c>
      <c r="T37" s="130">
        <f t="shared" si="14"/>
        <v>0</v>
      </c>
      <c r="U37" s="130">
        <f t="shared" si="15"/>
        <v>0</v>
      </c>
      <c r="V37" s="130">
        <f t="shared" si="16"/>
        <v>0</v>
      </c>
      <c r="W37" s="130">
        <f t="shared" si="17"/>
        <v>0</v>
      </c>
      <c r="X37" s="130">
        <f t="shared" si="18"/>
        <v>0</v>
      </c>
      <c r="Y37" s="130">
        <f t="shared" si="19"/>
        <v>0</v>
      </c>
      <c r="Z37" s="130">
        <f t="shared" si="20"/>
        <v>0</v>
      </c>
      <c r="AA37" s="130">
        <f t="shared" si="21"/>
        <v>0</v>
      </c>
      <c r="AB37" s="130">
        <f t="shared" si="22"/>
        <v>0</v>
      </c>
      <c r="AC37" s="130">
        <f t="shared" si="23"/>
        <v>0</v>
      </c>
      <c r="AD37" s="130">
        <f t="shared" si="24"/>
        <v>0</v>
      </c>
      <c r="AE37" s="130">
        <f t="shared" si="25"/>
        <v>0</v>
      </c>
      <c r="AF37" s="130">
        <f t="shared" si="26"/>
        <v>0</v>
      </c>
      <c r="AG37" s="130">
        <f t="shared" si="27"/>
        <v>0</v>
      </c>
      <c r="AH37" s="130">
        <f t="shared" si="28"/>
        <v>0</v>
      </c>
      <c r="AI37" s="130">
        <f t="shared" si="29"/>
        <v>0</v>
      </c>
      <c r="AJ37" s="130">
        <f t="shared" si="30"/>
        <v>0</v>
      </c>
      <c r="AK37" s="137">
        <f t="shared" si="31"/>
        <v>0</v>
      </c>
    </row>
    <row r="38" spans="1:37" ht="15.5" x14ac:dyDescent="0.35">
      <c r="A38" s="42" t="str">
        <f t="shared" si="1"/>
        <v>base</v>
      </c>
      <c r="B38" s="127" t="s">
        <v>569</v>
      </c>
      <c r="C38" s="148" t="str">
        <f t="shared" si="34"/>
        <v>North West</v>
      </c>
      <c r="D38" s="117" t="s">
        <v>59</v>
      </c>
      <c r="E38" s="117" t="s">
        <v>336</v>
      </c>
      <c r="I38" s="130">
        <f t="shared" si="4"/>
        <v>0</v>
      </c>
      <c r="J38" s="130">
        <f t="shared" si="5"/>
        <v>0</v>
      </c>
      <c r="K38" s="130">
        <f t="shared" si="6"/>
        <v>0</v>
      </c>
      <c r="L38" s="130">
        <f t="shared" si="32"/>
        <v>0</v>
      </c>
      <c r="M38" s="130">
        <f t="shared" si="7"/>
        <v>0</v>
      </c>
      <c r="N38" s="130">
        <f t="shared" si="8"/>
        <v>0</v>
      </c>
      <c r="O38" s="130">
        <f t="shared" si="9"/>
        <v>0</v>
      </c>
      <c r="P38" s="130">
        <f t="shared" si="10"/>
        <v>0</v>
      </c>
      <c r="Q38" s="130">
        <f t="shared" si="11"/>
        <v>0</v>
      </c>
      <c r="R38" s="130">
        <f t="shared" si="12"/>
        <v>0</v>
      </c>
      <c r="S38" s="130">
        <f t="shared" si="13"/>
        <v>0</v>
      </c>
      <c r="T38" s="130">
        <f t="shared" si="14"/>
        <v>0</v>
      </c>
      <c r="U38" s="130">
        <f t="shared" si="15"/>
        <v>0</v>
      </c>
      <c r="V38" s="130">
        <f t="shared" si="16"/>
        <v>0</v>
      </c>
      <c r="W38" s="130">
        <f t="shared" si="17"/>
        <v>0</v>
      </c>
      <c r="X38" s="130">
        <f t="shared" si="18"/>
        <v>0</v>
      </c>
      <c r="Y38" s="130">
        <f t="shared" si="19"/>
        <v>0</v>
      </c>
      <c r="Z38" s="130">
        <f t="shared" si="20"/>
        <v>0</v>
      </c>
      <c r="AA38" s="130">
        <f t="shared" si="21"/>
        <v>0</v>
      </c>
      <c r="AB38" s="130">
        <f t="shared" si="22"/>
        <v>0</v>
      </c>
      <c r="AC38" s="130">
        <f t="shared" si="23"/>
        <v>0</v>
      </c>
      <c r="AD38" s="130">
        <f t="shared" si="24"/>
        <v>0</v>
      </c>
      <c r="AE38" s="130">
        <f t="shared" si="25"/>
        <v>0</v>
      </c>
      <c r="AF38" s="130">
        <f t="shared" si="26"/>
        <v>0</v>
      </c>
      <c r="AG38" s="130">
        <f t="shared" si="27"/>
        <v>0</v>
      </c>
      <c r="AH38" s="130">
        <f t="shared" si="28"/>
        <v>0</v>
      </c>
      <c r="AI38" s="130">
        <f t="shared" si="29"/>
        <v>0</v>
      </c>
      <c r="AJ38" s="130">
        <f t="shared" si="30"/>
        <v>0</v>
      </c>
      <c r="AK38" s="137">
        <f t="shared" si="31"/>
        <v>0</v>
      </c>
    </row>
    <row r="39" spans="1:37" ht="16" thickBot="1" x14ac:dyDescent="0.4">
      <c r="A39" s="42" t="str">
        <f t="shared" si="1"/>
        <v>base</v>
      </c>
      <c r="B39" s="127" t="s">
        <v>569</v>
      </c>
      <c r="C39" s="147" t="str">
        <f t="shared" si="34"/>
        <v>North West</v>
      </c>
      <c r="D39" s="161" t="s">
        <v>98</v>
      </c>
      <c r="E39" s="161" t="s">
        <v>236</v>
      </c>
      <c r="I39" s="141">
        <f t="shared" si="4"/>
        <v>0</v>
      </c>
      <c r="J39" s="141">
        <f t="shared" si="5"/>
        <v>0</v>
      </c>
      <c r="K39" s="141">
        <f t="shared" si="6"/>
        <v>0</v>
      </c>
      <c r="L39" s="141">
        <f t="shared" si="32"/>
        <v>0</v>
      </c>
      <c r="M39" s="141">
        <f t="shared" si="7"/>
        <v>0</v>
      </c>
      <c r="N39" s="141">
        <f t="shared" si="8"/>
        <v>0</v>
      </c>
      <c r="O39" s="141">
        <f t="shared" si="9"/>
        <v>0</v>
      </c>
      <c r="P39" s="141">
        <f t="shared" si="10"/>
        <v>0</v>
      </c>
      <c r="Q39" s="141">
        <f t="shared" si="11"/>
        <v>0</v>
      </c>
      <c r="R39" s="141">
        <f t="shared" si="12"/>
        <v>0</v>
      </c>
      <c r="S39" s="141">
        <f t="shared" si="13"/>
        <v>0</v>
      </c>
      <c r="T39" s="141">
        <f t="shared" si="14"/>
        <v>0</v>
      </c>
      <c r="U39" s="141">
        <f t="shared" si="15"/>
        <v>0</v>
      </c>
      <c r="V39" s="141">
        <f t="shared" si="16"/>
        <v>0</v>
      </c>
      <c r="W39" s="141">
        <f t="shared" si="17"/>
        <v>0</v>
      </c>
      <c r="X39" s="141">
        <f t="shared" si="18"/>
        <v>0</v>
      </c>
      <c r="Y39" s="141">
        <f t="shared" si="19"/>
        <v>0</v>
      </c>
      <c r="Z39" s="141">
        <f t="shared" si="20"/>
        <v>0</v>
      </c>
      <c r="AA39" s="141">
        <f t="shared" si="21"/>
        <v>0</v>
      </c>
      <c r="AB39" s="141">
        <f t="shared" si="22"/>
        <v>0</v>
      </c>
      <c r="AC39" s="141">
        <f t="shared" si="23"/>
        <v>0</v>
      </c>
      <c r="AD39" s="141">
        <f t="shared" si="24"/>
        <v>0</v>
      </c>
      <c r="AE39" s="141">
        <f t="shared" si="25"/>
        <v>0</v>
      </c>
      <c r="AF39" s="141">
        <f t="shared" si="26"/>
        <v>0</v>
      </c>
      <c r="AG39" s="141">
        <f t="shared" si="27"/>
        <v>0</v>
      </c>
      <c r="AH39" s="141">
        <f t="shared" si="28"/>
        <v>0</v>
      </c>
      <c r="AI39" s="141">
        <f t="shared" si="29"/>
        <v>0</v>
      </c>
      <c r="AJ39" s="141">
        <f t="shared" si="30"/>
        <v>0</v>
      </c>
      <c r="AK39" s="142">
        <f t="shared" si="31"/>
        <v>0</v>
      </c>
    </row>
    <row r="40" spans="1:37" ht="15.5" x14ac:dyDescent="0.35">
      <c r="A40" s="42" t="str">
        <f t="shared" si="1"/>
        <v>base</v>
      </c>
      <c r="B40" s="127" t="s">
        <v>569</v>
      </c>
      <c r="C40" s="143" t="s">
        <v>243</v>
      </c>
      <c r="D40" s="160" t="s">
        <v>59</v>
      </c>
      <c r="E40" s="160" t="s">
        <v>114</v>
      </c>
      <c r="I40" s="134">
        <f t="shared" si="4"/>
        <v>0</v>
      </c>
      <c r="J40" s="134">
        <f t="shared" si="5"/>
        <v>0</v>
      </c>
      <c r="K40" s="134">
        <f t="shared" si="6"/>
        <v>0</v>
      </c>
      <c r="L40" s="134">
        <f t="shared" si="32"/>
        <v>0</v>
      </c>
      <c r="M40" s="134">
        <f t="shared" si="7"/>
        <v>0</v>
      </c>
      <c r="N40" s="134">
        <f t="shared" si="8"/>
        <v>0</v>
      </c>
      <c r="O40" s="134">
        <f t="shared" si="9"/>
        <v>0</v>
      </c>
      <c r="P40" s="134">
        <f t="shared" si="10"/>
        <v>0</v>
      </c>
      <c r="Q40" s="134">
        <f t="shared" si="11"/>
        <v>0</v>
      </c>
      <c r="R40" s="134">
        <f t="shared" si="12"/>
        <v>0</v>
      </c>
      <c r="S40" s="134">
        <f t="shared" si="13"/>
        <v>0</v>
      </c>
      <c r="T40" s="134">
        <f t="shared" si="14"/>
        <v>0</v>
      </c>
      <c r="U40" s="134">
        <f t="shared" si="15"/>
        <v>0</v>
      </c>
      <c r="V40" s="134">
        <f t="shared" si="16"/>
        <v>0</v>
      </c>
      <c r="W40" s="134">
        <f t="shared" si="17"/>
        <v>0</v>
      </c>
      <c r="X40" s="134">
        <f t="shared" si="18"/>
        <v>0</v>
      </c>
      <c r="Y40" s="134">
        <f t="shared" si="19"/>
        <v>0</v>
      </c>
      <c r="Z40" s="134">
        <f t="shared" si="20"/>
        <v>0</v>
      </c>
      <c r="AA40" s="134">
        <f t="shared" si="21"/>
        <v>0</v>
      </c>
      <c r="AB40" s="134">
        <f t="shared" si="22"/>
        <v>0</v>
      </c>
      <c r="AC40" s="134">
        <f t="shared" si="23"/>
        <v>0</v>
      </c>
      <c r="AD40" s="134">
        <f t="shared" si="24"/>
        <v>0</v>
      </c>
      <c r="AE40" s="134">
        <f t="shared" si="25"/>
        <v>0</v>
      </c>
      <c r="AF40" s="134">
        <f t="shared" si="26"/>
        <v>0</v>
      </c>
      <c r="AG40" s="134">
        <f t="shared" si="27"/>
        <v>0</v>
      </c>
      <c r="AH40" s="134">
        <f t="shared" si="28"/>
        <v>0</v>
      </c>
      <c r="AI40" s="134">
        <f t="shared" si="29"/>
        <v>0</v>
      </c>
      <c r="AJ40" s="134">
        <f t="shared" si="30"/>
        <v>0</v>
      </c>
      <c r="AK40" s="135">
        <f t="shared" si="31"/>
        <v>0</v>
      </c>
    </row>
    <row r="41" spans="1:37" ht="15.5" x14ac:dyDescent="0.35">
      <c r="A41" s="42" t="str">
        <f t="shared" si="1"/>
        <v>base</v>
      </c>
      <c r="B41" s="127" t="s">
        <v>569</v>
      </c>
      <c r="C41" s="144" t="str">
        <f t="shared" ref="C41:C47" si="35">C40</f>
        <v>Gauteng</v>
      </c>
      <c r="D41" s="117" t="s">
        <v>59</v>
      </c>
      <c r="E41" s="117" t="s">
        <v>93</v>
      </c>
      <c r="I41" s="130">
        <f t="shared" si="4"/>
        <v>0</v>
      </c>
      <c r="J41" s="130">
        <f t="shared" si="5"/>
        <v>0</v>
      </c>
      <c r="K41" s="130">
        <f t="shared" si="6"/>
        <v>0</v>
      </c>
      <c r="L41" s="130">
        <f t="shared" si="32"/>
        <v>0</v>
      </c>
      <c r="M41" s="130">
        <f t="shared" si="7"/>
        <v>0</v>
      </c>
      <c r="N41" s="130">
        <f t="shared" si="8"/>
        <v>0</v>
      </c>
      <c r="O41" s="130">
        <f t="shared" si="9"/>
        <v>0</v>
      </c>
      <c r="P41" s="130">
        <f t="shared" si="10"/>
        <v>0</v>
      </c>
      <c r="Q41" s="130">
        <f t="shared" si="11"/>
        <v>0</v>
      </c>
      <c r="R41" s="130">
        <f t="shared" si="12"/>
        <v>0</v>
      </c>
      <c r="S41" s="130">
        <f t="shared" si="13"/>
        <v>0</v>
      </c>
      <c r="T41" s="130">
        <f t="shared" si="14"/>
        <v>0</v>
      </c>
      <c r="U41" s="130">
        <f t="shared" si="15"/>
        <v>0</v>
      </c>
      <c r="V41" s="130">
        <f t="shared" si="16"/>
        <v>0</v>
      </c>
      <c r="W41" s="130">
        <f t="shared" si="17"/>
        <v>0</v>
      </c>
      <c r="X41" s="130">
        <f t="shared" si="18"/>
        <v>0</v>
      </c>
      <c r="Y41" s="130">
        <f t="shared" si="19"/>
        <v>0</v>
      </c>
      <c r="Z41" s="130">
        <f t="shared" si="20"/>
        <v>0</v>
      </c>
      <c r="AA41" s="130">
        <f t="shared" si="21"/>
        <v>0</v>
      </c>
      <c r="AB41" s="130">
        <f t="shared" si="22"/>
        <v>0</v>
      </c>
      <c r="AC41" s="130">
        <f t="shared" si="23"/>
        <v>0</v>
      </c>
      <c r="AD41" s="130">
        <f t="shared" si="24"/>
        <v>0</v>
      </c>
      <c r="AE41" s="130">
        <f t="shared" si="25"/>
        <v>0</v>
      </c>
      <c r="AF41" s="130">
        <f t="shared" si="26"/>
        <v>0</v>
      </c>
      <c r="AG41" s="130">
        <f t="shared" si="27"/>
        <v>0</v>
      </c>
      <c r="AH41" s="130">
        <f t="shared" si="28"/>
        <v>0</v>
      </c>
      <c r="AI41" s="130">
        <f t="shared" si="29"/>
        <v>0</v>
      </c>
      <c r="AJ41" s="130">
        <f t="shared" si="30"/>
        <v>0</v>
      </c>
      <c r="AK41" s="137">
        <f t="shared" si="31"/>
        <v>0</v>
      </c>
    </row>
    <row r="42" spans="1:37" ht="15.5" x14ac:dyDescent="0.35">
      <c r="A42" s="42" t="str">
        <f t="shared" si="1"/>
        <v>base</v>
      </c>
      <c r="B42" s="127" t="s">
        <v>569</v>
      </c>
      <c r="C42" s="144" t="str">
        <f t="shared" si="35"/>
        <v>Gauteng</v>
      </c>
      <c r="D42" s="117" t="s">
        <v>59</v>
      </c>
      <c r="E42" s="117" t="s">
        <v>340</v>
      </c>
      <c r="I42" s="130">
        <f t="shared" si="4"/>
        <v>0</v>
      </c>
      <c r="J42" s="130">
        <f t="shared" si="5"/>
        <v>0</v>
      </c>
      <c r="K42" s="130">
        <f t="shared" si="6"/>
        <v>0</v>
      </c>
      <c r="L42" s="130">
        <f t="shared" si="32"/>
        <v>0</v>
      </c>
      <c r="M42" s="130">
        <f t="shared" si="7"/>
        <v>0</v>
      </c>
      <c r="N42" s="130">
        <f t="shared" si="8"/>
        <v>0</v>
      </c>
      <c r="O42" s="130">
        <f t="shared" si="9"/>
        <v>0</v>
      </c>
      <c r="P42" s="130">
        <f t="shared" si="10"/>
        <v>0</v>
      </c>
      <c r="Q42" s="130">
        <f t="shared" si="11"/>
        <v>0</v>
      </c>
      <c r="R42" s="130">
        <f t="shared" si="12"/>
        <v>0</v>
      </c>
      <c r="S42" s="130">
        <f t="shared" si="13"/>
        <v>0</v>
      </c>
      <c r="T42" s="130">
        <f t="shared" si="14"/>
        <v>0</v>
      </c>
      <c r="U42" s="130">
        <f t="shared" si="15"/>
        <v>0</v>
      </c>
      <c r="V42" s="130">
        <f t="shared" si="16"/>
        <v>0</v>
      </c>
      <c r="W42" s="130">
        <f t="shared" si="17"/>
        <v>0</v>
      </c>
      <c r="X42" s="130">
        <f t="shared" si="18"/>
        <v>0</v>
      </c>
      <c r="Y42" s="130">
        <f t="shared" si="19"/>
        <v>0</v>
      </c>
      <c r="Z42" s="130">
        <f t="shared" si="20"/>
        <v>0</v>
      </c>
      <c r="AA42" s="130">
        <f t="shared" si="21"/>
        <v>0</v>
      </c>
      <c r="AB42" s="130">
        <f t="shared" si="22"/>
        <v>0</v>
      </c>
      <c r="AC42" s="130">
        <f t="shared" si="23"/>
        <v>0</v>
      </c>
      <c r="AD42" s="130">
        <f t="shared" si="24"/>
        <v>0</v>
      </c>
      <c r="AE42" s="130">
        <f t="shared" si="25"/>
        <v>0</v>
      </c>
      <c r="AF42" s="130">
        <f t="shared" si="26"/>
        <v>0</v>
      </c>
      <c r="AG42" s="130">
        <f t="shared" si="27"/>
        <v>0</v>
      </c>
      <c r="AH42" s="130">
        <f t="shared" si="28"/>
        <v>0</v>
      </c>
      <c r="AI42" s="130">
        <f t="shared" si="29"/>
        <v>0</v>
      </c>
      <c r="AJ42" s="130">
        <f t="shared" si="30"/>
        <v>0</v>
      </c>
      <c r="AK42" s="137">
        <f t="shared" si="31"/>
        <v>0</v>
      </c>
    </row>
    <row r="43" spans="1:37" ht="15.5" x14ac:dyDescent="0.35">
      <c r="A43" s="42" t="str">
        <f t="shared" si="1"/>
        <v>base</v>
      </c>
      <c r="B43" s="127" t="s">
        <v>569</v>
      </c>
      <c r="C43" s="144" t="str">
        <f t="shared" si="35"/>
        <v>Gauteng</v>
      </c>
      <c r="D43" s="117" t="s">
        <v>59</v>
      </c>
      <c r="E43" s="117" t="s">
        <v>336</v>
      </c>
      <c r="I43" s="130">
        <f t="shared" si="4"/>
        <v>0</v>
      </c>
      <c r="J43" s="130">
        <f t="shared" si="5"/>
        <v>0</v>
      </c>
      <c r="K43" s="130">
        <f t="shared" si="6"/>
        <v>0</v>
      </c>
      <c r="L43" s="130">
        <f t="shared" si="32"/>
        <v>0</v>
      </c>
      <c r="M43" s="130">
        <f t="shared" si="7"/>
        <v>0</v>
      </c>
      <c r="N43" s="130">
        <f t="shared" si="8"/>
        <v>0</v>
      </c>
      <c r="O43" s="130">
        <f t="shared" si="9"/>
        <v>0</v>
      </c>
      <c r="P43" s="130">
        <f t="shared" si="10"/>
        <v>0</v>
      </c>
      <c r="Q43" s="130">
        <f t="shared" si="11"/>
        <v>0</v>
      </c>
      <c r="R43" s="130">
        <f t="shared" si="12"/>
        <v>0</v>
      </c>
      <c r="S43" s="130">
        <f t="shared" si="13"/>
        <v>0</v>
      </c>
      <c r="T43" s="130">
        <f t="shared" si="14"/>
        <v>0</v>
      </c>
      <c r="U43" s="130">
        <f t="shared" si="15"/>
        <v>0</v>
      </c>
      <c r="V43" s="130">
        <f t="shared" si="16"/>
        <v>0</v>
      </c>
      <c r="W43" s="130">
        <f t="shared" si="17"/>
        <v>0</v>
      </c>
      <c r="X43" s="130">
        <f t="shared" si="18"/>
        <v>0</v>
      </c>
      <c r="Y43" s="130">
        <f t="shared" si="19"/>
        <v>0</v>
      </c>
      <c r="Z43" s="130">
        <f t="shared" si="20"/>
        <v>0</v>
      </c>
      <c r="AA43" s="130">
        <f t="shared" si="21"/>
        <v>0</v>
      </c>
      <c r="AB43" s="130">
        <f t="shared" si="22"/>
        <v>0</v>
      </c>
      <c r="AC43" s="130">
        <f t="shared" si="23"/>
        <v>0</v>
      </c>
      <c r="AD43" s="130">
        <f t="shared" si="24"/>
        <v>0</v>
      </c>
      <c r="AE43" s="130">
        <f t="shared" si="25"/>
        <v>0</v>
      </c>
      <c r="AF43" s="130">
        <f t="shared" si="26"/>
        <v>0</v>
      </c>
      <c r="AG43" s="130">
        <f t="shared" si="27"/>
        <v>0</v>
      </c>
      <c r="AH43" s="130">
        <f t="shared" si="28"/>
        <v>0</v>
      </c>
      <c r="AI43" s="130">
        <f t="shared" si="29"/>
        <v>0</v>
      </c>
      <c r="AJ43" s="130">
        <f t="shared" si="30"/>
        <v>0</v>
      </c>
      <c r="AK43" s="137">
        <f t="shared" si="31"/>
        <v>0</v>
      </c>
    </row>
    <row r="44" spans="1:37" ht="15.5" x14ac:dyDescent="0.35">
      <c r="A44" s="42" t="str">
        <f t="shared" si="1"/>
        <v>base</v>
      </c>
      <c r="B44" s="127" t="s">
        <v>569</v>
      </c>
      <c r="C44" s="144" t="str">
        <f t="shared" si="35"/>
        <v>Gauteng</v>
      </c>
      <c r="D44" s="117" t="s">
        <v>59</v>
      </c>
      <c r="E44" s="117" t="s">
        <v>168</v>
      </c>
      <c r="I44" s="130">
        <f t="shared" si="4"/>
        <v>0</v>
      </c>
      <c r="J44" s="130">
        <f t="shared" si="5"/>
        <v>0</v>
      </c>
      <c r="K44" s="130">
        <f t="shared" si="6"/>
        <v>0</v>
      </c>
      <c r="L44" s="130">
        <f t="shared" si="32"/>
        <v>0</v>
      </c>
      <c r="M44" s="130">
        <f t="shared" si="7"/>
        <v>0</v>
      </c>
      <c r="N44" s="130">
        <f t="shared" si="8"/>
        <v>0</v>
      </c>
      <c r="O44" s="130">
        <f t="shared" si="9"/>
        <v>0</v>
      </c>
      <c r="P44" s="130">
        <f t="shared" si="10"/>
        <v>0</v>
      </c>
      <c r="Q44" s="130">
        <f t="shared" si="11"/>
        <v>0</v>
      </c>
      <c r="R44" s="130">
        <f t="shared" si="12"/>
        <v>0</v>
      </c>
      <c r="S44" s="130">
        <f t="shared" si="13"/>
        <v>0</v>
      </c>
      <c r="T44" s="130">
        <f t="shared" si="14"/>
        <v>0</v>
      </c>
      <c r="U44" s="130">
        <f t="shared" si="15"/>
        <v>0</v>
      </c>
      <c r="V44" s="130">
        <f t="shared" si="16"/>
        <v>0</v>
      </c>
      <c r="W44" s="130">
        <f t="shared" si="17"/>
        <v>0</v>
      </c>
      <c r="X44" s="130">
        <f t="shared" si="18"/>
        <v>0</v>
      </c>
      <c r="Y44" s="130">
        <f t="shared" si="19"/>
        <v>0</v>
      </c>
      <c r="Z44" s="130">
        <f t="shared" si="20"/>
        <v>0</v>
      </c>
      <c r="AA44" s="130">
        <f t="shared" si="21"/>
        <v>0</v>
      </c>
      <c r="AB44" s="130">
        <f t="shared" si="22"/>
        <v>0</v>
      </c>
      <c r="AC44" s="130">
        <f t="shared" si="23"/>
        <v>0</v>
      </c>
      <c r="AD44" s="130">
        <f t="shared" si="24"/>
        <v>0</v>
      </c>
      <c r="AE44" s="130">
        <f t="shared" si="25"/>
        <v>0</v>
      </c>
      <c r="AF44" s="130">
        <f t="shared" si="26"/>
        <v>0</v>
      </c>
      <c r="AG44" s="130">
        <f t="shared" si="27"/>
        <v>0</v>
      </c>
      <c r="AH44" s="130">
        <f t="shared" si="28"/>
        <v>0</v>
      </c>
      <c r="AI44" s="130">
        <f t="shared" si="29"/>
        <v>0</v>
      </c>
      <c r="AJ44" s="130">
        <f t="shared" si="30"/>
        <v>0</v>
      </c>
      <c r="AK44" s="137">
        <f t="shared" si="31"/>
        <v>0</v>
      </c>
    </row>
    <row r="45" spans="1:37" ht="15.5" x14ac:dyDescent="0.35">
      <c r="A45" s="42" t="str">
        <f t="shared" si="1"/>
        <v>base</v>
      </c>
      <c r="B45" s="127" t="s">
        <v>569</v>
      </c>
      <c r="C45" s="144" t="str">
        <f t="shared" si="35"/>
        <v>Gauteng</v>
      </c>
      <c r="D45" s="117" t="s">
        <v>59</v>
      </c>
      <c r="E45" s="117" t="s">
        <v>58</v>
      </c>
      <c r="I45" s="130">
        <f t="shared" si="4"/>
        <v>0</v>
      </c>
      <c r="J45" s="130">
        <f t="shared" si="5"/>
        <v>0</v>
      </c>
      <c r="K45" s="130">
        <f t="shared" si="6"/>
        <v>0</v>
      </c>
      <c r="L45" s="130">
        <f t="shared" si="32"/>
        <v>0</v>
      </c>
      <c r="M45" s="130">
        <f t="shared" si="7"/>
        <v>0</v>
      </c>
      <c r="N45" s="130">
        <f t="shared" si="8"/>
        <v>0</v>
      </c>
      <c r="O45" s="130">
        <f t="shared" si="9"/>
        <v>0</v>
      </c>
      <c r="P45" s="130">
        <f t="shared" si="10"/>
        <v>0</v>
      </c>
      <c r="Q45" s="130">
        <f t="shared" si="11"/>
        <v>0</v>
      </c>
      <c r="R45" s="130">
        <f t="shared" si="12"/>
        <v>0</v>
      </c>
      <c r="S45" s="130">
        <f t="shared" si="13"/>
        <v>0</v>
      </c>
      <c r="T45" s="130">
        <f t="shared" si="14"/>
        <v>0</v>
      </c>
      <c r="U45" s="130">
        <f t="shared" si="15"/>
        <v>0</v>
      </c>
      <c r="V45" s="130">
        <f t="shared" si="16"/>
        <v>0</v>
      </c>
      <c r="W45" s="130">
        <f t="shared" si="17"/>
        <v>0</v>
      </c>
      <c r="X45" s="130">
        <f t="shared" si="18"/>
        <v>0</v>
      </c>
      <c r="Y45" s="130">
        <f t="shared" si="19"/>
        <v>0</v>
      </c>
      <c r="Z45" s="130">
        <f t="shared" si="20"/>
        <v>0</v>
      </c>
      <c r="AA45" s="130">
        <f t="shared" si="21"/>
        <v>0</v>
      </c>
      <c r="AB45" s="130">
        <f t="shared" si="22"/>
        <v>0</v>
      </c>
      <c r="AC45" s="130">
        <f t="shared" si="23"/>
        <v>0</v>
      </c>
      <c r="AD45" s="130">
        <f t="shared" si="24"/>
        <v>0</v>
      </c>
      <c r="AE45" s="130">
        <f t="shared" si="25"/>
        <v>0</v>
      </c>
      <c r="AF45" s="130">
        <f t="shared" si="26"/>
        <v>0</v>
      </c>
      <c r="AG45" s="130">
        <f t="shared" si="27"/>
        <v>0</v>
      </c>
      <c r="AH45" s="130">
        <f t="shared" si="28"/>
        <v>0</v>
      </c>
      <c r="AI45" s="130">
        <f t="shared" si="29"/>
        <v>0</v>
      </c>
      <c r="AJ45" s="130">
        <f t="shared" si="30"/>
        <v>0</v>
      </c>
      <c r="AK45" s="137">
        <f t="shared" si="31"/>
        <v>0</v>
      </c>
    </row>
    <row r="46" spans="1:37" ht="15.5" x14ac:dyDescent="0.35">
      <c r="A46" s="42" t="str">
        <f t="shared" si="1"/>
        <v>base</v>
      </c>
      <c r="B46" s="127" t="s">
        <v>569</v>
      </c>
      <c r="C46" s="144" t="str">
        <f t="shared" si="35"/>
        <v>Gauteng</v>
      </c>
      <c r="D46" s="117" t="s">
        <v>98</v>
      </c>
      <c r="E46" s="117" t="s">
        <v>97</v>
      </c>
      <c r="I46" s="130">
        <f t="shared" si="4"/>
        <v>0</v>
      </c>
      <c r="J46" s="130">
        <f t="shared" si="5"/>
        <v>0</v>
      </c>
      <c r="K46" s="130">
        <f t="shared" si="6"/>
        <v>0</v>
      </c>
      <c r="L46" s="130">
        <f t="shared" si="32"/>
        <v>0</v>
      </c>
      <c r="M46" s="130">
        <f t="shared" si="7"/>
        <v>0</v>
      </c>
      <c r="N46" s="130">
        <f t="shared" si="8"/>
        <v>0</v>
      </c>
      <c r="O46" s="130">
        <f t="shared" si="9"/>
        <v>0</v>
      </c>
      <c r="P46" s="130">
        <f t="shared" si="10"/>
        <v>0</v>
      </c>
      <c r="Q46" s="130">
        <f t="shared" si="11"/>
        <v>0</v>
      </c>
      <c r="R46" s="130">
        <f t="shared" si="12"/>
        <v>0</v>
      </c>
      <c r="S46" s="130">
        <f t="shared" si="13"/>
        <v>0</v>
      </c>
      <c r="T46" s="130">
        <f t="shared" si="14"/>
        <v>0</v>
      </c>
      <c r="U46" s="130">
        <f t="shared" si="15"/>
        <v>0</v>
      </c>
      <c r="V46" s="130">
        <f t="shared" si="16"/>
        <v>0</v>
      </c>
      <c r="W46" s="130">
        <f t="shared" si="17"/>
        <v>0</v>
      </c>
      <c r="X46" s="130">
        <f t="shared" si="18"/>
        <v>0</v>
      </c>
      <c r="Y46" s="130">
        <f t="shared" si="19"/>
        <v>0</v>
      </c>
      <c r="Z46" s="130">
        <f t="shared" si="20"/>
        <v>0</v>
      </c>
      <c r="AA46" s="130">
        <f t="shared" si="21"/>
        <v>0</v>
      </c>
      <c r="AB46" s="130">
        <f t="shared" si="22"/>
        <v>0</v>
      </c>
      <c r="AC46" s="130">
        <f t="shared" si="23"/>
        <v>0</v>
      </c>
      <c r="AD46" s="130">
        <f t="shared" si="24"/>
        <v>0</v>
      </c>
      <c r="AE46" s="130">
        <f t="shared" si="25"/>
        <v>0</v>
      </c>
      <c r="AF46" s="130">
        <f t="shared" si="26"/>
        <v>0</v>
      </c>
      <c r="AG46" s="130">
        <f t="shared" si="27"/>
        <v>0</v>
      </c>
      <c r="AH46" s="130">
        <f t="shared" si="28"/>
        <v>0</v>
      </c>
      <c r="AI46" s="130">
        <f t="shared" si="29"/>
        <v>0</v>
      </c>
      <c r="AJ46" s="130">
        <f t="shared" si="30"/>
        <v>0</v>
      </c>
      <c r="AK46" s="137">
        <f t="shared" si="31"/>
        <v>0</v>
      </c>
    </row>
    <row r="47" spans="1:37" ht="16" thickBot="1" x14ac:dyDescent="0.4">
      <c r="A47" s="42" t="str">
        <f t="shared" si="1"/>
        <v>base</v>
      </c>
      <c r="B47" s="127" t="s">
        <v>569</v>
      </c>
      <c r="C47" s="145" t="str">
        <f t="shared" si="35"/>
        <v>Gauteng</v>
      </c>
      <c r="D47" s="161" t="s">
        <v>98</v>
      </c>
      <c r="E47" s="161" t="s">
        <v>236</v>
      </c>
      <c r="I47" s="141">
        <f t="shared" si="4"/>
        <v>0</v>
      </c>
      <c r="J47" s="141">
        <f t="shared" si="5"/>
        <v>0</v>
      </c>
      <c r="K47" s="141">
        <f t="shared" si="6"/>
        <v>0</v>
      </c>
      <c r="L47" s="141">
        <f t="shared" si="32"/>
        <v>0</v>
      </c>
      <c r="M47" s="141">
        <f t="shared" si="7"/>
        <v>0</v>
      </c>
      <c r="N47" s="141">
        <f t="shared" si="8"/>
        <v>0</v>
      </c>
      <c r="O47" s="141">
        <f t="shared" si="9"/>
        <v>0</v>
      </c>
      <c r="P47" s="141">
        <f t="shared" si="10"/>
        <v>0</v>
      </c>
      <c r="Q47" s="141">
        <f t="shared" si="11"/>
        <v>0</v>
      </c>
      <c r="R47" s="141">
        <f t="shared" si="12"/>
        <v>0</v>
      </c>
      <c r="S47" s="141">
        <f t="shared" si="13"/>
        <v>0</v>
      </c>
      <c r="T47" s="141">
        <f t="shared" si="14"/>
        <v>0</v>
      </c>
      <c r="U47" s="141">
        <f t="shared" si="15"/>
        <v>0</v>
      </c>
      <c r="V47" s="141">
        <f t="shared" si="16"/>
        <v>0</v>
      </c>
      <c r="W47" s="141">
        <f t="shared" si="17"/>
        <v>0</v>
      </c>
      <c r="X47" s="141">
        <f t="shared" si="18"/>
        <v>0</v>
      </c>
      <c r="Y47" s="141">
        <f t="shared" si="19"/>
        <v>0</v>
      </c>
      <c r="Z47" s="141">
        <f t="shared" si="20"/>
        <v>0</v>
      </c>
      <c r="AA47" s="141">
        <f t="shared" si="21"/>
        <v>0</v>
      </c>
      <c r="AB47" s="141">
        <f t="shared" si="22"/>
        <v>0</v>
      </c>
      <c r="AC47" s="141">
        <f t="shared" si="23"/>
        <v>0</v>
      </c>
      <c r="AD47" s="141">
        <f t="shared" si="24"/>
        <v>0</v>
      </c>
      <c r="AE47" s="141">
        <f t="shared" si="25"/>
        <v>0</v>
      </c>
      <c r="AF47" s="141">
        <f t="shared" si="26"/>
        <v>0</v>
      </c>
      <c r="AG47" s="141">
        <f t="shared" si="27"/>
        <v>0</v>
      </c>
      <c r="AH47" s="141">
        <f t="shared" si="28"/>
        <v>0</v>
      </c>
      <c r="AI47" s="141">
        <f t="shared" si="29"/>
        <v>0</v>
      </c>
      <c r="AJ47" s="141">
        <f t="shared" si="30"/>
        <v>0</v>
      </c>
      <c r="AK47" s="142">
        <f t="shared" si="31"/>
        <v>0</v>
      </c>
    </row>
    <row r="48" spans="1:37" ht="15.5" x14ac:dyDescent="0.35">
      <c r="A48" s="42" t="str">
        <f t="shared" si="1"/>
        <v>base</v>
      </c>
      <c r="B48" s="127" t="s">
        <v>569</v>
      </c>
      <c r="C48" s="146" t="s">
        <v>244</v>
      </c>
      <c r="D48" s="160" t="s">
        <v>59</v>
      </c>
      <c r="E48" s="160" t="s">
        <v>114</v>
      </c>
      <c r="I48" s="134">
        <f t="shared" si="4"/>
        <v>0</v>
      </c>
      <c r="J48" s="134">
        <f t="shared" si="5"/>
        <v>0</v>
      </c>
      <c r="K48" s="134">
        <f t="shared" si="6"/>
        <v>0</v>
      </c>
      <c r="L48" s="134">
        <f t="shared" si="32"/>
        <v>0</v>
      </c>
      <c r="M48" s="134">
        <f t="shared" si="7"/>
        <v>0</v>
      </c>
      <c r="N48" s="134">
        <f t="shared" si="8"/>
        <v>0</v>
      </c>
      <c r="O48" s="134">
        <f t="shared" si="9"/>
        <v>0</v>
      </c>
      <c r="P48" s="134">
        <f t="shared" si="10"/>
        <v>0</v>
      </c>
      <c r="Q48" s="134">
        <f t="shared" si="11"/>
        <v>0</v>
      </c>
      <c r="R48" s="134">
        <f t="shared" si="12"/>
        <v>0</v>
      </c>
      <c r="S48" s="134">
        <f t="shared" si="13"/>
        <v>0</v>
      </c>
      <c r="T48" s="134">
        <f t="shared" si="14"/>
        <v>0</v>
      </c>
      <c r="U48" s="134">
        <f t="shared" si="15"/>
        <v>0</v>
      </c>
      <c r="V48" s="134">
        <f t="shared" si="16"/>
        <v>0</v>
      </c>
      <c r="W48" s="134">
        <f t="shared" si="17"/>
        <v>0</v>
      </c>
      <c r="X48" s="134">
        <f t="shared" si="18"/>
        <v>0</v>
      </c>
      <c r="Y48" s="134">
        <f t="shared" si="19"/>
        <v>0</v>
      </c>
      <c r="Z48" s="134">
        <f t="shared" si="20"/>
        <v>0</v>
      </c>
      <c r="AA48" s="134">
        <f t="shared" si="21"/>
        <v>0</v>
      </c>
      <c r="AB48" s="134">
        <f t="shared" si="22"/>
        <v>0</v>
      </c>
      <c r="AC48" s="134">
        <f t="shared" si="23"/>
        <v>0</v>
      </c>
      <c r="AD48" s="134">
        <f t="shared" si="24"/>
        <v>0</v>
      </c>
      <c r="AE48" s="134">
        <f t="shared" si="25"/>
        <v>0</v>
      </c>
      <c r="AF48" s="134">
        <f t="shared" si="26"/>
        <v>0</v>
      </c>
      <c r="AG48" s="134">
        <f t="shared" si="27"/>
        <v>0</v>
      </c>
      <c r="AH48" s="134">
        <f t="shared" si="28"/>
        <v>0</v>
      </c>
      <c r="AI48" s="134">
        <f t="shared" si="29"/>
        <v>0</v>
      </c>
      <c r="AJ48" s="134">
        <f t="shared" si="30"/>
        <v>0</v>
      </c>
      <c r="AK48" s="135">
        <f t="shared" si="31"/>
        <v>0</v>
      </c>
    </row>
    <row r="49" spans="1:37" ht="15.5" x14ac:dyDescent="0.35">
      <c r="A49" s="42" t="str">
        <f t="shared" si="1"/>
        <v>base</v>
      </c>
      <c r="B49" s="127" t="s">
        <v>569</v>
      </c>
      <c r="C49" s="148" t="str">
        <f t="shared" ref="C49:C53" si="36">C48</f>
        <v>Mpumalanga</v>
      </c>
      <c r="D49" s="117" t="s">
        <v>59</v>
      </c>
      <c r="E49" s="117" t="s">
        <v>93</v>
      </c>
      <c r="I49" s="130">
        <f t="shared" si="4"/>
        <v>0</v>
      </c>
      <c r="J49" s="130">
        <f t="shared" si="5"/>
        <v>0</v>
      </c>
      <c r="K49" s="130">
        <f t="shared" si="6"/>
        <v>0</v>
      </c>
      <c r="L49" s="130">
        <f t="shared" si="32"/>
        <v>0</v>
      </c>
      <c r="M49" s="130">
        <f t="shared" si="7"/>
        <v>0</v>
      </c>
      <c r="N49" s="130">
        <f t="shared" si="8"/>
        <v>0</v>
      </c>
      <c r="O49" s="130">
        <f t="shared" si="9"/>
        <v>0</v>
      </c>
      <c r="P49" s="130">
        <f t="shared" si="10"/>
        <v>0</v>
      </c>
      <c r="Q49" s="130">
        <f t="shared" si="11"/>
        <v>0</v>
      </c>
      <c r="R49" s="130">
        <f t="shared" si="12"/>
        <v>0</v>
      </c>
      <c r="S49" s="130">
        <f t="shared" si="13"/>
        <v>0</v>
      </c>
      <c r="T49" s="130">
        <f t="shared" si="14"/>
        <v>0</v>
      </c>
      <c r="U49" s="130">
        <f t="shared" si="15"/>
        <v>0</v>
      </c>
      <c r="V49" s="130">
        <f t="shared" si="16"/>
        <v>0</v>
      </c>
      <c r="W49" s="130">
        <f t="shared" si="17"/>
        <v>0</v>
      </c>
      <c r="X49" s="130">
        <f t="shared" si="18"/>
        <v>0</v>
      </c>
      <c r="Y49" s="130">
        <f t="shared" si="19"/>
        <v>0</v>
      </c>
      <c r="Z49" s="130">
        <f t="shared" si="20"/>
        <v>0</v>
      </c>
      <c r="AA49" s="130">
        <f t="shared" si="21"/>
        <v>0</v>
      </c>
      <c r="AB49" s="130">
        <f t="shared" si="22"/>
        <v>0</v>
      </c>
      <c r="AC49" s="130">
        <f t="shared" si="23"/>
        <v>0</v>
      </c>
      <c r="AD49" s="130">
        <f t="shared" si="24"/>
        <v>0</v>
      </c>
      <c r="AE49" s="130">
        <f t="shared" si="25"/>
        <v>0</v>
      </c>
      <c r="AF49" s="130">
        <f t="shared" si="26"/>
        <v>0</v>
      </c>
      <c r="AG49" s="130">
        <f t="shared" si="27"/>
        <v>0</v>
      </c>
      <c r="AH49" s="130">
        <f t="shared" si="28"/>
        <v>0</v>
      </c>
      <c r="AI49" s="130">
        <f t="shared" si="29"/>
        <v>0</v>
      </c>
      <c r="AJ49" s="130">
        <f t="shared" si="30"/>
        <v>0</v>
      </c>
      <c r="AK49" s="137">
        <f t="shared" si="31"/>
        <v>0</v>
      </c>
    </row>
    <row r="50" spans="1:37" ht="15.5" x14ac:dyDescent="0.35">
      <c r="A50" s="42" t="str">
        <f t="shared" si="1"/>
        <v>base</v>
      </c>
      <c r="B50" s="127" t="s">
        <v>569</v>
      </c>
      <c r="C50" s="148" t="str">
        <f t="shared" si="36"/>
        <v>Mpumalanga</v>
      </c>
      <c r="D50" s="117" t="s">
        <v>59</v>
      </c>
      <c r="E50" s="117" t="s">
        <v>340</v>
      </c>
      <c r="I50" s="130">
        <f t="shared" si="4"/>
        <v>0</v>
      </c>
      <c r="J50" s="130">
        <f t="shared" si="5"/>
        <v>0</v>
      </c>
      <c r="K50" s="130">
        <f t="shared" si="6"/>
        <v>0</v>
      </c>
      <c r="L50" s="130">
        <f t="shared" si="32"/>
        <v>0</v>
      </c>
      <c r="M50" s="130">
        <f t="shared" si="7"/>
        <v>0</v>
      </c>
      <c r="N50" s="130">
        <f t="shared" si="8"/>
        <v>0</v>
      </c>
      <c r="O50" s="130">
        <f t="shared" si="9"/>
        <v>0</v>
      </c>
      <c r="P50" s="130">
        <f t="shared" si="10"/>
        <v>0</v>
      </c>
      <c r="Q50" s="130">
        <f t="shared" si="11"/>
        <v>0</v>
      </c>
      <c r="R50" s="130">
        <f t="shared" si="12"/>
        <v>0</v>
      </c>
      <c r="S50" s="130">
        <f t="shared" si="13"/>
        <v>0</v>
      </c>
      <c r="T50" s="130">
        <f t="shared" si="14"/>
        <v>0</v>
      </c>
      <c r="U50" s="130">
        <f t="shared" si="15"/>
        <v>0</v>
      </c>
      <c r="V50" s="130">
        <f t="shared" si="16"/>
        <v>0</v>
      </c>
      <c r="W50" s="130">
        <f t="shared" si="17"/>
        <v>0</v>
      </c>
      <c r="X50" s="130">
        <f t="shared" si="18"/>
        <v>0</v>
      </c>
      <c r="Y50" s="130">
        <f t="shared" si="19"/>
        <v>0</v>
      </c>
      <c r="Z50" s="130">
        <f t="shared" si="20"/>
        <v>0</v>
      </c>
      <c r="AA50" s="130">
        <f t="shared" si="21"/>
        <v>0</v>
      </c>
      <c r="AB50" s="130">
        <f t="shared" si="22"/>
        <v>0</v>
      </c>
      <c r="AC50" s="130">
        <f t="shared" si="23"/>
        <v>0</v>
      </c>
      <c r="AD50" s="130">
        <f t="shared" si="24"/>
        <v>0</v>
      </c>
      <c r="AE50" s="130">
        <f t="shared" si="25"/>
        <v>0</v>
      </c>
      <c r="AF50" s="130">
        <f t="shared" si="26"/>
        <v>0</v>
      </c>
      <c r="AG50" s="130">
        <f t="shared" si="27"/>
        <v>0</v>
      </c>
      <c r="AH50" s="130">
        <f t="shared" si="28"/>
        <v>0</v>
      </c>
      <c r="AI50" s="130">
        <f t="shared" si="29"/>
        <v>0</v>
      </c>
      <c r="AJ50" s="130">
        <f t="shared" si="30"/>
        <v>0</v>
      </c>
      <c r="AK50" s="137">
        <f t="shared" si="31"/>
        <v>0</v>
      </c>
    </row>
    <row r="51" spans="1:37" ht="15.5" x14ac:dyDescent="0.35">
      <c r="A51" s="42" t="str">
        <f t="shared" si="1"/>
        <v>base</v>
      </c>
      <c r="B51" s="127" t="s">
        <v>569</v>
      </c>
      <c r="C51" s="148" t="str">
        <f t="shared" si="36"/>
        <v>Mpumalanga</v>
      </c>
      <c r="D51" s="117" t="s">
        <v>59</v>
      </c>
      <c r="E51" s="117" t="s">
        <v>336</v>
      </c>
      <c r="I51" s="130">
        <f t="shared" si="4"/>
        <v>0</v>
      </c>
      <c r="J51" s="130">
        <f t="shared" si="5"/>
        <v>0</v>
      </c>
      <c r="K51" s="130">
        <f t="shared" si="6"/>
        <v>0</v>
      </c>
      <c r="L51" s="130">
        <f t="shared" si="32"/>
        <v>0</v>
      </c>
      <c r="M51" s="130">
        <f t="shared" si="7"/>
        <v>0</v>
      </c>
      <c r="N51" s="130">
        <f t="shared" si="8"/>
        <v>0</v>
      </c>
      <c r="O51" s="130">
        <f t="shared" si="9"/>
        <v>0</v>
      </c>
      <c r="P51" s="130">
        <f t="shared" si="10"/>
        <v>0</v>
      </c>
      <c r="Q51" s="130">
        <f t="shared" si="11"/>
        <v>0</v>
      </c>
      <c r="R51" s="130">
        <f t="shared" si="12"/>
        <v>0</v>
      </c>
      <c r="S51" s="130">
        <f t="shared" si="13"/>
        <v>0</v>
      </c>
      <c r="T51" s="130">
        <f t="shared" si="14"/>
        <v>0</v>
      </c>
      <c r="U51" s="130">
        <f t="shared" si="15"/>
        <v>0</v>
      </c>
      <c r="V51" s="130">
        <f t="shared" si="16"/>
        <v>0</v>
      </c>
      <c r="W51" s="130">
        <f t="shared" si="17"/>
        <v>0</v>
      </c>
      <c r="X51" s="130">
        <f t="shared" si="18"/>
        <v>0</v>
      </c>
      <c r="Y51" s="130">
        <f t="shared" si="19"/>
        <v>0</v>
      </c>
      <c r="Z51" s="130">
        <f t="shared" si="20"/>
        <v>0</v>
      </c>
      <c r="AA51" s="130">
        <f t="shared" si="21"/>
        <v>0</v>
      </c>
      <c r="AB51" s="130">
        <f t="shared" si="22"/>
        <v>0</v>
      </c>
      <c r="AC51" s="130">
        <f t="shared" si="23"/>
        <v>0</v>
      </c>
      <c r="AD51" s="130">
        <f t="shared" si="24"/>
        <v>0</v>
      </c>
      <c r="AE51" s="130">
        <f t="shared" si="25"/>
        <v>0</v>
      </c>
      <c r="AF51" s="130">
        <f t="shared" si="26"/>
        <v>0</v>
      </c>
      <c r="AG51" s="130">
        <f t="shared" si="27"/>
        <v>0</v>
      </c>
      <c r="AH51" s="130">
        <f t="shared" si="28"/>
        <v>0</v>
      </c>
      <c r="AI51" s="130">
        <f t="shared" si="29"/>
        <v>0</v>
      </c>
      <c r="AJ51" s="130">
        <f t="shared" si="30"/>
        <v>0</v>
      </c>
      <c r="AK51" s="137">
        <f t="shared" si="31"/>
        <v>0</v>
      </c>
    </row>
    <row r="52" spans="1:37" ht="15.5" x14ac:dyDescent="0.35">
      <c r="A52" s="42" t="str">
        <f t="shared" si="1"/>
        <v>base</v>
      </c>
      <c r="B52" s="127" t="s">
        <v>569</v>
      </c>
      <c r="C52" s="148" t="str">
        <f t="shared" si="36"/>
        <v>Mpumalanga</v>
      </c>
      <c r="D52" s="117" t="s">
        <v>59</v>
      </c>
      <c r="E52" s="117" t="s">
        <v>58</v>
      </c>
      <c r="I52" s="130">
        <f t="shared" si="4"/>
        <v>0</v>
      </c>
      <c r="J52" s="130">
        <f t="shared" si="5"/>
        <v>0</v>
      </c>
      <c r="K52" s="130">
        <f t="shared" si="6"/>
        <v>0</v>
      </c>
      <c r="L52" s="130">
        <f t="shared" si="32"/>
        <v>0</v>
      </c>
      <c r="M52" s="130">
        <f t="shared" si="7"/>
        <v>0</v>
      </c>
      <c r="N52" s="130">
        <f t="shared" si="8"/>
        <v>0</v>
      </c>
      <c r="O52" s="130">
        <f t="shared" si="9"/>
        <v>0</v>
      </c>
      <c r="P52" s="130">
        <f t="shared" si="10"/>
        <v>0</v>
      </c>
      <c r="Q52" s="130">
        <f t="shared" si="11"/>
        <v>0</v>
      </c>
      <c r="R52" s="130">
        <f t="shared" si="12"/>
        <v>0</v>
      </c>
      <c r="S52" s="130">
        <f t="shared" si="13"/>
        <v>0</v>
      </c>
      <c r="T52" s="130">
        <f t="shared" si="14"/>
        <v>0</v>
      </c>
      <c r="U52" s="130">
        <f t="shared" si="15"/>
        <v>0</v>
      </c>
      <c r="V52" s="130">
        <f t="shared" si="16"/>
        <v>0</v>
      </c>
      <c r="W52" s="130">
        <f t="shared" si="17"/>
        <v>0</v>
      </c>
      <c r="X52" s="130">
        <f t="shared" si="18"/>
        <v>0</v>
      </c>
      <c r="Y52" s="130">
        <f t="shared" si="19"/>
        <v>0</v>
      </c>
      <c r="Z52" s="130">
        <f t="shared" si="20"/>
        <v>0</v>
      </c>
      <c r="AA52" s="130">
        <f t="shared" si="21"/>
        <v>0</v>
      </c>
      <c r="AB52" s="130">
        <f t="shared" si="22"/>
        <v>0</v>
      </c>
      <c r="AC52" s="130">
        <f t="shared" si="23"/>
        <v>0</v>
      </c>
      <c r="AD52" s="130">
        <f t="shared" si="24"/>
        <v>0</v>
      </c>
      <c r="AE52" s="130">
        <f t="shared" si="25"/>
        <v>0</v>
      </c>
      <c r="AF52" s="130">
        <f t="shared" si="26"/>
        <v>0</v>
      </c>
      <c r="AG52" s="130">
        <f t="shared" si="27"/>
        <v>0</v>
      </c>
      <c r="AH52" s="130">
        <f t="shared" si="28"/>
        <v>0</v>
      </c>
      <c r="AI52" s="130">
        <f t="shared" si="29"/>
        <v>0</v>
      </c>
      <c r="AJ52" s="130">
        <f t="shared" si="30"/>
        <v>0</v>
      </c>
      <c r="AK52" s="137">
        <f t="shared" si="31"/>
        <v>0</v>
      </c>
    </row>
    <row r="53" spans="1:37" ht="16" thickBot="1" x14ac:dyDescent="0.4">
      <c r="A53" s="42" t="str">
        <f t="shared" si="1"/>
        <v>base</v>
      </c>
      <c r="B53" s="127" t="s">
        <v>569</v>
      </c>
      <c r="C53" s="147" t="str">
        <f t="shared" si="36"/>
        <v>Mpumalanga</v>
      </c>
      <c r="D53" s="161" t="s">
        <v>98</v>
      </c>
      <c r="E53" s="161" t="s">
        <v>236</v>
      </c>
      <c r="I53" s="141">
        <f t="shared" si="4"/>
        <v>0</v>
      </c>
      <c r="J53" s="141">
        <f t="shared" si="5"/>
        <v>0</v>
      </c>
      <c r="K53" s="141">
        <f t="shared" si="6"/>
        <v>0</v>
      </c>
      <c r="L53" s="141">
        <f t="shared" si="32"/>
        <v>0</v>
      </c>
      <c r="M53" s="141">
        <f t="shared" si="7"/>
        <v>0</v>
      </c>
      <c r="N53" s="141">
        <f t="shared" si="8"/>
        <v>0</v>
      </c>
      <c r="O53" s="141">
        <f t="shared" si="9"/>
        <v>0</v>
      </c>
      <c r="P53" s="141">
        <f t="shared" si="10"/>
        <v>0</v>
      </c>
      <c r="Q53" s="141">
        <f t="shared" si="11"/>
        <v>0</v>
      </c>
      <c r="R53" s="141">
        <f t="shared" si="12"/>
        <v>0</v>
      </c>
      <c r="S53" s="141">
        <f t="shared" si="13"/>
        <v>0</v>
      </c>
      <c r="T53" s="141">
        <f t="shared" si="14"/>
        <v>0</v>
      </c>
      <c r="U53" s="141">
        <f t="shared" si="15"/>
        <v>0</v>
      </c>
      <c r="V53" s="141">
        <f t="shared" si="16"/>
        <v>0</v>
      </c>
      <c r="W53" s="141">
        <f t="shared" si="17"/>
        <v>0</v>
      </c>
      <c r="X53" s="141">
        <f t="shared" si="18"/>
        <v>0</v>
      </c>
      <c r="Y53" s="141">
        <f t="shared" si="19"/>
        <v>0</v>
      </c>
      <c r="Z53" s="141">
        <f t="shared" si="20"/>
        <v>0</v>
      </c>
      <c r="AA53" s="141">
        <f t="shared" si="21"/>
        <v>0</v>
      </c>
      <c r="AB53" s="141">
        <f t="shared" si="22"/>
        <v>0</v>
      </c>
      <c r="AC53" s="141">
        <f t="shared" si="23"/>
        <v>0</v>
      </c>
      <c r="AD53" s="141">
        <f t="shared" si="24"/>
        <v>0</v>
      </c>
      <c r="AE53" s="141">
        <f t="shared" si="25"/>
        <v>0</v>
      </c>
      <c r="AF53" s="141">
        <f t="shared" si="26"/>
        <v>0</v>
      </c>
      <c r="AG53" s="141">
        <f t="shared" si="27"/>
        <v>0</v>
      </c>
      <c r="AH53" s="141">
        <f t="shared" si="28"/>
        <v>0</v>
      </c>
      <c r="AI53" s="141">
        <f t="shared" si="29"/>
        <v>0</v>
      </c>
      <c r="AJ53" s="141">
        <f t="shared" si="30"/>
        <v>0</v>
      </c>
      <c r="AK53" s="142">
        <f t="shared" si="31"/>
        <v>0</v>
      </c>
    </row>
    <row r="54" spans="1:37" ht="15.5" x14ac:dyDescent="0.35">
      <c r="A54" s="42" t="str">
        <f t="shared" si="1"/>
        <v>base</v>
      </c>
      <c r="B54" s="127" t="s">
        <v>569</v>
      </c>
      <c r="C54" s="143" t="s">
        <v>245</v>
      </c>
      <c r="D54" s="160" t="s">
        <v>59</v>
      </c>
      <c r="E54" s="160" t="s">
        <v>114</v>
      </c>
      <c r="I54" s="134">
        <f t="shared" si="4"/>
        <v>0</v>
      </c>
      <c r="J54" s="134">
        <f t="shared" si="5"/>
        <v>0</v>
      </c>
      <c r="K54" s="134">
        <f t="shared" si="6"/>
        <v>0</v>
      </c>
      <c r="L54" s="134">
        <f t="shared" si="32"/>
        <v>0</v>
      </c>
      <c r="M54" s="134">
        <f t="shared" si="7"/>
        <v>0</v>
      </c>
      <c r="N54" s="134">
        <f t="shared" si="8"/>
        <v>0</v>
      </c>
      <c r="O54" s="134">
        <f t="shared" si="9"/>
        <v>0</v>
      </c>
      <c r="P54" s="134">
        <f t="shared" si="10"/>
        <v>0</v>
      </c>
      <c r="Q54" s="134">
        <f t="shared" si="11"/>
        <v>0</v>
      </c>
      <c r="R54" s="134">
        <f t="shared" si="12"/>
        <v>0</v>
      </c>
      <c r="S54" s="134">
        <f t="shared" si="13"/>
        <v>0</v>
      </c>
      <c r="T54" s="134">
        <f t="shared" si="14"/>
        <v>0</v>
      </c>
      <c r="U54" s="134">
        <f t="shared" si="15"/>
        <v>0</v>
      </c>
      <c r="V54" s="134">
        <f t="shared" si="16"/>
        <v>0</v>
      </c>
      <c r="W54" s="134">
        <f t="shared" si="17"/>
        <v>0</v>
      </c>
      <c r="X54" s="134">
        <f t="shared" si="18"/>
        <v>0</v>
      </c>
      <c r="Y54" s="134">
        <f t="shared" si="19"/>
        <v>0</v>
      </c>
      <c r="Z54" s="134">
        <f t="shared" si="20"/>
        <v>0</v>
      </c>
      <c r="AA54" s="134">
        <f t="shared" si="21"/>
        <v>0</v>
      </c>
      <c r="AB54" s="134">
        <f t="shared" si="22"/>
        <v>0</v>
      </c>
      <c r="AC54" s="134">
        <f t="shared" si="23"/>
        <v>0</v>
      </c>
      <c r="AD54" s="134">
        <f t="shared" si="24"/>
        <v>0</v>
      </c>
      <c r="AE54" s="134">
        <f t="shared" si="25"/>
        <v>0</v>
      </c>
      <c r="AF54" s="134">
        <f t="shared" si="26"/>
        <v>0</v>
      </c>
      <c r="AG54" s="134">
        <f t="shared" si="27"/>
        <v>0</v>
      </c>
      <c r="AH54" s="134">
        <f t="shared" si="28"/>
        <v>0</v>
      </c>
      <c r="AI54" s="134">
        <f t="shared" si="29"/>
        <v>0</v>
      </c>
      <c r="AJ54" s="134">
        <f t="shared" si="30"/>
        <v>0</v>
      </c>
      <c r="AK54" s="135">
        <f t="shared" si="31"/>
        <v>0</v>
      </c>
    </row>
    <row r="55" spans="1:37" ht="15.5" x14ac:dyDescent="0.35">
      <c r="A55" s="42" t="str">
        <f t="shared" si="1"/>
        <v>base</v>
      </c>
      <c r="B55" s="127" t="s">
        <v>569</v>
      </c>
      <c r="C55" s="144" t="str">
        <f t="shared" ref="C55:C60" si="37">C54</f>
        <v>KwaZulu Natal</v>
      </c>
      <c r="D55" s="117" t="s">
        <v>59</v>
      </c>
      <c r="E55" s="117" t="s">
        <v>93</v>
      </c>
      <c r="I55" s="130">
        <f t="shared" si="4"/>
        <v>0</v>
      </c>
      <c r="J55" s="130">
        <f t="shared" si="5"/>
        <v>0</v>
      </c>
      <c r="K55" s="130">
        <f t="shared" si="6"/>
        <v>0</v>
      </c>
      <c r="L55" s="130">
        <f t="shared" si="32"/>
        <v>0</v>
      </c>
      <c r="M55" s="130">
        <f t="shared" si="7"/>
        <v>0</v>
      </c>
      <c r="N55" s="130">
        <f t="shared" si="8"/>
        <v>0</v>
      </c>
      <c r="O55" s="130">
        <f t="shared" si="9"/>
        <v>0</v>
      </c>
      <c r="P55" s="130">
        <f t="shared" si="10"/>
        <v>0</v>
      </c>
      <c r="Q55" s="130">
        <f t="shared" si="11"/>
        <v>0</v>
      </c>
      <c r="R55" s="130">
        <f t="shared" si="12"/>
        <v>0</v>
      </c>
      <c r="S55" s="130">
        <f t="shared" si="13"/>
        <v>0</v>
      </c>
      <c r="T55" s="130">
        <f t="shared" si="14"/>
        <v>0</v>
      </c>
      <c r="U55" s="130">
        <f t="shared" si="15"/>
        <v>0</v>
      </c>
      <c r="V55" s="130">
        <f t="shared" si="16"/>
        <v>0</v>
      </c>
      <c r="W55" s="130">
        <f t="shared" si="17"/>
        <v>0</v>
      </c>
      <c r="X55" s="130">
        <f t="shared" si="18"/>
        <v>0</v>
      </c>
      <c r="Y55" s="130">
        <f t="shared" si="19"/>
        <v>0</v>
      </c>
      <c r="Z55" s="130">
        <f t="shared" si="20"/>
        <v>0</v>
      </c>
      <c r="AA55" s="130">
        <f t="shared" si="21"/>
        <v>0</v>
      </c>
      <c r="AB55" s="130">
        <f t="shared" si="22"/>
        <v>0</v>
      </c>
      <c r="AC55" s="130">
        <f t="shared" si="23"/>
        <v>0</v>
      </c>
      <c r="AD55" s="130">
        <f t="shared" si="24"/>
        <v>0</v>
      </c>
      <c r="AE55" s="130">
        <f t="shared" si="25"/>
        <v>0</v>
      </c>
      <c r="AF55" s="130">
        <f t="shared" si="26"/>
        <v>0</v>
      </c>
      <c r="AG55" s="130">
        <f t="shared" si="27"/>
        <v>0</v>
      </c>
      <c r="AH55" s="130">
        <f t="shared" si="28"/>
        <v>0</v>
      </c>
      <c r="AI55" s="130">
        <f t="shared" si="29"/>
        <v>0</v>
      </c>
      <c r="AJ55" s="130">
        <f t="shared" si="30"/>
        <v>0</v>
      </c>
      <c r="AK55" s="137">
        <f t="shared" si="31"/>
        <v>0</v>
      </c>
    </row>
    <row r="56" spans="1:37" ht="15.5" x14ac:dyDescent="0.35">
      <c r="A56" s="42" t="str">
        <f t="shared" si="1"/>
        <v>base</v>
      </c>
      <c r="B56" s="127" t="s">
        <v>569</v>
      </c>
      <c r="C56" s="144" t="str">
        <f t="shared" si="37"/>
        <v>KwaZulu Natal</v>
      </c>
      <c r="D56" s="117" t="s">
        <v>59</v>
      </c>
      <c r="E56" s="117" t="s">
        <v>340</v>
      </c>
      <c r="I56" s="130">
        <f t="shared" si="4"/>
        <v>0</v>
      </c>
      <c r="J56" s="130">
        <f t="shared" si="5"/>
        <v>0</v>
      </c>
      <c r="K56" s="130">
        <f t="shared" si="6"/>
        <v>0</v>
      </c>
      <c r="L56" s="130">
        <f t="shared" si="32"/>
        <v>0</v>
      </c>
      <c r="M56" s="130">
        <f t="shared" si="7"/>
        <v>0</v>
      </c>
      <c r="N56" s="130">
        <f t="shared" si="8"/>
        <v>0</v>
      </c>
      <c r="O56" s="130">
        <f t="shared" si="9"/>
        <v>0</v>
      </c>
      <c r="P56" s="130">
        <f t="shared" si="10"/>
        <v>0</v>
      </c>
      <c r="Q56" s="130">
        <f t="shared" si="11"/>
        <v>0</v>
      </c>
      <c r="R56" s="130">
        <f t="shared" si="12"/>
        <v>0</v>
      </c>
      <c r="S56" s="130">
        <f t="shared" si="13"/>
        <v>0</v>
      </c>
      <c r="T56" s="130">
        <f t="shared" si="14"/>
        <v>0</v>
      </c>
      <c r="U56" s="130">
        <f t="shared" si="15"/>
        <v>0</v>
      </c>
      <c r="V56" s="130">
        <f t="shared" si="16"/>
        <v>0</v>
      </c>
      <c r="W56" s="130">
        <f t="shared" si="17"/>
        <v>0</v>
      </c>
      <c r="X56" s="130">
        <f t="shared" si="18"/>
        <v>0</v>
      </c>
      <c r="Y56" s="130">
        <f t="shared" si="19"/>
        <v>0</v>
      </c>
      <c r="Z56" s="130">
        <f t="shared" si="20"/>
        <v>0</v>
      </c>
      <c r="AA56" s="130">
        <f t="shared" si="21"/>
        <v>0</v>
      </c>
      <c r="AB56" s="130">
        <f t="shared" si="22"/>
        <v>0</v>
      </c>
      <c r="AC56" s="130">
        <f t="shared" si="23"/>
        <v>0</v>
      </c>
      <c r="AD56" s="130">
        <f t="shared" si="24"/>
        <v>0</v>
      </c>
      <c r="AE56" s="130">
        <f t="shared" si="25"/>
        <v>0</v>
      </c>
      <c r="AF56" s="130">
        <f t="shared" si="26"/>
        <v>0</v>
      </c>
      <c r="AG56" s="130">
        <f t="shared" si="27"/>
        <v>0</v>
      </c>
      <c r="AH56" s="130">
        <f t="shared" si="28"/>
        <v>0</v>
      </c>
      <c r="AI56" s="130">
        <f t="shared" si="29"/>
        <v>0</v>
      </c>
      <c r="AJ56" s="130">
        <f t="shared" si="30"/>
        <v>0</v>
      </c>
      <c r="AK56" s="137">
        <f t="shared" si="31"/>
        <v>0</v>
      </c>
    </row>
    <row r="57" spans="1:37" ht="15.5" x14ac:dyDescent="0.35">
      <c r="A57" s="42" t="str">
        <f t="shared" si="1"/>
        <v>base</v>
      </c>
      <c r="B57" s="127" t="s">
        <v>569</v>
      </c>
      <c r="C57" s="144" t="str">
        <f t="shared" si="37"/>
        <v>KwaZulu Natal</v>
      </c>
      <c r="D57" s="117" t="s">
        <v>59</v>
      </c>
      <c r="E57" s="117" t="s">
        <v>336</v>
      </c>
      <c r="I57" s="130">
        <f t="shared" si="4"/>
        <v>0</v>
      </c>
      <c r="J57" s="130">
        <f t="shared" si="5"/>
        <v>0</v>
      </c>
      <c r="K57" s="130">
        <f t="shared" si="6"/>
        <v>0</v>
      </c>
      <c r="L57" s="130">
        <f t="shared" si="32"/>
        <v>0</v>
      </c>
      <c r="M57" s="130">
        <f t="shared" si="7"/>
        <v>0</v>
      </c>
      <c r="N57" s="130">
        <f t="shared" si="8"/>
        <v>0</v>
      </c>
      <c r="O57" s="130">
        <f t="shared" si="9"/>
        <v>0</v>
      </c>
      <c r="P57" s="130">
        <f t="shared" si="10"/>
        <v>0</v>
      </c>
      <c r="Q57" s="130">
        <f t="shared" si="11"/>
        <v>0</v>
      </c>
      <c r="R57" s="130">
        <f t="shared" si="12"/>
        <v>0</v>
      </c>
      <c r="S57" s="130">
        <f t="shared" si="13"/>
        <v>0</v>
      </c>
      <c r="T57" s="130">
        <f t="shared" si="14"/>
        <v>0</v>
      </c>
      <c r="U57" s="130">
        <f t="shared" si="15"/>
        <v>0</v>
      </c>
      <c r="V57" s="130">
        <f t="shared" si="16"/>
        <v>0</v>
      </c>
      <c r="W57" s="130">
        <f t="shared" si="17"/>
        <v>0</v>
      </c>
      <c r="X57" s="130">
        <f t="shared" si="18"/>
        <v>0</v>
      </c>
      <c r="Y57" s="130">
        <f t="shared" si="19"/>
        <v>0</v>
      </c>
      <c r="Z57" s="130">
        <f t="shared" si="20"/>
        <v>0</v>
      </c>
      <c r="AA57" s="130">
        <f t="shared" si="21"/>
        <v>0</v>
      </c>
      <c r="AB57" s="130">
        <f t="shared" si="22"/>
        <v>0</v>
      </c>
      <c r="AC57" s="130">
        <f t="shared" si="23"/>
        <v>0</v>
      </c>
      <c r="AD57" s="130">
        <f t="shared" si="24"/>
        <v>0</v>
      </c>
      <c r="AE57" s="130">
        <f t="shared" si="25"/>
        <v>0</v>
      </c>
      <c r="AF57" s="130">
        <f t="shared" si="26"/>
        <v>0</v>
      </c>
      <c r="AG57" s="130">
        <f t="shared" si="27"/>
        <v>0</v>
      </c>
      <c r="AH57" s="130">
        <f t="shared" si="28"/>
        <v>0</v>
      </c>
      <c r="AI57" s="130">
        <f t="shared" si="29"/>
        <v>0</v>
      </c>
      <c r="AJ57" s="130">
        <f t="shared" si="30"/>
        <v>0</v>
      </c>
      <c r="AK57" s="137">
        <f t="shared" si="31"/>
        <v>0</v>
      </c>
    </row>
    <row r="58" spans="1:37" ht="15.5" x14ac:dyDescent="0.35">
      <c r="A58" s="42" t="str">
        <f t="shared" si="1"/>
        <v>base</v>
      </c>
      <c r="B58" s="127" t="s">
        <v>569</v>
      </c>
      <c r="C58" s="144" t="str">
        <f t="shared" si="37"/>
        <v>KwaZulu Natal</v>
      </c>
      <c r="D58" s="117" t="s">
        <v>59</v>
      </c>
      <c r="E58" s="117" t="s">
        <v>168</v>
      </c>
      <c r="I58" s="130">
        <f t="shared" si="4"/>
        <v>0</v>
      </c>
      <c r="J58" s="130">
        <f t="shared" si="5"/>
        <v>0</v>
      </c>
      <c r="K58" s="130">
        <f t="shared" si="6"/>
        <v>0</v>
      </c>
      <c r="L58" s="130">
        <f t="shared" si="32"/>
        <v>0</v>
      </c>
      <c r="M58" s="130">
        <f t="shared" si="7"/>
        <v>0</v>
      </c>
      <c r="N58" s="130">
        <f t="shared" si="8"/>
        <v>0</v>
      </c>
      <c r="O58" s="130">
        <f t="shared" si="9"/>
        <v>0</v>
      </c>
      <c r="P58" s="130">
        <f t="shared" si="10"/>
        <v>0</v>
      </c>
      <c r="Q58" s="130">
        <f t="shared" si="11"/>
        <v>0</v>
      </c>
      <c r="R58" s="130">
        <f t="shared" si="12"/>
        <v>0</v>
      </c>
      <c r="S58" s="130">
        <f t="shared" si="13"/>
        <v>0</v>
      </c>
      <c r="T58" s="130">
        <f t="shared" si="14"/>
        <v>0</v>
      </c>
      <c r="U58" s="130">
        <f t="shared" si="15"/>
        <v>0</v>
      </c>
      <c r="V58" s="130">
        <f t="shared" si="16"/>
        <v>0</v>
      </c>
      <c r="W58" s="130">
        <f t="shared" si="17"/>
        <v>0</v>
      </c>
      <c r="X58" s="130">
        <f t="shared" si="18"/>
        <v>0</v>
      </c>
      <c r="Y58" s="130">
        <f t="shared" si="19"/>
        <v>0</v>
      </c>
      <c r="Z58" s="130">
        <f t="shared" si="20"/>
        <v>0</v>
      </c>
      <c r="AA58" s="130">
        <f t="shared" si="21"/>
        <v>0</v>
      </c>
      <c r="AB58" s="130">
        <f t="shared" si="22"/>
        <v>0</v>
      </c>
      <c r="AC58" s="130">
        <f t="shared" si="23"/>
        <v>0</v>
      </c>
      <c r="AD58" s="130">
        <f t="shared" si="24"/>
        <v>0</v>
      </c>
      <c r="AE58" s="130">
        <f t="shared" si="25"/>
        <v>0</v>
      </c>
      <c r="AF58" s="130">
        <f t="shared" si="26"/>
        <v>0</v>
      </c>
      <c r="AG58" s="130">
        <f t="shared" si="27"/>
        <v>0</v>
      </c>
      <c r="AH58" s="130">
        <f t="shared" si="28"/>
        <v>0</v>
      </c>
      <c r="AI58" s="130">
        <f t="shared" si="29"/>
        <v>0</v>
      </c>
      <c r="AJ58" s="130">
        <f t="shared" si="30"/>
        <v>0</v>
      </c>
      <c r="AK58" s="137">
        <f t="shared" si="31"/>
        <v>0</v>
      </c>
    </row>
    <row r="59" spans="1:37" ht="15.5" x14ac:dyDescent="0.35">
      <c r="A59" s="42" t="str">
        <f t="shared" si="1"/>
        <v>base</v>
      </c>
      <c r="B59" s="127" t="s">
        <v>569</v>
      </c>
      <c r="C59" s="144" t="str">
        <f t="shared" si="37"/>
        <v>KwaZulu Natal</v>
      </c>
      <c r="D59" s="117" t="s">
        <v>98</v>
      </c>
      <c r="E59" s="117" t="s">
        <v>97</v>
      </c>
      <c r="I59" s="130">
        <f t="shared" si="4"/>
        <v>0</v>
      </c>
      <c r="J59" s="130">
        <f t="shared" si="5"/>
        <v>0</v>
      </c>
      <c r="K59" s="130">
        <f t="shared" si="6"/>
        <v>0</v>
      </c>
      <c r="L59" s="130">
        <f t="shared" si="32"/>
        <v>0</v>
      </c>
      <c r="M59" s="130">
        <f t="shared" si="7"/>
        <v>0</v>
      </c>
      <c r="N59" s="130">
        <f t="shared" si="8"/>
        <v>0</v>
      </c>
      <c r="O59" s="130">
        <f t="shared" si="9"/>
        <v>0</v>
      </c>
      <c r="P59" s="130">
        <f t="shared" si="10"/>
        <v>0</v>
      </c>
      <c r="Q59" s="130">
        <f t="shared" si="11"/>
        <v>0</v>
      </c>
      <c r="R59" s="130">
        <f t="shared" si="12"/>
        <v>0</v>
      </c>
      <c r="S59" s="130">
        <f t="shared" si="13"/>
        <v>0</v>
      </c>
      <c r="T59" s="130">
        <f t="shared" si="14"/>
        <v>0</v>
      </c>
      <c r="U59" s="130">
        <f t="shared" si="15"/>
        <v>0</v>
      </c>
      <c r="V59" s="130">
        <f t="shared" si="16"/>
        <v>0</v>
      </c>
      <c r="W59" s="130">
        <f t="shared" si="17"/>
        <v>0</v>
      </c>
      <c r="X59" s="130">
        <f t="shared" si="18"/>
        <v>0</v>
      </c>
      <c r="Y59" s="130">
        <f t="shared" si="19"/>
        <v>0</v>
      </c>
      <c r="Z59" s="130">
        <f t="shared" si="20"/>
        <v>0</v>
      </c>
      <c r="AA59" s="130">
        <f t="shared" si="21"/>
        <v>0</v>
      </c>
      <c r="AB59" s="130">
        <f t="shared" si="22"/>
        <v>0</v>
      </c>
      <c r="AC59" s="130">
        <f t="shared" si="23"/>
        <v>0</v>
      </c>
      <c r="AD59" s="130">
        <f t="shared" si="24"/>
        <v>0</v>
      </c>
      <c r="AE59" s="130">
        <f t="shared" si="25"/>
        <v>0</v>
      </c>
      <c r="AF59" s="130">
        <f t="shared" si="26"/>
        <v>0</v>
      </c>
      <c r="AG59" s="130">
        <f t="shared" si="27"/>
        <v>0</v>
      </c>
      <c r="AH59" s="130">
        <f t="shared" si="28"/>
        <v>0</v>
      </c>
      <c r="AI59" s="130">
        <f t="shared" si="29"/>
        <v>0</v>
      </c>
      <c r="AJ59" s="130">
        <f t="shared" si="30"/>
        <v>0</v>
      </c>
      <c r="AK59" s="137">
        <f t="shared" si="31"/>
        <v>0</v>
      </c>
    </row>
    <row r="60" spans="1:37" ht="16" thickBot="1" x14ac:dyDescent="0.4">
      <c r="A60" s="42" t="str">
        <f t="shared" si="1"/>
        <v>base</v>
      </c>
      <c r="B60" s="127" t="s">
        <v>569</v>
      </c>
      <c r="C60" s="145" t="str">
        <f t="shared" si="37"/>
        <v>KwaZulu Natal</v>
      </c>
      <c r="D60" s="161" t="s">
        <v>98</v>
      </c>
      <c r="E60" s="161" t="s">
        <v>236</v>
      </c>
      <c r="I60" s="141">
        <f t="shared" si="4"/>
        <v>0</v>
      </c>
      <c r="J60" s="141">
        <f t="shared" si="5"/>
        <v>0</v>
      </c>
      <c r="K60" s="141">
        <f t="shared" si="6"/>
        <v>0</v>
      </c>
      <c r="L60" s="141">
        <f t="shared" si="32"/>
        <v>0</v>
      </c>
      <c r="M60" s="141">
        <f t="shared" si="7"/>
        <v>0</v>
      </c>
      <c r="N60" s="141">
        <f t="shared" si="8"/>
        <v>0</v>
      </c>
      <c r="O60" s="141">
        <f t="shared" si="9"/>
        <v>0</v>
      </c>
      <c r="P60" s="141">
        <f t="shared" si="10"/>
        <v>0</v>
      </c>
      <c r="Q60" s="141">
        <f t="shared" si="11"/>
        <v>0</v>
      </c>
      <c r="R60" s="141">
        <f t="shared" si="12"/>
        <v>0</v>
      </c>
      <c r="S60" s="141">
        <f t="shared" si="13"/>
        <v>0</v>
      </c>
      <c r="T60" s="141">
        <f t="shared" si="14"/>
        <v>0</v>
      </c>
      <c r="U60" s="141">
        <f t="shared" si="15"/>
        <v>0</v>
      </c>
      <c r="V60" s="141">
        <f t="shared" si="16"/>
        <v>0</v>
      </c>
      <c r="W60" s="141">
        <f t="shared" si="17"/>
        <v>0</v>
      </c>
      <c r="X60" s="141">
        <f t="shared" si="18"/>
        <v>0</v>
      </c>
      <c r="Y60" s="141">
        <f t="shared" si="19"/>
        <v>0</v>
      </c>
      <c r="Z60" s="141">
        <f t="shared" si="20"/>
        <v>0</v>
      </c>
      <c r="AA60" s="141">
        <f t="shared" si="21"/>
        <v>0</v>
      </c>
      <c r="AB60" s="141">
        <f t="shared" si="22"/>
        <v>0</v>
      </c>
      <c r="AC60" s="141">
        <f t="shared" si="23"/>
        <v>0</v>
      </c>
      <c r="AD60" s="141">
        <f t="shared" si="24"/>
        <v>0</v>
      </c>
      <c r="AE60" s="141">
        <f t="shared" si="25"/>
        <v>0</v>
      </c>
      <c r="AF60" s="141">
        <f t="shared" si="26"/>
        <v>0</v>
      </c>
      <c r="AG60" s="141">
        <f t="shared" si="27"/>
        <v>0</v>
      </c>
      <c r="AH60" s="141">
        <f t="shared" si="28"/>
        <v>0</v>
      </c>
      <c r="AI60" s="141">
        <f t="shared" si="29"/>
        <v>0</v>
      </c>
      <c r="AJ60" s="141">
        <f t="shared" si="30"/>
        <v>0</v>
      </c>
      <c r="AK60" s="142">
        <f t="shared" si="31"/>
        <v>0</v>
      </c>
    </row>
    <row r="61" spans="1:37" ht="15.5" x14ac:dyDescent="0.35">
      <c r="A61" s="42" t="str">
        <f t="shared" si="1"/>
        <v>base</v>
      </c>
      <c r="B61" s="127" t="s">
        <v>569</v>
      </c>
      <c r="C61" s="146" t="s">
        <v>246</v>
      </c>
      <c r="D61" s="160" t="s">
        <v>59</v>
      </c>
      <c r="E61" s="160" t="s">
        <v>114</v>
      </c>
      <c r="I61" s="134">
        <f t="shared" si="4"/>
        <v>0</v>
      </c>
      <c r="J61" s="134">
        <f t="shared" si="5"/>
        <v>0</v>
      </c>
      <c r="K61" s="134">
        <f t="shared" si="6"/>
        <v>0</v>
      </c>
      <c r="L61" s="134">
        <f t="shared" si="32"/>
        <v>0</v>
      </c>
      <c r="M61" s="134">
        <f t="shared" si="7"/>
        <v>0</v>
      </c>
      <c r="N61" s="134">
        <f t="shared" si="8"/>
        <v>0</v>
      </c>
      <c r="O61" s="134">
        <f t="shared" si="9"/>
        <v>0</v>
      </c>
      <c r="P61" s="134">
        <f t="shared" si="10"/>
        <v>0</v>
      </c>
      <c r="Q61" s="134">
        <f t="shared" si="11"/>
        <v>0</v>
      </c>
      <c r="R61" s="134">
        <f t="shared" si="12"/>
        <v>0</v>
      </c>
      <c r="S61" s="134">
        <f t="shared" si="13"/>
        <v>0</v>
      </c>
      <c r="T61" s="134">
        <f t="shared" si="14"/>
        <v>0</v>
      </c>
      <c r="U61" s="134">
        <f t="shared" si="15"/>
        <v>0</v>
      </c>
      <c r="V61" s="134">
        <f t="shared" si="16"/>
        <v>0</v>
      </c>
      <c r="W61" s="134">
        <f t="shared" si="17"/>
        <v>0</v>
      </c>
      <c r="X61" s="134">
        <f t="shared" si="18"/>
        <v>0</v>
      </c>
      <c r="Y61" s="134">
        <f t="shared" si="19"/>
        <v>0</v>
      </c>
      <c r="Z61" s="134">
        <f t="shared" si="20"/>
        <v>0</v>
      </c>
      <c r="AA61" s="134">
        <f t="shared" si="21"/>
        <v>0</v>
      </c>
      <c r="AB61" s="134">
        <f t="shared" si="22"/>
        <v>0</v>
      </c>
      <c r="AC61" s="134">
        <f t="shared" si="23"/>
        <v>0</v>
      </c>
      <c r="AD61" s="134">
        <f t="shared" si="24"/>
        <v>0</v>
      </c>
      <c r="AE61" s="134">
        <f t="shared" si="25"/>
        <v>0</v>
      </c>
      <c r="AF61" s="134">
        <f t="shared" si="26"/>
        <v>0</v>
      </c>
      <c r="AG61" s="134">
        <f t="shared" si="27"/>
        <v>0</v>
      </c>
      <c r="AH61" s="134">
        <f t="shared" si="28"/>
        <v>0</v>
      </c>
      <c r="AI61" s="134">
        <f t="shared" si="29"/>
        <v>0</v>
      </c>
      <c r="AJ61" s="134">
        <f t="shared" si="30"/>
        <v>0</v>
      </c>
      <c r="AK61" s="135">
        <f t="shared" si="31"/>
        <v>0</v>
      </c>
    </row>
    <row r="62" spans="1:37" ht="16" thickBot="1" x14ac:dyDescent="0.4">
      <c r="A62" s="42" t="str">
        <f t="shared" si="1"/>
        <v>base</v>
      </c>
      <c r="B62" s="127" t="s">
        <v>569</v>
      </c>
      <c r="C62" s="147" t="str">
        <f t="shared" ref="C62" si="38">C61</f>
        <v>Pelly</v>
      </c>
      <c r="D62" s="161" t="s">
        <v>59</v>
      </c>
      <c r="E62" s="161" t="s">
        <v>93</v>
      </c>
      <c r="I62" s="141">
        <f t="shared" si="4"/>
        <v>0</v>
      </c>
      <c r="J62" s="141">
        <f t="shared" si="5"/>
        <v>0</v>
      </c>
      <c r="K62" s="141">
        <f t="shared" si="6"/>
        <v>0</v>
      </c>
      <c r="L62" s="141">
        <f t="shared" si="32"/>
        <v>0</v>
      </c>
      <c r="M62" s="141">
        <f t="shared" si="7"/>
        <v>0</v>
      </c>
      <c r="N62" s="141">
        <f t="shared" si="8"/>
        <v>0</v>
      </c>
      <c r="O62" s="141">
        <f t="shared" si="9"/>
        <v>0</v>
      </c>
      <c r="P62" s="141">
        <f t="shared" si="10"/>
        <v>0</v>
      </c>
      <c r="Q62" s="141">
        <f t="shared" si="11"/>
        <v>0</v>
      </c>
      <c r="R62" s="141">
        <f t="shared" si="12"/>
        <v>0</v>
      </c>
      <c r="S62" s="141">
        <f t="shared" si="13"/>
        <v>0</v>
      </c>
      <c r="T62" s="141">
        <f t="shared" si="14"/>
        <v>0</v>
      </c>
      <c r="U62" s="141">
        <f t="shared" si="15"/>
        <v>0</v>
      </c>
      <c r="V62" s="141">
        <f t="shared" si="16"/>
        <v>0</v>
      </c>
      <c r="W62" s="141">
        <f t="shared" si="17"/>
        <v>0</v>
      </c>
      <c r="X62" s="141">
        <f t="shared" si="18"/>
        <v>0</v>
      </c>
      <c r="Y62" s="141">
        <f t="shared" si="19"/>
        <v>0</v>
      </c>
      <c r="Z62" s="141">
        <f t="shared" si="20"/>
        <v>0</v>
      </c>
      <c r="AA62" s="141">
        <f t="shared" si="21"/>
        <v>0</v>
      </c>
      <c r="AB62" s="141">
        <f t="shared" si="22"/>
        <v>0</v>
      </c>
      <c r="AC62" s="141">
        <f t="shared" si="23"/>
        <v>0</v>
      </c>
      <c r="AD62" s="141">
        <f t="shared" si="24"/>
        <v>0</v>
      </c>
      <c r="AE62" s="141">
        <f t="shared" si="25"/>
        <v>0</v>
      </c>
      <c r="AF62" s="141">
        <f t="shared" si="26"/>
        <v>0</v>
      </c>
      <c r="AG62" s="141">
        <f t="shared" si="27"/>
        <v>0</v>
      </c>
      <c r="AH62" s="141">
        <f t="shared" si="28"/>
        <v>0</v>
      </c>
      <c r="AI62" s="141">
        <f t="shared" si="29"/>
        <v>0</v>
      </c>
      <c r="AJ62" s="141">
        <f t="shared" si="30"/>
        <v>0</v>
      </c>
      <c r="AK62" s="142">
        <f t="shared" si="31"/>
        <v>0</v>
      </c>
    </row>
    <row r="63" spans="1:37" ht="15.5" x14ac:dyDescent="0.35">
      <c r="A63" s="42" t="str">
        <f t="shared" si="1"/>
        <v>base</v>
      </c>
      <c r="B63" s="127" t="s">
        <v>569</v>
      </c>
      <c r="C63" s="143" t="s">
        <v>247</v>
      </c>
      <c r="D63" s="160" t="s">
        <v>59</v>
      </c>
      <c r="E63" s="160" t="s">
        <v>114</v>
      </c>
      <c r="I63" s="134">
        <f t="shared" si="4"/>
        <v>0</v>
      </c>
      <c r="J63" s="134">
        <f t="shared" si="5"/>
        <v>0</v>
      </c>
      <c r="K63" s="134">
        <f t="shared" si="6"/>
        <v>0</v>
      </c>
      <c r="L63" s="134">
        <f t="shared" si="32"/>
        <v>0</v>
      </c>
      <c r="M63" s="134">
        <f t="shared" si="7"/>
        <v>0</v>
      </c>
      <c r="N63" s="134">
        <f t="shared" si="8"/>
        <v>0</v>
      </c>
      <c r="O63" s="134">
        <f t="shared" si="9"/>
        <v>0</v>
      </c>
      <c r="P63" s="134">
        <f t="shared" si="10"/>
        <v>0</v>
      </c>
      <c r="Q63" s="134">
        <f t="shared" si="11"/>
        <v>0</v>
      </c>
      <c r="R63" s="134">
        <f t="shared" si="12"/>
        <v>0</v>
      </c>
      <c r="S63" s="134">
        <f t="shared" si="13"/>
        <v>0</v>
      </c>
      <c r="T63" s="134">
        <f t="shared" si="14"/>
        <v>0</v>
      </c>
      <c r="U63" s="134">
        <f t="shared" si="15"/>
        <v>0</v>
      </c>
      <c r="V63" s="134">
        <f t="shared" si="16"/>
        <v>0</v>
      </c>
      <c r="W63" s="134">
        <f t="shared" si="17"/>
        <v>0</v>
      </c>
      <c r="X63" s="134">
        <f t="shared" si="18"/>
        <v>0</v>
      </c>
      <c r="Y63" s="134">
        <f t="shared" si="19"/>
        <v>0</v>
      </c>
      <c r="Z63" s="134">
        <f t="shared" si="20"/>
        <v>0</v>
      </c>
      <c r="AA63" s="134">
        <f t="shared" si="21"/>
        <v>0</v>
      </c>
      <c r="AB63" s="134">
        <f t="shared" si="22"/>
        <v>0</v>
      </c>
      <c r="AC63" s="134">
        <f t="shared" si="23"/>
        <v>0</v>
      </c>
      <c r="AD63" s="134">
        <f t="shared" si="24"/>
        <v>0</v>
      </c>
      <c r="AE63" s="134">
        <f t="shared" si="25"/>
        <v>0</v>
      </c>
      <c r="AF63" s="134">
        <f t="shared" si="26"/>
        <v>0</v>
      </c>
      <c r="AG63" s="134">
        <f t="shared" si="27"/>
        <v>0</v>
      </c>
      <c r="AH63" s="134">
        <f t="shared" si="28"/>
        <v>0</v>
      </c>
      <c r="AI63" s="134">
        <f t="shared" si="29"/>
        <v>0</v>
      </c>
      <c r="AJ63" s="134">
        <f t="shared" si="30"/>
        <v>0</v>
      </c>
      <c r="AK63" s="135">
        <f t="shared" si="31"/>
        <v>0</v>
      </c>
    </row>
    <row r="64" spans="1:37" ht="15.5" x14ac:dyDescent="0.35">
      <c r="A64" s="42" t="str">
        <f t="shared" si="1"/>
        <v>base</v>
      </c>
      <c r="B64" s="127" t="s">
        <v>569</v>
      </c>
      <c r="C64" s="144" t="str">
        <f t="shared" ref="C64:C68" si="39">C63</f>
        <v>Limpopo</v>
      </c>
      <c r="D64" s="117" t="s">
        <v>59</v>
      </c>
      <c r="E64" s="117" t="s">
        <v>93</v>
      </c>
      <c r="I64" s="130">
        <f t="shared" si="4"/>
        <v>0</v>
      </c>
      <c r="J64" s="130">
        <f t="shared" si="5"/>
        <v>0</v>
      </c>
      <c r="K64" s="130">
        <f t="shared" si="6"/>
        <v>0</v>
      </c>
      <c r="L64" s="130">
        <f t="shared" si="32"/>
        <v>0</v>
      </c>
      <c r="M64" s="130">
        <f t="shared" si="7"/>
        <v>0</v>
      </c>
      <c r="N64" s="130">
        <f t="shared" si="8"/>
        <v>0</v>
      </c>
      <c r="O64" s="130">
        <f t="shared" si="9"/>
        <v>0</v>
      </c>
      <c r="P64" s="130">
        <f t="shared" si="10"/>
        <v>0</v>
      </c>
      <c r="Q64" s="130">
        <f t="shared" si="11"/>
        <v>0</v>
      </c>
      <c r="R64" s="130">
        <f t="shared" si="12"/>
        <v>0</v>
      </c>
      <c r="S64" s="130">
        <f t="shared" si="13"/>
        <v>0</v>
      </c>
      <c r="T64" s="130">
        <f t="shared" si="14"/>
        <v>0</v>
      </c>
      <c r="U64" s="130">
        <f t="shared" si="15"/>
        <v>0</v>
      </c>
      <c r="V64" s="130">
        <f t="shared" si="16"/>
        <v>0</v>
      </c>
      <c r="W64" s="130">
        <f t="shared" si="17"/>
        <v>0</v>
      </c>
      <c r="X64" s="130">
        <f t="shared" si="18"/>
        <v>0</v>
      </c>
      <c r="Y64" s="130">
        <f t="shared" si="19"/>
        <v>0</v>
      </c>
      <c r="Z64" s="130">
        <f t="shared" si="20"/>
        <v>0</v>
      </c>
      <c r="AA64" s="130">
        <f t="shared" si="21"/>
        <v>0</v>
      </c>
      <c r="AB64" s="130">
        <f t="shared" si="22"/>
        <v>0</v>
      </c>
      <c r="AC64" s="130">
        <f t="shared" si="23"/>
        <v>0</v>
      </c>
      <c r="AD64" s="130">
        <f t="shared" si="24"/>
        <v>0</v>
      </c>
      <c r="AE64" s="130">
        <f t="shared" si="25"/>
        <v>0</v>
      </c>
      <c r="AF64" s="130">
        <f t="shared" si="26"/>
        <v>0</v>
      </c>
      <c r="AG64" s="130">
        <f t="shared" si="27"/>
        <v>0</v>
      </c>
      <c r="AH64" s="130">
        <f t="shared" si="28"/>
        <v>0</v>
      </c>
      <c r="AI64" s="130">
        <f t="shared" si="29"/>
        <v>0</v>
      </c>
      <c r="AJ64" s="130">
        <f t="shared" si="30"/>
        <v>0</v>
      </c>
      <c r="AK64" s="137">
        <f t="shared" si="31"/>
        <v>0</v>
      </c>
    </row>
    <row r="65" spans="1:37" ht="15.5" x14ac:dyDescent="0.35">
      <c r="A65" s="42" t="str">
        <f t="shared" si="1"/>
        <v>base</v>
      </c>
      <c r="B65" s="127" t="s">
        <v>569</v>
      </c>
      <c r="C65" s="144" t="str">
        <f t="shared" si="39"/>
        <v>Limpopo</v>
      </c>
      <c r="D65" s="117" t="s">
        <v>59</v>
      </c>
      <c r="E65" s="117" t="s">
        <v>340</v>
      </c>
      <c r="I65" s="130">
        <f t="shared" si="4"/>
        <v>0</v>
      </c>
      <c r="J65" s="130">
        <f t="shared" si="5"/>
        <v>0</v>
      </c>
      <c r="K65" s="130">
        <f t="shared" si="6"/>
        <v>0</v>
      </c>
      <c r="L65" s="130">
        <f t="shared" si="32"/>
        <v>0</v>
      </c>
      <c r="M65" s="130">
        <f t="shared" si="7"/>
        <v>0</v>
      </c>
      <c r="N65" s="130">
        <f t="shared" si="8"/>
        <v>0</v>
      </c>
      <c r="O65" s="130">
        <f t="shared" si="9"/>
        <v>0</v>
      </c>
      <c r="P65" s="130">
        <f t="shared" si="10"/>
        <v>0</v>
      </c>
      <c r="Q65" s="130">
        <f t="shared" si="11"/>
        <v>0</v>
      </c>
      <c r="R65" s="130">
        <f t="shared" si="12"/>
        <v>0</v>
      </c>
      <c r="S65" s="130">
        <f t="shared" si="13"/>
        <v>0</v>
      </c>
      <c r="T65" s="130">
        <f t="shared" si="14"/>
        <v>0</v>
      </c>
      <c r="U65" s="130">
        <f t="shared" si="15"/>
        <v>0</v>
      </c>
      <c r="V65" s="130">
        <f t="shared" si="16"/>
        <v>0</v>
      </c>
      <c r="W65" s="130">
        <f t="shared" si="17"/>
        <v>0</v>
      </c>
      <c r="X65" s="130">
        <f t="shared" si="18"/>
        <v>0</v>
      </c>
      <c r="Y65" s="130">
        <f t="shared" si="19"/>
        <v>0</v>
      </c>
      <c r="Z65" s="130">
        <f t="shared" si="20"/>
        <v>0</v>
      </c>
      <c r="AA65" s="130">
        <f t="shared" si="21"/>
        <v>0</v>
      </c>
      <c r="AB65" s="130">
        <f t="shared" si="22"/>
        <v>0</v>
      </c>
      <c r="AC65" s="130">
        <f t="shared" si="23"/>
        <v>0</v>
      </c>
      <c r="AD65" s="130">
        <f t="shared" si="24"/>
        <v>0</v>
      </c>
      <c r="AE65" s="130">
        <f t="shared" si="25"/>
        <v>0</v>
      </c>
      <c r="AF65" s="130">
        <f t="shared" si="26"/>
        <v>0</v>
      </c>
      <c r="AG65" s="130">
        <f t="shared" si="27"/>
        <v>0</v>
      </c>
      <c r="AH65" s="130">
        <f t="shared" si="28"/>
        <v>0</v>
      </c>
      <c r="AI65" s="130">
        <f t="shared" si="29"/>
        <v>0</v>
      </c>
      <c r="AJ65" s="130">
        <f t="shared" si="30"/>
        <v>0</v>
      </c>
      <c r="AK65" s="137">
        <f t="shared" si="31"/>
        <v>0</v>
      </c>
    </row>
    <row r="66" spans="1:37" ht="15.5" x14ac:dyDescent="0.35">
      <c r="A66" s="42" t="str">
        <f t="shared" si="1"/>
        <v>base</v>
      </c>
      <c r="B66" s="127" t="s">
        <v>569</v>
      </c>
      <c r="C66" s="144" t="str">
        <f t="shared" si="39"/>
        <v>Limpopo</v>
      </c>
      <c r="D66" s="117" t="s">
        <v>59</v>
      </c>
      <c r="E66" s="117" t="s">
        <v>336</v>
      </c>
      <c r="I66" s="130">
        <f t="shared" si="4"/>
        <v>0</v>
      </c>
      <c r="J66" s="130">
        <f t="shared" si="5"/>
        <v>0</v>
      </c>
      <c r="K66" s="130">
        <f t="shared" si="6"/>
        <v>0</v>
      </c>
      <c r="L66" s="130">
        <f t="shared" si="32"/>
        <v>0</v>
      </c>
      <c r="M66" s="130">
        <f t="shared" si="7"/>
        <v>0</v>
      </c>
      <c r="N66" s="130">
        <f t="shared" si="8"/>
        <v>0</v>
      </c>
      <c r="O66" s="130">
        <f t="shared" si="9"/>
        <v>0</v>
      </c>
      <c r="P66" s="130">
        <f t="shared" si="10"/>
        <v>0</v>
      </c>
      <c r="Q66" s="130">
        <f t="shared" si="11"/>
        <v>0</v>
      </c>
      <c r="R66" s="130">
        <f t="shared" si="12"/>
        <v>0</v>
      </c>
      <c r="S66" s="130">
        <f t="shared" si="13"/>
        <v>0</v>
      </c>
      <c r="T66" s="130">
        <f t="shared" si="14"/>
        <v>0</v>
      </c>
      <c r="U66" s="130">
        <f t="shared" si="15"/>
        <v>0</v>
      </c>
      <c r="V66" s="130">
        <f t="shared" si="16"/>
        <v>0</v>
      </c>
      <c r="W66" s="130">
        <f t="shared" si="17"/>
        <v>0</v>
      </c>
      <c r="X66" s="130">
        <f t="shared" si="18"/>
        <v>0</v>
      </c>
      <c r="Y66" s="130">
        <f t="shared" si="19"/>
        <v>0</v>
      </c>
      <c r="Z66" s="130">
        <f t="shared" si="20"/>
        <v>0</v>
      </c>
      <c r="AA66" s="130">
        <f t="shared" si="21"/>
        <v>0</v>
      </c>
      <c r="AB66" s="130">
        <f t="shared" si="22"/>
        <v>0</v>
      </c>
      <c r="AC66" s="130">
        <f t="shared" si="23"/>
        <v>0</v>
      </c>
      <c r="AD66" s="130">
        <f t="shared" si="24"/>
        <v>0</v>
      </c>
      <c r="AE66" s="130">
        <f t="shared" si="25"/>
        <v>0</v>
      </c>
      <c r="AF66" s="130">
        <f t="shared" si="26"/>
        <v>0</v>
      </c>
      <c r="AG66" s="130">
        <f t="shared" si="27"/>
        <v>0</v>
      </c>
      <c r="AH66" s="130">
        <f t="shared" si="28"/>
        <v>0</v>
      </c>
      <c r="AI66" s="130">
        <f t="shared" si="29"/>
        <v>0</v>
      </c>
      <c r="AJ66" s="130">
        <f t="shared" si="30"/>
        <v>0</v>
      </c>
      <c r="AK66" s="137">
        <f t="shared" si="31"/>
        <v>0</v>
      </c>
    </row>
    <row r="67" spans="1:37" ht="15.5" x14ac:dyDescent="0.35">
      <c r="A67" s="42" t="str">
        <f t="shared" ref="A67:A130" si="40">A66</f>
        <v>base</v>
      </c>
      <c r="B67" s="127" t="s">
        <v>569</v>
      </c>
      <c r="C67" s="144" t="str">
        <f t="shared" si="39"/>
        <v>Limpopo</v>
      </c>
      <c r="D67" s="117" t="s">
        <v>59</v>
      </c>
      <c r="E67" s="117" t="s">
        <v>58</v>
      </c>
      <c r="I67" s="130">
        <f t="shared" si="4"/>
        <v>0</v>
      </c>
      <c r="J67" s="130">
        <f t="shared" si="5"/>
        <v>0</v>
      </c>
      <c r="K67" s="130">
        <f t="shared" si="6"/>
        <v>0</v>
      </c>
      <c r="L67" s="130">
        <f t="shared" si="32"/>
        <v>0</v>
      </c>
      <c r="M67" s="130">
        <f t="shared" si="7"/>
        <v>0</v>
      </c>
      <c r="N67" s="130">
        <f t="shared" si="8"/>
        <v>0</v>
      </c>
      <c r="O67" s="130">
        <f t="shared" si="9"/>
        <v>0</v>
      </c>
      <c r="P67" s="130">
        <f t="shared" si="10"/>
        <v>0</v>
      </c>
      <c r="Q67" s="130">
        <f t="shared" si="11"/>
        <v>0</v>
      </c>
      <c r="R67" s="130">
        <f t="shared" si="12"/>
        <v>0</v>
      </c>
      <c r="S67" s="130">
        <f t="shared" si="13"/>
        <v>0</v>
      </c>
      <c r="T67" s="130">
        <f t="shared" si="14"/>
        <v>0</v>
      </c>
      <c r="U67" s="130">
        <f t="shared" si="15"/>
        <v>0</v>
      </c>
      <c r="V67" s="130">
        <f t="shared" si="16"/>
        <v>0</v>
      </c>
      <c r="W67" s="130">
        <f t="shared" si="17"/>
        <v>0</v>
      </c>
      <c r="X67" s="130">
        <f t="shared" si="18"/>
        <v>0</v>
      </c>
      <c r="Y67" s="130">
        <f t="shared" si="19"/>
        <v>0</v>
      </c>
      <c r="Z67" s="130">
        <f t="shared" si="20"/>
        <v>0</v>
      </c>
      <c r="AA67" s="130">
        <f t="shared" si="21"/>
        <v>0</v>
      </c>
      <c r="AB67" s="130">
        <f t="shared" si="22"/>
        <v>0</v>
      </c>
      <c r="AC67" s="130">
        <f t="shared" si="23"/>
        <v>0</v>
      </c>
      <c r="AD67" s="130">
        <f t="shared" si="24"/>
        <v>0</v>
      </c>
      <c r="AE67" s="130">
        <f t="shared" si="25"/>
        <v>0</v>
      </c>
      <c r="AF67" s="130">
        <f t="shared" si="26"/>
        <v>0</v>
      </c>
      <c r="AG67" s="130">
        <f t="shared" si="27"/>
        <v>0</v>
      </c>
      <c r="AH67" s="130">
        <f t="shared" si="28"/>
        <v>0</v>
      </c>
      <c r="AI67" s="130">
        <f t="shared" si="29"/>
        <v>0</v>
      </c>
      <c r="AJ67" s="130">
        <f t="shared" si="30"/>
        <v>0</v>
      </c>
      <c r="AK67" s="137">
        <f t="shared" si="31"/>
        <v>0</v>
      </c>
    </row>
    <row r="68" spans="1:37" ht="16" thickBot="1" x14ac:dyDescent="0.4">
      <c r="A68" s="42" t="str">
        <f t="shared" si="40"/>
        <v>base</v>
      </c>
      <c r="B68" s="127" t="s">
        <v>569</v>
      </c>
      <c r="C68" s="145" t="str">
        <f t="shared" si="39"/>
        <v>Limpopo</v>
      </c>
      <c r="D68" s="161" t="s">
        <v>98</v>
      </c>
      <c r="E68" s="161" t="s">
        <v>236</v>
      </c>
      <c r="I68" s="141">
        <f t="shared" si="4"/>
        <v>0</v>
      </c>
      <c r="J68" s="141">
        <f t="shared" si="5"/>
        <v>0</v>
      </c>
      <c r="K68" s="141">
        <f t="shared" si="6"/>
        <v>0</v>
      </c>
      <c r="L68" s="141">
        <f t="shared" si="32"/>
        <v>0</v>
      </c>
      <c r="M68" s="141">
        <f t="shared" si="7"/>
        <v>0</v>
      </c>
      <c r="N68" s="141">
        <f t="shared" si="8"/>
        <v>0</v>
      </c>
      <c r="O68" s="141">
        <f t="shared" si="9"/>
        <v>0</v>
      </c>
      <c r="P68" s="141">
        <f t="shared" si="10"/>
        <v>0</v>
      </c>
      <c r="Q68" s="141">
        <f t="shared" si="11"/>
        <v>0</v>
      </c>
      <c r="R68" s="141">
        <f t="shared" si="12"/>
        <v>0</v>
      </c>
      <c r="S68" s="141">
        <f t="shared" si="13"/>
        <v>0</v>
      </c>
      <c r="T68" s="141">
        <f t="shared" si="14"/>
        <v>0</v>
      </c>
      <c r="U68" s="141">
        <f t="shared" si="15"/>
        <v>0</v>
      </c>
      <c r="V68" s="141">
        <f t="shared" si="16"/>
        <v>0</v>
      </c>
      <c r="W68" s="141">
        <f t="shared" si="17"/>
        <v>0</v>
      </c>
      <c r="X68" s="141">
        <f t="shared" si="18"/>
        <v>0</v>
      </c>
      <c r="Y68" s="141">
        <f t="shared" si="19"/>
        <v>0</v>
      </c>
      <c r="Z68" s="141">
        <f t="shared" si="20"/>
        <v>0</v>
      </c>
      <c r="AA68" s="141">
        <f t="shared" si="21"/>
        <v>0</v>
      </c>
      <c r="AB68" s="141">
        <f t="shared" si="22"/>
        <v>0</v>
      </c>
      <c r="AC68" s="141">
        <f t="shared" si="23"/>
        <v>0</v>
      </c>
      <c r="AD68" s="141">
        <f t="shared" si="24"/>
        <v>0</v>
      </c>
      <c r="AE68" s="141">
        <f t="shared" si="25"/>
        <v>0</v>
      </c>
      <c r="AF68" s="141">
        <f t="shared" si="26"/>
        <v>0</v>
      </c>
      <c r="AG68" s="141">
        <f t="shared" si="27"/>
        <v>0</v>
      </c>
      <c r="AH68" s="141">
        <f t="shared" si="28"/>
        <v>0</v>
      </c>
      <c r="AI68" s="141">
        <f t="shared" si="29"/>
        <v>0</v>
      </c>
      <c r="AJ68" s="141">
        <f t="shared" si="30"/>
        <v>0</v>
      </c>
      <c r="AK68" s="142">
        <f t="shared" si="31"/>
        <v>0</v>
      </c>
    </row>
    <row r="69" spans="1:37" ht="15.5" x14ac:dyDescent="0.35">
      <c r="A69" s="42" t="str">
        <f t="shared" si="40"/>
        <v>base</v>
      </c>
      <c r="B69" s="129" t="s">
        <v>570</v>
      </c>
      <c r="C69" s="149" t="s">
        <v>572</v>
      </c>
      <c r="D69" s="160" t="s">
        <v>59</v>
      </c>
      <c r="E69" s="160" t="s">
        <v>114</v>
      </c>
      <c r="I69" s="134">
        <f t="shared" si="4"/>
        <v>0</v>
      </c>
      <c r="J69" s="134">
        <f t="shared" si="5"/>
        <v>0</v>
      </c>
      <c r="K69" s="134">
        <f t="shared" si="6"/>
        <v>0</v>
      </c>
      <c r="L69" s="134">
        <f t="shared" si="32"/>
        <v>0</v>
      </c>
      <c r="M69" s="134">
        <f t="shared" si="7"/>
        <v>0</v>
      </c>
      <c r="N69" s="134">
        <f t="shared" si="8"/>
        <v>0</v>
      </c>
      <c r="O69" s="134">
        <f t="shared" si="9"/>
        <v>0</v>
      </c>
      <c r="P69" s="134">
        <f t="shared" si="10"/>
        <v>0</v>
      </c>
      <c r="Q69" s="134">
        <f t="shared" si="11"/>
        <v>0</v>
      </c>
      <c r="R69" s="134">
        <f t="shared" si="12"/>
        <v>0</v>
      </c>
      <c r="S69" s="134">
        <f t="shared" si="13"/>
        <v>0</v>
      </c>
      <c r="T69" s="134">
        <f t="shared" si="14"/>
        <v>0</v>
      </c>
      <c r="U69" s="134">
        <f t="shared" si="15"/>
        <v>0</v>
      </c>
      <c r="V69" s="134">
        <f t="shared" si="16"/>
        <v>0</v>
      </c>
      <c r="W69" s="134">
        <f t="shared" si="17"/>
        <v>0</v>
      </c>
      <c r="X69" s="134">
        <f t="shared" si="18"/>
        <v>0</v>
      </c>
      <c r="Y69" s="134">
        <f t="shared" si="19"/>
        <v>0</v>
      </c>
      <c r="Z69" s="134">
        <f t="shared" si="20"/>
        <v>0</v>
      </c>
      <c r="AA69" s="134">
        <f t="shared" si="21"/>
        <v>0</v>
      </c>
      <c r="AB69" s="134">
        <f t="shared" si="22"/>
        <v>0</v>
      </c>
      <c r="AC69" s="134">
        <f t="shared" si="23"/>
        <v>0</v>
      </c>
      <c r="AD69" s="134">
        <f t="shared" si="24"/>
        <v>0</v>
      </c>
      <c r="AE69" s="134">
        <f t="shared" si="25"/>
        <v>0</v>
      </c>
      <c r="AF69" s="134">
        <f t="shared" si="26"/>
        <v>0</v>
      </c>
      <c r="AG69" s="134">
        <f t="shared" si="27"/>
        <v>0</v>
      </c>
      <c r="AH69" s="134">
        <f t="shared" si="28"/>
        <v>0</v>
      </c>
      <c r="AI69" s="134">
        <f t="shared" si="29"/>
        <v>0</v>
      </c>
      <c r="AJ69" s="134">
        <f t="shared" si="30"/>
        <v>0</v>
      </c>
      <c r="AK69" s="135">
        <f t="shared" si="31"/>
        <v>0</v>
      </c>
    </row>
    <row r="70" spans="1:37" ht="15.5" x14ac:dyDescent="0.35">
      <c r="A70" s="42" t="str">
        <f t="shared" si="40"/>
        <v>base</v>
      </c>
      <c r="B70" s="129" t="s">
        <v>570</v>
      </c>
      <c r="C70" s="150" t="s">
        <v>572</v>
      </c>
      <c r="D70" s="117" t="s">
        <v>59</v>
      </c>
      <c r="E70" s="117" t="s">
        <v>93</v>
      </c>
      <c r="I70" s="130">
        <f t="shared" si="4"/>
        <v>0</v>
      </c>
      <c r="J70" s="130">
        <f t="shared" si="5"/>
        <v>0</v>
      </c>
      <c r="K70" s="130">
        <f t="shared" si="6"/>
        <v>0</v>
      </c>
      <c r="L70" s="130">
        <f t="shared" si="32"/>
        <v>0</v>
      </c>
      <c r="M70" s="130">
        <f t="shared" si="7"/>
        <v>0</v>
      </c>
      <c r="N70" s="130">
        <f t="shared" si="8"/>
        <v>0</v>
      </c>
      <c r="O70" s="130">
        <f t="shared" si="9"/>
        <v>0</v>
      </c>
      <c r="P70" s="130">
        <f t="shared" si="10"/>
        <v>0</v>
      </c>
      <c r="Q70" s="130">
        <f t="shared" si="11"/>
        <v>0</v>
      </c>
      <c r="R70" s="130">
        <f t="shared" si="12"/>
        <v>0</v>
      </c>
      <c r="S70" s="130">
        <f t="shared" si="13"/>
        <v>0</v>
      </c>
      <c r="T70" s="130">
        <f t="shared" si="14"/>
        <v>0</v>
      </c>
      <c r="U70" s="130">
        <f t="shared" si="15"/>
        <v>0</v>
      </c>
      <c r="V70" s="130">
        <f t="shared" si="16"/>
        <v>0</v>
      </c>
      <c r="W70" s="130">
        <f t="shared" si="17"/>
        <v>0</v>
      </c>
      <c r="X70" s="130">
        <f t="shared" si="18"/>
        <v>0</v>
      </c>
      <c r="Y70" s="130">
        <f t="shared" si="19"/>
        <v>0</v>
      </c>
      <c r="Z70" s="130">
        <f t="shared" si="20"/>
        <v>0</v>
      </c>
      <c r="AA70" s="130">
        <f t="shared" si="21"/>
        <v>0</v>
      </c>
      <c r="AB70" s="130">
        <f t="shared" si="22"/>
        <v>0</v>
      </c>
      <c r="AC70" s="130">
        <f t="shared" si="23"/>
        <v>0</v>
      </c>
      <c r="AD70" s="130">
        <f t="shared" si="24"/>
        <v>0</v>
      </c>
      <c r="AE70" s="130">
        <f t="shared" si="25"/>
        <v>0</v>
      </c>
      <c r="AF70" s="130">
        <f t="shared" si="26"/>
        <v>0</v>
      </c>
      <c r="AG70" s="130">
        <f t="shared" si="27"/>
        <v>0</v>
      </c>
      <c r="AH70" s="130">
        <f t="shared" si="28"/>
        <v>0</v>
      </c>
      <c r="AI70" s="130">
        <f t="shared" si="29"/>
        <v>0</v>
      </c>
      <c r="AJ70" s="130">
        <f t="shared" si="30"/>
        <v>0</v>
      </c>
      <c r="AK70" s="137">
        <f t="shared" si="31"/>
        <v>0</v>
      </c>
    </row>
    <row r="71" spans="1:37" ht="15.5" x14ac:dyDescent="0.35">
      <c r="A71" s="42" t="str">
        <f t="shared" si="40"/>
        <v>base</v>
      </c>
      <c r="B71" s="129" t="s">
        <v>570</v>
      </c>
      <c r="C71" s="150" t="s">
        <v>572</v>
      </c>
      <c r="D71" s="117" t="s">
        <v>59</v>
      </c>
      <c r="E71" s="117" t="s">
        <v>340</v>
      </c>
      <c r="I71" s="130">
        <f t="shared" si="4"/>
        <v>0</v>
      </c>
      <c r="J71" s="130">
        <f t="shared" si="5"/>
        <v>0</v>
      </c>
      <c r="K71" s="130">
        <f t="shared" si="6"/>
        <v>0</v>
      </c>
      <c r="L71" s="130">
        <f t="shared" si="32"/>
        <v>0</v>
      </c>
      <c r="M71" s="130">
        <f t="shared" si="7"/>
        <v>0</v>
      </c>
      <c r="N71" s="130">
        <f t="shared" si="8"/>
        <v>0</v>
      </c>
      <c r="O71" s="130">
        <f t="shared" si="9"/>
        <v>0</v>
      </c>
      <c r="P71" s="130">
        <f t="shared" si="10"/>
        <v>0</v>
      </c>
      <c r="Q71" s="130">
        <f t="shared" si="11"/>
        <v>0</v>
      </c>
      <c r="R71" s="130">
        <f t="shared" si="12"/>
        <v>0</v>
      </c>
      <c r="S71" s="130">
        <f t="shared" si="13"/>
        <v>0</v>
      </c>
      <c r="T71" s="130">
        <f t="shared" si="14"/>
        <v>0</v>
      </c>
      <c r="U71" s="130">
        <f t="shared" si="15"/>
        <v>0</v>
      </c>
      <c r="V71" s="130">
        <f t="shared" si="16"/>
        <v>0</v>
      </c>
      <c r="W71" s="130">
        <f t="shared" si="17"/>
        <v>0</v>
      </c>
      <c r="X71" s="130">
        <f t="shared" si="18"/>
        <v>0</v>
      </c>
      <c r="Y71" s="130">
        <f t="shared" si="19"/>
        <v>0</v>
      </c>
      <c r="Z71" s="130">
        <f t="shared" si="20"/>
        <v>0</v>
      </c>
      <c r="AA71" s="130">
        <f t="shared" si="21"/>
        <v>0</v>
      </c>
      <c r="AB71" s="130">
        <f t="shared" si="22"/>
        <v>0</v>
      </c>
      <c r="AC71" s="130">
        <f t="shared" si="23"/>
        <v>0</v>
      </c>
      <c r="AD71" s="130">
        <f t="shared" si="24"/>
        <v>0</v>
      </c>
      <c r="AE71" s="130">
        <f t="shared" si="25"/>
        <v>0</v>
      </c>
      <c r="AF71" s="130">
        <f t="shared" si="26"/>
        <v>0</v>
      </c>
      <c r="AG71" s="130">
        <f t="shared" si="27"/>
        <v>0</v>
      </c>
      <c r="AH71" s="130">
        <f t="shared" si="28"/>
        <v>0</v>
      </c>
      <c r="AI71" s="130">
        <f t="shared" si="29"/>
        <v>0</v>
      </c>
      <c r="AJ71" s="130">
        <f t="shared" si="30"/>
        <v>0</v>
      </c>
      <c r="AK71" s="137">
        <f t="shared" si="31"/>
        <v>0</v>
      </c>
    </row>
    <row r="72" spans="1:37" ht="15.5" x14ac:dyDescent="0.35">
      <c r="A72" s="42" t="str">
        <f t="shared" si="40"/>
        <v>base</v>
      </c>
      <c r="B72" s="129" t="s">
        <v>570</v>
      </c>
      <c r="C72" s="150" t="s">
        <v>572</v>
      </c>
      <c r="D72" s="117" t="s">
        <v>59</v>
      </c>
      <c r="E72" s="117" t="s">
        <v>336</v>
      </c>
      <c r="I72" s="130">
        <f t="shared" si="4"/>
        <v>0</v>
      </c>
      <c r="J72" s="130">
        <f t="shared" si="5"/>
        <v>0</v>
      </c>
      <c r="K72" s="130">
        <f t="shared" si="6"/>
        <v>0</v>
      </c>
      <c r="L72" s="130">
        <f t="shared" si="32"/>
        <v>0</v>
      </c>
      <c r="M72" s="130">
        <f t="shared" si="7"/>
        <v>0</v>
      </c>
      <c r="N72" s="130">
        <f t="shared" si="8"/>
        <v>0</v>
      </c>
      <c r="O72" s="130">
        <f t="shared" si="9"/>
        <v>0</v>
      </c>
      <c r="P72" s="130">
        <f t="shared" si="10"/>
        <v>0</v>
      </c>
      <c r="Q72" s="130">
        <f t="shared" si="11"/>
        <v>0</v>
      </c>
      <c r="R72" s="130">
        <f t="shared" si="12"/>
        <v>0</v>
      </c>
      <c r="S72" s="130">
        <f t="shared" si="13"/>
        <v>0</v>
      </c>
      <c r="T72" s="130">
        <f t="shared" si="14"/>
        <v>0</v>
      </c>
      <c r="U72" s="130">
        <f t="shared" si="15"/>
        <v>0</v>
      </c>
      <c r="V72" s="130">
        <f t="shared" si="16"/>
        <v>0</v>
      </c>
      <c r="W72" s="130">
        <f t="shared" si="17"/>
        <v>0</v>
      </c>
      <c r="X72" s="130">
        <f t="shared" si="18"/>
        <v>0</v>
      </c>
      <c r="Y72" s="130">
        <f t="shared" si="19"/>
        <v>0</v>
      </c>
      <c r="Z72" s="130">
        <f t="shared" si="20"/>
        <v>0</v>
      </c>
      <c r="AA72" s="130">
        <f t="shared" si="21"/>
        <v>0</v>
      </c>
      <c r="AB72" s="130">
        <f t="shared" si="22"/>
        <v>0</v>
      </c>
      <c r="AC72" s="130">
        <f t="shared" si="23"/>
        <v>0</v>
      </c>
      <c r="AD72" s="130">
        <f t="shared" si="24"/>
        <v>0</v>
      </c>
      <c r="AE72" s="130">
        <f t="shared" si="25"/>
        <v>0</v>
      </c>
      <c r="AF72" s="130">
        <f t="shared" si="26"/>
        <v>0</v>
      </c>
      <c r="AG72" s="130">
        <f t="shared" si="27"/>
        <v>0</v>
      </c>
      <c r="AH72" s="130">
        <f t="shared" si="28"/>
        <v>0</v>
      </c>
      <c r="AI72" s="130">
        <f t="shared" si="29"/>
        <v>0</v>
      </c>
      <c r="AJ72" s="130">
        <f t="shared" si="30"/>
        <v>0</v>
      </c>
      <c r="AK72" s="137">
        <f t="shared" si="31"/>
        <v>0</v>
      </c>
    </row>
    <row r="73" spans="1:37" ht="16" thickBot="1" x14ac:dyDescent="0.4">
      <c r="A73" s="42" t="str">
        <f t="shared" si="40"/>
        <v>base</v>
      </c>
      <c r="B73" s="129" t="s">
        <v>570</v>
      </c>
      <c r="C73" s="151" t="s">
        <v>572</v>
      </c>
      <c r="D73" s="161" t="s">
        <v>98</v>
      </c>
      <c r="E73" s="161" t="s">
        <v>236</v>
      </c>
      <c r="I73" s="141">
        <f t="shared" si="4"/>
        <v>0</v>
      </c>
      <c r="J73" s="141">
        <f t="shared" si="5"/>
        <v>0</v>
      </c>
      <c r="K73" s="141">
        <f t="shared" si="6"/>
        <v>0</v>
      </c>
      <c r="L73" s="141">
        <f t="shared" si="32"/>
        <v>0</v>
      </c>
      <c r="M73" s="141">
        <f t="shared" si="7"/>
        <v>0</v>
      </c>
      <c r="N73" s="141">
        <f t="shared" si="8"/>
        <v>0</v>
      </c>
      <c r="O73" s="141">
        <f t="shared" si="9"/>
        <v>0</v>
      </c>
      <c r="P73" s="141">
        <f t="shared" si="10"/>
        <v>0</v>
      </c>
      <c r="Q73" s="141">
        <f t="shared" si="11"/>
        <v>0</v>
      </c>
      <c r="R73" s="141">
        <f t="shared" si="12"/>
        <v>0</v>
      </c>
      <c r="S73" s="141">
        <f t="shared" si="13"/>
        <v>0</v>
      </c>
      <c r="T73" s="141">
        <f t="shared" si="14"/>
        <v>0</v>
      </c>
      <c r="U73" s="141">
        <f t="shared" si="15"/>
        <v>0</v>
      </c>
      <c r="V73" s="141">
        <f t="shared" si="16"/>
        <v>0</v>
      </c>
      <c r="W73" s="141">
        <f t="shared" si="17"/>
        <v>0</v>
      </c>
      <c r="X73" s="141">
        <f t="shared" si="18"/>
        <v>0</v>
      </c>
      <c r="Y73" s="141">
        <f t="shared" si="19"/>
        <v>0</v>
      </c>
      <c r="Z73" s="141">
        <f t="shared" si="20"/>
        <v>0</v>
      </c>
      <c r="AA73" s="141">
        <f t="shared" si="21"/>
        <v>0</v>
      </c>
      <c r="AB73" s="141">
        <f t="shared" si="22"/>
        <v>0</v>
      </c>
      <c r="AC73" s="141">
        <f t="shared" si="23"/>
        <v>0</v>
      </c>
      <c r="AD73" s="141">
        <f t="shared" si="24"/>
        <v>0</v>
      </c>
      <c r="AE73" s="141">
        <f t="shared" si="25"/>
        <v>0</v>
      </c>
      <c r="AF73" s="141">
        <f t="shared" si="26"/>
        <v>0</v>
      </c>
      <c r="AG73" s="141">
        <f t="shared" si="27"/>
        <v>0</v>
      </c>
      <c r="AH73" s="141">
        <f t="shared" si="28"/>
        <v>0</v>
      </c>
      <c r="AI73" s="141">
        <f t="shared" si="29"/>
        <v>0</v>
      </c>
      <c r="AJ73" s="141">
        <f t="shared" si="30"/>
        <v>0</v>
      </c>
      <c r="AK73" s="142">
        <f t="shared" si="31"/>
        <v>0</v>
      </c>
    </row>
    <row r="74" spans="1:37" ht="15.5" x14ac:dyDescent="0.35">
      <c r="A74" s="42" t="str">
        <f t="shared" si="40"/>
        <v>base</v>
      </c>
      <c r="B74" s="129" t="s">
        <v>570</v>
      </c>
      <c r="C74" s="152" t="s">
        <v>573</v>
      </c>
      <c r="D74" s="160" t="s">
        <v>59</v>
      </c>
      <c r="E74" s="160" t="s">
        <v>114</v>
      </c>
      <c r="I74" s="134">
        <f t="shared" si="4"/>
        <v>0</v>
      </c>
      <c r="J74" s="134">
        <f t="shared" si="5"/>
        <v>0</v>
      </c>
      <c r="K74" s="134">
        <f t="shared" si="6"/>
        <v>0</v>
      </c>
      <c r="L74" s="134">
        <f t="shared" si="32"/>
        <v>0</v>
      </c>
      <c r="M74" s="134">
        <f t="shared" si="7"/>
        <v>0</v>
      </c>
      <c r="N74" s="134">
        <f t="shared" si="8"/>
        <v>0</v>
      </c>
      <c r="O74" s="134">
        <f t="shared" si="9"/>
        <v>0</v>
      </c>
      <c r="P74" s="134">
        <f t="shared" si="10"/>
        <v>0</v>
      </c>
      <c r="Q74" s="134">
        <f t="shared" si="11"/>
        <v>0</v>
      </c>
      <c r="R74" s="134">
        <f t="shared" si="12"/>
        <v>0</v>
      </c>
      <c r="S74" s="134">
        <f t="shared" si="13"/>
        <v>0</v>
      </c>
      <c r="T74" s="134">
        <f t="shared" si="14"/>
        <v>0</v>
      </c>
      <c r="U74" s="134">
        <f t="shared" si="15"/>
        <v>0</v>
      </c>
      <c r="V74" s="134">
        <f t="shared" si="16"/>
        <v>0</v>
      </c>
      <c r="W74" s="134">
        <f t="shared" si="17"/>
        <v>0</v>
      </c>
      <c r="X74" s="134">
        <f t="shared" si="18"/>
        <v>0</v>
      </c>
      <c r="Y74" s="134">
        <f t="shared" si="19"/>
        <v>0</v>
      </c>
      <c r="Z74" s="134">
        <f t="shared" si="20"/>
        <v>0</v>
      </c>
      <c r="AA74" s="134">
        <f t="shared" si="21"/>
        <v>0</v>
      </c>
      <c r="AB74" s="134">
        <f t="shared" si="22"/>
        <v>0</v>
      </c>
      <c r="AC74" s="134">
        <f t="shared" si="23"/>
        <v>0</v>
      </c>
      <c r="AD74" s="134">
        <f t="shared" si="24"/>
        <v>0</v>
      </c>
      <c r="AE74" s="134">
        <f t="shared" si="25"/>
        <v>0</v>
      </c>
      <c r="AF74" s="134">
        <f t="shared" si="26"/>
        <v>0</v>
      </c>
      <c r="AG74" s="134">
        <f t="shared" si="27"/>
        <v>0</v>
      </c>
      <c r="AH74" s="134">
        <f t="shared" si="28"/>
        <v>0</v>
      </c>
      <c r="AI74" s="134">
        <f t="shared" si="29"/>
        <v>0</v>
      </c>
      <c r="AJ74" s="134">
        <f t="shared" si="30"/>
        <v>0</v>
      </c>
      <c r="AK74" s="135">
        <f t="shared" si="31"/>
        <v>0</v>
      </c>
    </row>
    <row r="75" spans="1:37" ht="15.5" x14ac:dyDescent="0.35">
      <c r="A75" s="42" t="str">
        <f t="shared" si="40"/>
        <v>base</v>
      </c>
      <c r="B75" s="129" t="s">
        <v>570</v>
      </c>
      <c r="C75" s="153" t="s">
        <v>573</v>
      </c>
      <c r="D75" s="117" t="s">
        <v>59</v>
      </c>
      <c r="E75" s="117" t="s">
        <v>93</v>
      </c>
      <c r="I75" s="130">
        <f t="shared" si="4"/>
        <v>0</v>
      </c>
      <c r="J75" s="130">
        <f t="shared" si="5"/>
        <v>0</v>
      </c>
      <c r="K75" s="130">
        <f t="shared" si="6"/>
        <v>0</v>
      </c>
      <c r="L75" s="130">
        <f t="shared" si="32"/>
        <v>0</v>
      </c>
      <c r="M75" s="130">
        <f t="shared" si="7"/>
        <v>0</v>
      </c>
      <c r="N75" s="130">
        <f t="shared" si="8"/>
        <v>0</v>
      </c>
      <c r="O75" s="130">
        <f t="shared" si="9"/>
        <v>0</v>
      </c>
      <c r="P75" s="130">
        <f t="shared" si="10"/>
        <v>0</v>
      </c>
      <c r="Q75" s="130">
        <f t="shared" si="11"/>
        <v>0</v>
      </c>
      <c r="R75" s="130">
        <f t="shared" si="12"/>
        <v>0</v>
      </c>
      <c r="S75" s="130">
        <f t="shared" si="13"/>
        <v>0</v>
      </c>
      <c r="T75" s="130">
        <f t="shared" si="14"/>
        <v>0</v>
      </c>
      <c r="U75" s="130">
        <f t="shared" si="15"/>
        <v>0</v>
      </c>
      <c r="V75" s="130">
        <f t="shared" si="16"/>
        <v>0</v>
      </c>
      <c r="W75" s="130">
        <f t="shared" si="17"/>
        <v>0</v>
      </c>
      <c r="X75" s="130">
        <f t="shared" si="18"/>
        <v>0</v>
      </c>
      <c r="Y75" s="130">
        <f t="shared" si="19"/>
        <v>0</v>
      </c>
      <c r="Z75" s="130">
        <f t="shared" si="20"/>
        <v>0</v>
      </c>
      <c r="AA75" s="130">
        <f t="shared" si="21"/>
        <v>0</v>
      </c>
      <c r="AB75" s="130">
        <f t="shared" si="22"/>
        <v>0</v>
      </c>
      <c r="AC75" s="130">
        <f t="shared" si="23"/>
        <v>0</v>
      </c>
      <c r="AD75" s="130">
        <f t="shared" si="24"/>
        <v>0</v>
      </c>
      <c r="AE75" s="130">
        <f t="shared" si="25"/>
        <v>0</v>
      </c>
      <c r="AF75" s="130">
        <f t="shared" si="26"/>
        <v>0</v>
      </c>
      <c r="AG75" s="130">
        <f t="shared" si="27"/>
        <v>0</v>
      </c>
      <c r="AH75" s="130">
        <f t="shared" si="28"/>
        <v>0</v>
      </c>
      <c r="AI75" s="130">
        <f t="shared" si="29"/>
        <v>0</v>
      </c>
      <c r="AJ75" s="130">
        <f t="shared" si="30"/>
        <v>0</v>
      </c>
      <c r="AK75" s="137">
        <f t="shared" si="31"/>
        <v>0</v>
      </c>
    </row>
    <row r="76" spans="1:37" ht="15.5" x14ac:dyDescent="0.35">
      <c r="A76" s="42" t="str">
        <f t="shared" si="40"/>
        <v>base</v>
      </c>
      <c r="B76" s="129" t="s">
        <v>570</v>
      </c>
      <c r="C76" s="153" t="s">
        <v>573</v>
      </c>
      <c r="D76" s="117" t="s">
        <v>59</v>
      </c>
      <c r="E76" s="117" t="s">
        <v>340</v>
      </c>
      <c r="I76" s="130">
        <f t="shared" si="4"/>
        <v>0</v>
      </c>
      <c r="J76" s="130">
        <f t="shared" si="5"/>
        <v>0</v>
      </c>
      <c r="K76" s="130">
        <f t="shared" si="6"/>
        <v>0</v>
      </c>
      <c r="L76" s="130">
        <f t="shared" si="32"/>
        <v>0</v>
      </c>
      <c r="M76" s="130">
        <f t="shared" si="7"/>
        <v>0</v>
      </c>
      <c r="N76" s="130">
        <f t="shared" si="8"/>
        <v>0</v>
      </c>
      <c r="O76" s="130">
        <f t="shared" si="9"/>
        <v>0</v>
      </c>
      <c r="P76" s="130">
        <f t="shared" si="10"/>
        <v>0</v>
      </c>
      <c r="Q76" s="130">
        <f t="shared" si="11"/>
        <v>0</v>
      </c>
      <c r="R76" s="130">
        <f t="shared" si="12"/>
        <v>0</v>
      </c>
      <c r="S76" s="130">
        <f t="shared" si="13"/>
        <v>0</v>
      </c>
      <c r="T76" s="130">
        <f t="shared" si="14"/>
        <v>0</v>
      </c>
      <c r="U76" s="130">
        <f t="shared" si="15"/>
        <v>0</v>
      </c>
      <c r="V76" s="130">
        <f t="shared" si="16"/>
        <v>0</v>
      </c>
      <c r="W76" s="130">
        <f t="shared" si="17"/>
        <v>0</v>
      </c>
      <c r="X76" s="130">
        <f t="shared" si="18"/>
        <v>0</v>
      </c>
      <c r="Y76" s="130">
        <f t="shared" si="19"/>
        <v>0</v>
      </c>
      <c r="Z76" s="130">
        <f t="shared" si="20"/>
        <v>0</v>
      </c>
      <c r="AA76" s="130">
        <f t="shared" si="21"/>
        <v>0</v>
      </c>
      <c r="AB76" s="130">
        <f t="shared" si="22"/>
        <v>0</v>
      </c>
      <c r="AC76" s="130">
        <f t="shared" si="23"/>
        <v>0</v>
      </c>
      <c r="AD76" s="130">
        <f t="shared" si="24"/>
        <v>0</v>
      </c>
      <c r="AE76" s="130">
        <f t="shared" si="25"/>
        <v>0</v>
      </c>
      <c r="AF76" s="130">
        <f t="shared" si="26"/>
        <v>0</v>
      </c>
      <c r="AG76" s="130">
        <f t="shared" si="27"/>
        <v>0</v>
      </c>
      <c r="AH76" s="130">
        <f t="shared" si="28"/>
        <v>0</v>
      </c>
      <c r="AI76" s="130">
        <f t="shared" si="29"/>
        <v>0</v>
      </c>
      <c r="AJ76" s="130">
        <f t="shared" si="30"/>
        <v>0</v>
      </c>
      <c r="AK76" s="137">
        <f t="shared" si="31"/>
        <v>0</v>
      </c>
    </row>
    <row r="77" spans="1:37" ht="15.5" x14ac:dyDescent="0.35">
      <c r="A77" s="42" t="str">
        <f t="shared" si="40"/>
        <v>base</v>
      </c>
      <c r="B77" s="129" t="s">
        <v>570</v>
      </c>
      <c r="C77" s="153" t="s">
        <v>573</v>
      </c>
      <c r="D77" s="117" t="s">
        <v>59</v>
      </c>
      <c r="E77" s="117" t="s">
        <v>336</v>
      </c>
      <c r="I77" s="130">
        <f t="shared" ref="I77:I140" si="41">I76</f>
        <v>0</v>
      </c>
      <c r="J77" s="130">
        <f t="shared" ref="J77:J140" si="42">J76</f>
        <v>0</v>
      </c>
      <c r="K77" s="130">
        <f t="shared" ref="K77:K140" si="43">K76</f>
        <v>0</v>
      </c>
      <c r="L77" s="130">
        <f t="shared" ref="L77:L140" si="44">L76</f>
        <v>0</v>
      </c>
      <c r="M77" s="130">
        <f t="shared" ref="M77:M140" si="45">M76</f>
        <v>0</v>
      </c>
      <c r="N77" s="130">
        <f t="shared" ref="N77:N140" si="46">N76</f>
        <v>0</v>
      </c>
      <c r="O77" s="130">
        <f t="shared" ref="O77:O140" si="47">O76</f>
        <v>0</v>
      </c>
      <c r="P77" s="130">
        <f t="shared" ref="P77:P140" si="48">P76</f>
        <v>0</v>
      </c>
      <c r="Q77" s="130">
        <f t="shared" ref="Q77:Q140" si="49">Q76</f>
        <v>0</v>
      </c>
      <c r="R77" s="130">
        <f t="shared" ref="R77:R140" si="50">R76</f>
        <v>0</v>
      </c>
      <c r="S77" s="130">
        <f t="shared" ref="S77:S140" si="51">S76</f>
        <v>0</v>
      </c>
      <c r="T77" s="130">
        <f t="shared" ref="T77:T140" si="52">T76</f>
        <v>0</v>
      </c>
      <c r="U77" s="130">
        <f t="shared" ref="U77:U140" si="53">U76</f>
        <v>0</v>
      </c>
      <c r="V77" s="130">
        <f t="shared" ref="V77:V140" si="54">V76</f>
        <v>0</v>
      </c>
      <c r="W77" s="130">
        <f t="shared" ref="W77:W140" si="55">W76</f>
        <v>0</v>
      </c>
      <c r="X77" s="130">
        <f t="shared" ref="X77:X140" si="56">X76</f>
        <v>0</v>
      </c>
      <c r="Y77" s="130">
        <f t="shared" ref="Y77:Y140" si="57">Y76</f>
        <v>0</v>
      </c>
      <c r="Z77" s="130">
        <f t="shared" ref="Z77:Z140" si="58">Z76</f>
        <v>0</v>
      </c>
      <c r="AA77" s="130">
        <f t="shared" ref="AA77:AA140" si="59">AA76</f>
        <v>0</v>
      </c>
      <c r="AB77" s="130">
        <f t="shared" ref="AB77:AB140" si="60">AB76</f>
        <v>0</v>
      </c>
      <c r="AC77" s="130">
        <f t="shared" ref="AC77:AC140" si="61">AC76</f>
        <v>0</v>
      </c>
      <c r="AD77" s="130">
        <f t="shared" ref="AD77:AD140" si="62">AD76</f>
        <v>0</v>
      </c>
      <c r="AE77" s="130">
        <f t="shared" ref="AE77:AE140" si="63">AE76</f>
        <v>0</v>
      </c>
      <c r="AF77" s="130">
        <f t="shared" ref="AF77:AF140" si="64">AF76</f>
        <v>0</v>
      </c>
      <c r="AG77" s="130">
        <f t="shared" ref="AG77:AG140" si="65">AG76</f>
        <v>0</v>
      </c>
      <c r="AH77" s="130">
        <f t="shared" ref="AH77:AH140" si="66">AH76</f>
        <v>0</v>
      </c>
      <c r="AI77" s="130">
        <f t="shared" ref="AI77:AI140" si="67">AI76</f>
        <v>0</v>
      </c>
      <c r="AJ77" s="130">
        <f t="shared" ref="AJ77:AJ140" si="68">AJ76</f>
        <v>0</v>
      </c>
      <c r="AK77" s="137">
        <f t="shared" ref="AK77:AK140" si="69">AK76</f>
        <v>0</v>
      </c>
    </row>
    <row r="78" spans="1:37" ht="16" thickBot="1" x14ac:dyDescent="0.4">
      <c r="A78" s="42" t="str">
        <f t="shared" si="40"/>
        <v>base</v>
      </c>
      <c r="B78" s="129" t="s">
        <v>570</v>
      </c>
      <c r="C78" s="154" t="s">
        <v>573</v>
      </c>
      <c r="D78" s="161" t="s">
        <v>98</v>
      </c>
      <c r="E78" s="161" t="s">
        <v>236</v>
      </c>
      <c r="I78" s="141">
        <f t="shared" si="41"/>
        <v>0</v>
      </c>
      <c r="J78" s="141">
        <f t="shared" si="42"/>
        <v>0</v>
      </c>
      <c r="K78" s="141">
        <f t="shared" si="43"/>
        <v>0</v>
      </c>
      <c r="L78" s="141">
        <f t="shared" si="44"/>
        <v>0</v>
      </c>
      <c r="M78" s="141">
        <f t="shared" si="45"/>
        <v>0</v>
      </c>
      <c r="N78" s="141">
        <f t="shared" si="46"/>
        <v>0</v>
      </c>
      <c r="O78" s="141">
        <f t="shared" si="47"/>
        <v>0</v>
      </c>
      <c r="P78" s="141">
        <f t="shared" si="48"/>
        <v>0</v>
      </c>
      <c r="Q78" s="141">
        <f t="shared" si="49"/>
        <v>0</v>
      </c>
      <c r="R78" s="141">
        <f t="shared" si="50"/>
        <v>0</v>
      </c>
      <c r="S78" s="141">
        <f t="shared" si="51"/>
        <v>0</v>
      </c>
      <c r="T78" s="141">
        <f t="shared" si="52"/>
        <v>0</v>
      </c>
      <c r="U78" s="141">
        <f t="shared" si="53"/>
        <v>0</v>
      </c>
      <c r="V78" s="141">
        <f t="shared" si="54"/>
        <v>0</v>
      </c>
      <c r="W78" s="141">
        <f t="shared" si="55"/>
        <v>0</v>
      </c>
      <c r="X78" s="141">
        <f t="shared" si="56"/>
        <v>0</v>
      </c>
      <c r="Y78" s="141">
        <f t="shared" si="57"/>
        <v>0</v>
      </c>
      <c r="Z78" s="141">
        <f t="shared" si="58"/>
        <v>0</v>
      </c>
      <c r="AA78" s="141">
        <f t="shared" si="59"/>
        <v>0</v>
      </c>
      <c r="AB78" s="141">
        <f t="shared" si="60"/>
        <v>0</v>
      </c>
      <c r="AC78" s="141">
        <f t="shared" si="61"/>
        <v>0</v>
      </c>
      <c r="AD78" s="141">
        <f t="shared" si="62"/>
        <v>0</v>
      </c>
      <c r="AE78" s="141">
        <f t="shared" si="63"/>
        <v>0</v>
      </c>
      <c r="AF78" s="141">
        <f t="shared" si="64"/>
        <v>0</v>
      </c>
      <c r="AG78" s="141">
        <f t="shared" si="65"/>
        <v>0</v>
      </c>
      <c r="AH78" s="141">
        <f t="shared" si="66"/>
        <v>0</v>
      </c>
      <c r="AI78" s="141">
        <f t="shared" si="67"/>
        <v>0</v>
      </c>
      <c r="AJ78" s="141">
        <f t="shared" si="68"/>
        <v>0</v>
      </c>
      <c r="AK78" s="142">
        <f t="shared" si="69"/>
        <v>0</v>
      </c>
    </row>
    <row r="79" spans="1:37" ht="15.5" x14ac:dyDescent="0.35">
      <c r="A79" s="42" t="str">
        <f t="shared" si="40"/>
        <v>base</v>
      </c>
      <c r="B79" s="129" t="s">
        <v>570</v>
      </c>
      <c r="C79" s="149" t="s">
        <v>574</v>
      </c>
      <c r="D79" s="160" t="s">
        <v>59</v>
      </c>
      <c r="E79" s="160" t="s">
        <v>114</v>
      </c>
      <c r="I79" s="134">
        <f t="shared" si="41"/>
        <v>0</v>
      </c>
      <c r="J79" s="134">
        <f t="shared" si="42"/>
        <v>0</v>
      </c>
      <c r="K79" s="134">
        <f t="shared" si="43"/>
        <v>0</v>
      </c>
      <c r="L79" s="134">
        <f t="shared" si="44"/>
        <v>0</v>
      </c>
      <c r="M79" s="134">
        <f t="shared" si="45"/>
        <v>0</v>
      </c>
      <c r="N79" s="134">
        <f t="shared" si="46"/>
        <v>0</v>
      </c>
      <c r="O79" s="134">
        <f t="shared" si="47"/>
        <v>0</v>
      </c>
      <c r="P79" s="134">
        <f t="shared" si="48"/>
        <v>0</v>
      </c>
      <c r="Q79" s="134">
        <f t="shared" si="49"/>
        <v>0</v>
      </c>
      <c r="R79" s="134">
        <f t="shared" si="50"/>
        <v>0</v>
      </c>
      <c r="S79" s="134">
        <f t="shared" si="51"/>
        <v>0</v>
      </c>
      <c r="T79" s="134">
        <f t="shared" si="52"/>
        <v>0</v>
      </c>
      <c r="U79" s="134">
        <f t="shared" si="53"/>
        <v>0</v>
      </c>
      <c r="V79" s="134">
        <f t="shared" si="54"/>
        <v>0</v>
      </c>
      <c r="W79" s="134">
        <f t="shared" si="55"/>
        <v>0</v>
      </c>
      <c r="X79" s="134">
        <f t="shared" si="56"/>
        <v>0</v>
      </c>
      <c r="Y79" s="134">
        <f t="shared" si="57"/>
        <v>0</v>
      </c>
      <c r="Z79" s="134">
        <f t="shared" si="58"/>
        <v>0</v>
      </c>
      <c r="AA79" s="134">
        <f t="shared" si="59"/>
        <v>0</v>
      </c>
      <c r="AB79" s="134">
        <f t="shared" si="60"/>
        <v>0</v>
      </c>
      <c r="AC79" s="134">
        <f t="shared" si="61"/>
        <v>0</v>
      </c>
      <c r="AD79" s="134">
        <f t="shared" si="62"/>
        <v>0</v>
      </c>
      <c r="AE79" s="134">
        <f t="shared" si="63"/>
        <v>0</v>
      </c>
      <c r="AF79" s="134">
        <f t="shared" si="64"/>
        <v>0</v>
      </c>
      <c r="AG79" s="134">
        <f t="shared" si="65"/>
        <v>0</v>
      </c>
      <c r="AH79" s="134">
        <f t="shared" si="66"/>
        <v>0</v>
      </c>
      <c r="AI79" s="134">
        <f t="shared" si="67"/>
        <v>0</v>
      </c>
      <c r="AJ79" s="134">
        <f t="shared" si="68"/>
        <v>0</v>
      </c>
      <c r="AK79" s="135">
        <f t="shared" si="69"/>
        <v>0</v>
      </c>
    </row>
    <row r="80" spans="1:37" ht="15.5" x14ac:dyDescent="0.35">
      <c r="A80" s="42" t="str">
        <f t="shared" si="40"/>
        <v>base</v>
      </c>
      <c r="B80" s="129" t="s">
        <v>570</v>
      </c>
      <c r="C80" s="150" t="s">
        <v>574</v>
      </c>
      <c r="D80" s="117" t="s">
        <v>59</v>
      </c>
      <c r="E80" s="117" t="s">
        <v>93</v>
      </c>
      <c r="I80" s="130">
        <f t="shared" si="41"/>
        <v>0</v>
      </c>
      <c r="J80" s="130">
        <f t="shared" si="42"/>
        <v>0</v>
      </c>
      <c r="K80" s="130">
        <f t="shared" si="43"/>
        <v>0</v>
      </c>
      <c r="L80" s="130">
        <f t="shared" si="44"/>
        <v>0</v>
      </c>
      <c r="M80" s="130">
        <f t="shared" si="45"/>
        <v>0</v>
      </c>
      <c r="N80" s="130">
        <f t="shared" si="46"/>
        <v>0</v>
      </c>
      <c r="O80" s="130">
        <f t="shared" si="47"/>
        <v>0</v>
      </c>
      <c r="P80" s="130">
        <f t="shared" si="48"/>
        <v>0</v>
      </c>
      <c r="Q80" s="130">
        <f t="shared" si="49"/>
        <v>0</v>
      </c>
      <c r="R80" s="130">
        <f t="shared" si="50"/>
        <v>0</v>
      </c>
      <c r="S80" s="130">
        <f t="shared" si="51"/>
        <v>0</v>
      </c>
      <c r="T80" s="130">
        <f t="shared" si="52"/>
        <v>0</v>
      </c>
      <c r="U80" s="130">
        <f t="shared" si="53"/>
        <v>0</v>
      </c>
      <c r="V80" s="130">
        <f t="shared" si="54"/>
        <v>0</v>
      </c>
      <c r="W80" s="130">
        <f t="shared" si="55"/>
        <v>0</v>
      </c>
      <c r="X80" s="130">
        <f t="shared" si="56"/>
        <v>0</v>
      </c>
      <c r="Y80" s="130">
        <f t="shared" si="57"/>
        <v>0</v>
      </c>
      <c r="Z80" s="130">
        <f t="shared" si="58"/>
        <v>0</v>
      </c>
      <c r="AA80" s="130">
        <f t="shared" si="59"/>
        <v>0</v>
      </c>
      <c r="AB80" s="130">
        <f t="shared" si="60"/>
        <v>0</v>
      </c>
      <c r="AC80" s="130">
        <f t="shared" si="61"/>
        <v>0</v>
      </c>
      <c r="AD80" s="130">
        <f t="shared" si="62"/>
        <v>0</v>
      </c>
      <c r="AE80" s="130">
        <f t="shared" si="63"/>
        <v>0</v>
      </c>
      <c r="AF80" s="130">
        <f t="shared" si="64"/>
        <v>0</v>
      </c>
      <c r="AG80" s="130">
        <f t="shared" si="65"/>
        <v>0</v>
      </c>
      <c r="AH80" s="130">
        <f t="shared" si="66"/>
        <v>0</v>
      </c>
      <c r="AI80" s="130">
        <f t="shared" si="67"/>
        <v>0</v>
      </c>
      <c r="AJ80" s="130">
        <f t="shared" si="68"/>
        <v>0</v>
      </c>
      <c r="AK80" s="137">
        <f t="shared" si="69"/>
        <v>0</v>
      </c>
    </row>
    <row r="81" spans="1:37" ht="15.5" x14ac:dyDescent="0.35">
      <c r="A81" s="42" t="str">
        <f t="shared" si="40"/>
        <v>base</v>
      </c>
      <c r="B81" s="129" t="s">
        <v>570</v>
      </c>
      <c r="C81" s="150" t="s">
        <v>574</v>
      </c>
      <c r="D81" s="117" t="s">
        <v>59</v>
      </c>
      <c r="E81" s="117" t="s">
        <v>340</v>
      </c>
      <c r="I81" s="130">
        <f t="shared" si="41"/>
        <v>0</v>
      </c>
      <c r="J81" s="130">
        <f t="shared" si="42"/>
        <v>0</v>
      </c>
      <c r="K81" s="130">
        <f t="shared" si="43"/>
        <v>0</v>
      </c>
      <c r="L81" s="130">
        <f t="shared" si="44"/>
        <v>0</v>
      </c>
      <c r="M81" s="130">
        <f t="shared" si="45"/>
        <v>0</v>
      </c>
      <c r="N81" s="130">
        <f t="shared" si="46"/>
        <v>0</v>
      </c>
      <c r="O81" s="130">
        <f t="shared" si="47"/>
        <v>0</v>
      </c>
      <c r="P81" s="130">
        <f t="shared" si="48"/>
        <v>0</v>
      </c>
      <c r="Q81" s="130">
        <f t="shared" si="49"/>
        <v>0</v>
      </c>
      <c r="R81" s="130">
        <f t="shared" si="50"/>
        <v>0</v>
      </c>
      <c r="S81" s="130">
        <f t="shared" si="51"/>
        <v>0</v>
      </c>
      <c r="T81" s="130">
        <f t="shared" si="52"/>
        <v>0</v>
      </c>
      <c r="U81" s="130">
        <f t="shared" si="53"/>
        <v>0</v>
      </c>
      <c r="V81" s="130">
        <f t="shared" si="54"/>
        <v>0</v>
      </c>
      <c r="W81" s="130">
        <f t="shared" si="55"/>
        <v>0</v>
      </c>
      <c r="X81" s="130">
        <f t="shared" si="56"/>
        <v>0</v>
      </c>
      <c r="Y81" s="130">
        <f t="shared" si="57"/>
        <v>0</v>
      </c>
      <c r="Z81" s="130">
        <f t="shared" si="58"/>
        <v>0</v>
      </c>
      <c r="AA81" s="130">
        <f t="shared" si="59"/>
        <v>0</v>
      </c>
      <c r="AB81" s="130">
        <f t="shared" si="60"/>
        <v>0</v>
      </c>
      <c r="AC81" s="130">
        <f t="shared" si="61"/>
        <v>0</v>
      </c>
      <c r="AD81" s="130">
        <f t="shared" si="62"/>
        <v>0</v>
      </c>
      <c r="AE81" s="130">
        <f t="shared" si="63"/>
        <v>0</v>
      </c>
      <c r="AF81" s="130">
        <f t="shared" si="64"/>
        <v>0</v>
      </c>
      <c r="AG81" s="130">
        <f t="shared" si="65"/>
        <v>0</v>
      </c>
      <c r="AH81" s="130">
        <f t="shared" si="66"/>
        <v>0</v>
      </c>
      <c r="AI81" s="130">
        <f t="shared" si="67"/>
        <v>0</v>
      </c>
      <c r="AJ81" s="130">
        <f t="shared" si="68"/>
        <v>0</v>
      </c>
      <c r="AK81" s="137">
        <f t="shared" si="69"/>
        <v>0</v>
      </c>
    </row>
    <row r="82" spans="1:37" ht="15.5" x14ac:dyDescent="0.35">
      <c r="A82" s="42" t="str">
        <f t="shared" si="40"/>
        <v>base</v>
      </c>
      <c r="B82" s="129" t="s">
        <v>570</v>
      </c>
      <c r="C82" s="150" t="s">
        <v>574</v>
      </c>
      <c r="D82" s="117" t="s">
        <v>59</v>
      </c>
      <c r="E82" s="117" t="s">
        <v>336</v>
      </c>
      <c r="I82" s="130">
        <f t="shared" si="41"/>
        <v>0</v>
      </c>
      <c r="J82" s="130">
        <f t="shared" si="42"/>
        <v>0</v>
      </c>
      <c r="K82" s="130">
        <f t="shared" si="43"/>
        <v>0</v>
      </c>
      <c r="L82" s="130">
        <f t="shared" si="44"/>
        <v>0</v>
      </c>
      <c r="M82" s="130">
        <f t="shared" si="45"/>
        <v>0</v>
      </c>
      <c r="N82" s="130">
        <f t="shared" si="46"/>
        <v>0</v>
      </c>
      <c r="O82" s="130">
        <f t="shared" si="47"/>
        <v>0</v>
      </c>
      <c r="P82" s="130">
        <f t="shared" si="48"/>
        <v>0</v>
      </c>
      <c r="Q82" s="130">
        <f t="shared" si="49"/>
        <v>0</v>
      </c>
      <c r="R82" s="130">
        <f t="shared" si="50"/>
        <v>0</v>
      </c>
      <c r="S82" s="130">
        <f t="shared" si="51"/>
        <v>0</v>
      </c>
      <c r="T82" s="130">
        <f t="shared" si="52"/>
        <v>0</v>
      </c>
      <c r="U82" s="130">
        <f t="shared" si="53"/>
        <v>0</v>
      </c>
      <c r="V82" s="130">
        <f t="shared" si="54"/>
        <v>0</v>
      </c>
      <c r="W82" s="130">
        <f t="shared" si="55"/>
        <v>0</v>
      </c>
      <c r="X82" s="130">
        <f t="shared" si="56"/>
        <v>0</v>
      </c>
      <c r="Y82" s="130">
        <f t="shared" si="57"/>
        <v>0</v>
      </c>
      <c r="Z82" s="130">
        <f t="shared" si="58"/>
        <v>0</v>
      </c>
      <c r="AA82" s="130">
        <f t="shared" si="59"/>
        <v>0</v>
      </c>
      <c r="AB82" s="130">
        <f t="shared" si="60"/>
        <v>0</v>
      </c>
      <c r="AC82" s="130">
        <f t="shared" si="61"/>
        <v>0</v>
      </c>
      <c r="AD82" s="130">
        <f t="shared" si="62"/>
        <v>0</v>
      </c>
      <c r="AE82" s="130">
        <f t="shared" si="63"/>
        <v>0</v>
      </c>
      <c r="AF82" s="130">
        <f t="shared" si="64"/>
        <v>0</v>
      </c>
      <c r="AG82" s="130">
        <f t="shared" si="65"/>
        <v>0</v>
      </c>
      <c r="AH82" s="130">
        <f t="shared" si="66"/>
        <v>0</v>
      </c>
      <c r="AI82" s="130">
        <f t="shared" si="67"/>
        <v>0</v>
      </c>
      <c r="AJ82" s="130">
        <f t="shared" si="68"/>
        <v>0</v>
      </c>
      <c r="AK82" s="137">
        <f t="shared" si="69"/>
        <v>0</v>
      </c>
    </row>
    <row r="83" spans="1:37" ht="16" thickBot="1" x14ac:dyDescent="0.4">
      <c r="A83" s="42" t="str">
        <f t="shared" si="40"/>
        <v>base</v>
      </c>
      <c r="B83" s="129" t="s">
        <v>570</v>
      </c>
      <c r="C83" s="151" t="s">
        <v>574</v>
      </c>
      <c r="D83" s="161" t="s">
        <v>98</v>
      </c>
      <c r="E83" s="161" t="s">
        <v>236</v>
      </c>
      <c r="I83" s="141">
        <f t="shared" si="41"/>
        <v>0</v>
      </c>
      <c r="J83" s="141">
        <f t="shared" si="42"/>
        <v>0</v>
      </c>
      <c r="K83" s="141">
        <f t="shared" si="43"/>
        <v>0</v>
      </c>
      <c r="L83" s="141">
        <f t="shared" si="44"/>
        <v>0</v>
      </c>
      <c r="M83" s="141">
        <f t="shared" si="45"/>
        <v>0</v>
      </c>
      <c r="N83" s="141">
        <f t="shared" si="46"/>
        <v>0</v>
      </c>
      <c r="O83" s="141">
        <f t="shared" si="47"/>
        <v>0</v>
      </c>
      <c r="P83" s="141">
        <f t="shared" si="48"/>
        <v>0</v>
      </c>
      <c r="Q83" s="141">
        <f t="shared" si="49"/>
        <v>0</v>
      </c>
      <c r="R83" s="141">
        <f t="shared" si="50"/>
        <v>0</v>
      </c>
      <c r="S83" s="141">
        <f t="shared" si="51"/>
        <v>0</v>
      </c>
      <c r="T83" s="141">
        <f t="shared" si="52"/>
        <v>0</v>
      </c>
      <c r="U83" s="141">
        <f t="shared" si="53"/>
        <v>0</v>
      </c>
      <c r="V83" s="141">
        <f t="shared" si="54"/>
        <v>0</v>
      </c>
      <c r="W83" s="141">
        <f t="shared" si="55"/>
        <v>0</v>
      </c>
      <c r="X83" s="141">
        <f t="shared" si="56"/>
        <v>0</v>
      </c>
      <c r="Y83" s="141">
        <f t="shared" si="57"/>
        <v>0</v>
      </c>
      <c r="Z83" s="141">
        <f t="shared" si="58"/>
        <v>0</v>
      </c>
      <c r="AA83" s="141">
        <f t="shared" si="59"/>
        <v>0</v>
      </c>
      <c r="AB83" s="141">
        <f t="shared" si="60"/>
        <v>0</v>
      </c>
      <c r="AC83" s="141">
        <f t="shared" si="61"/>
        <v>0</v>
      </c>
      <c r="AD83" s="141">
        <f t="shared" si="62"/>
        <v>0</v>
      </c>
      <c r="AE83" s="141">
        <f t="shared" si="63"/>
        <v>0</v>
      </c>
      <c r="AF83" s="141">
        <f t="shared" si="64"/>
        <v>0</v>
      </c>
      <c r="AG83" s="141">
        <f t="shared" si="65"/>
        <v>0</v>
      </c>
      <c r="AH83" s="141">
        <f t="shared" si="66"/>
        <v>0</v>
      </c>
      <c r="AI83" s="141">
        <f t="shared" si="67"/>
        <v>0</v>
      </c>
      <c r="AJ83" s="141">
        <f t="shared" si="68"/>
        <v>0</v>
      </c>
      <c r="AK83" s="142">
        <f t="shared" si="69"/>
        <v>0</v>
      </c>
    </row>
    <row r="84" spans="1:37" ht="15.5" x14ac:dyDescent="0.35">
      <c r="A84" s="42" t="str">
        <f t="shared" si="40"/>
        <v>base</v>
      </c>
      <c r="B84" s="129" t="s">
        <v>570</v>
      </c>
      <c r="C84" s="152" t="s">
        <v>575</v>
      </c>
      <c r="D84" s="160" t="s">
        <v>59</v>
      </c>
      <c r="E84" s="160" t="s">
        <v>114</v>
      </c>
      <c r="I84" s="134">
        <f t="shared" si="41"/>
        <v>0</v>
      </c>
      <c r="J84" s="134">
        <f t="shared" si="42"/>
        <v>0</v>
      </c>
      <c r="K84" s="134">
        <f t="shared" si="43"/>
        <v>0</v>
      </c>
      <c r="L84" s="134">
        <f t="shared" si="44"/>
        <v>0</v>
      </c>
      <c r="M84" s="134">
        <f t="shared" si="45"/>
        <v>0</v>
      </c>
      <c r="N84" s="134">
        <f t="shared" si="46"/>
        <v>0</v>
      </c>
      <c r="O84" s="134">
        <f t="shared" si="47"/>
        <v>0</v>
      </c>
      <c r="P84" s="134">
        <f t="shared" si="48"/>
        <v>0</v>
      </c>
      <c r="Q84" s="134">
        <f t="shared" si="49"/>
        <v>0</v>
      </c>
      <c r="R84" s="134">
        <f t="shared" si="50"/>
        <v>0</v>
      </c>
      <c r="S84" s="134">
        <f t="shared" si="51"/>
        <v>0</v>
      </c>
      <c r="T84" s="134">
        <f t="shared" si="52"/>
        <v>0</v>
      </c>
      <c r="U84" s="134">
        <f t="shared" si="53"/>
        <v>0</v>
      </c>
      <c r="V84" s="134">
        <f t="shared" si="54"/>
        <v>0</v>
      </c>
      <c r="W84" s="134">
        <f t="shared" si="55"/>
        <v>0</v>
      </c>
      <c r="X84" s="134">
        <f t="shared" si="56"/>
        <v>0</v>
      </c>
      <c r="Y84" s="134">
        <f t="shared" si="57"/>
        <v>0</v>
      </c>
      <c r="Z84" s="134">
        <f t="shared" si="58"/>
        <v>0</v>
      </c>
      <c r="AA84" s="134">
        <f t="shared" si="59"/>
        <v>0</v>
      </c>
      <c r="AB84" s="134">
        <f t="shared" si="60"/>
        <v>0</v>
      </c>
      <c r="AC84" s="134">
        <f t="shared" si="61"/>
        <v>0</v>
      </c>
      <c r="AD84" s="134">
        <f t="shared" si="62"/>
        <v>0</v>
      </c>
      <c r="AE84" s="134">
        <f t="shared" si="63"/>
        <v>0</v>
      </c>
      <c r="AF84" s="134">
        <f t="shared" si="64"/>
        <v>0</v>
      </c>
      <c r="AG84" s="134">
        <f t="shared" si="65"/>
        <v>0</v>
      </c>
      <c r="AH84" s="134">
        <f t="shared" si="66"/>
        <v>0</v>
      </c>
      <c r="AI84" s="134">
        <f t="shared" si="67"/>
        <v>0</v>
      </c>
      <c r="AJ84" s="134">
        <f t="shared" si="68"/>
        <v>0</v>
      </c>
      <c r="AK84" s="135">
        <f t="shared" si="69"/>
        <v>0</v>
      </c>
    </row>
    <row r="85" spans="1:37" ht="15.5" x14ac:dyDescent="0.35">
      <c r="A85" s="42" t="str">
        <f t="shared" si="40"/>
        <v>base</v>
      </c>
      <c r="B85" s="129" t="s">
        <v>570</v>
      </c>
      <c r="C85" s="153" t="s">
        <v>575</v>
      </c>
      <c r="D85" s="117" t="s">
        <v>59</v>
      </c>
      <c r="E85" s="117" t="s">
        <v>93</v>
      </c>
      <c r="I85" s="130">
        <f t="shared" si="41"/>
        <v>0</v>
      </c>
      <c r="J85" s="130">
        <f t="shared" si="42"/>
        <v>0</v>
      </c>
      <c r="K85" s="130">
        <f t="shared" si="43"/>
        <v>0</v>
      </c>
      <c r="L85" s="130">
        <f t="shared" si="44"/>
        <v>0</v>
      </c>
      <c r="M85" s="130">
        <f t="shared" si="45"/>
        <v>0</v>
      </c>
      <c r="N85" s="130">
        <f t="shared" si="46"/>
        <v>0</v>
      </c>
      <c r="O85" s="130">
        <f t="shared" si="47"/>
        <v>0</v>
      </c>
      <c r="P85" s="130">
        <f t="shared" si="48"/>
        <v>0</v>
      </c>
      <c r="Q85" s="130">
        <f t="shared" si="49"/>
        <v>0</v>
      </c>
      <c r="R85" s="130">
        <f t="shared" si="50"/>
        <v>0</v>
      </c>
      <c r="S85" s="130">
        <f t="shared" si="51"/>
        <v>0</v>
      </c>
      <c r="T85" s="130">
        <f t="shared" si="52"/>
        <v>0</v>
      </c>
      <c r="U85" s="130">
        <f t="shared" si="53"/>
        <v>0</v>
      </c>
      <c r="V85" s="130">
        <f t="shared" si="54"/>
        <v>0</v>
      </c>
      <c r="W85" s="130">
        <f t="shared" si="55"/>
        <v>0</v>
      </c>
      <c r="X85" s="130">
        <f t="shared" si="56"/>
        <v>0</v>
      </c>
      <c r="Y85" s="130">
        <f t="shared" si="57"/>
        <v>0</v>
      </c>
      <c r="Z85" s="130">
        <f t="shared" si="58"/>
        <v>0</v>
      </c>
      <c r="AA85" s="130">
        <f t="shared" si="59"/>
        <v>0</v>
      </c>
      <c r="AB85" s="130">
        <f t="shared" si="60"/>
        <v>0</v>
      </c>
      <c r="AC85" s="130">
        <f t="shared" si="61"/>
        <v>0</v>
      </c>
      <c r="AD85" s="130">
        <f t="shared" si="62"/>
        <v>0</v>
      </c>
      <c r="AE85" s="130">
        <f t="shared" si="63"/>
        <v>0</v>
      </c>
      <c r="AF85" s="130">
        <f t="shared" si="64"/>
        <v>0</v>
      </c>
      <c r="AG85" s="130">
        <f t="shared" si="65"/>
        <v>0</v>
      </c>
      <c r="AH85" s="130">
        <f t="shared" si="66"/>
        <v>0</v>
      </c>
      <c r="AI85" s="130">
        <f t="shared" si="67"/>
        <v>0</v>
      </c>
      <c r="AJ85" s="130">
        <f t="shared" si="68"/>
        <v>0</v>
      </c>
      <c r="AK85" s="137">
        <f t="shared" si="69"/>
        <v>0</v>
      </c>
    </row>
    <row r="86" spans="1:37" ht="15.5" x14ac:dyDescent="0.35">
      <c r="A86" s="42" t="str">
        <f t="shared" si="40"/>
        <v>base</v>
      </c>
      <c r="B86" s="129" t="s">
        <v>570</v>
      </c>
      <c r="C86" s="153" t="s">
        <v>575</v>
      </c>
      <c r="D86" s="117" t="s">
        <v>59</v>
      </c>
      <c r="E86" s="117" t="s">
        <v>340</v>
      </c>
      <c r="I86" s="130">
        <f t="shared" si="41"/>
        <v>0</v>
      </c>
      <c r="J86" s="130">
        <f t="shared" si="42"/>
        <v>0</v>
      </c>
      <c r="K86" s="130">
        <f t="shared" si="43"/>
        <v>0</v>
      </c>
      <c r="L86" s="130">
        <f t="shared" si="44"/>
        <v>0</v>
      </c>
      <c r="M86" s="130">
        <f t="shared" si="45"/>
        <v>0</v>
      </c>
      <c r="N86" s="130">
        <f t="shared" si="46"/>
        <v>0</v>
      </c>
      <c r="O86" s="130">
        <f t="shared" si="47"/>
        <v>0</v>
      </c>
      <c r="P86" s="130">
        <f t="shared" si="48"/>
        <v>0</v>
      </c>
      <c r="Q86" s="130">
        <f t="shared" si="49"/>
        <v>0</v>
      </c>
      <c r="R86" s="130">
        <f t="shared" si="50"/>
        <v>0</v>
      </c>
      <c r="S86" s="130">
        <f t="shared" si="51"/>
        <v>0</v>
      </c>
      <c r="T86" s="130">
        <f t="shared" si="52"/>
        <v>0</v>
      </c>
      <c r="U86" s="130">
        <f t="shared" si="53"/>
        <v>0</v>
      </c>
      <c r="V86" s="130">
        <f t="shared" si="54"/>
        <v>0</v>
      </c>
      <c r="W86" s="130">
        <f t="shared" si="55"/>
        <v>0</v>
      </c>
      <c r="X86" s="130">
        <f t="shared" si="56"/>
        <v>0</v>
      </c>
      <c r="Y86" s="130">
        <f t="shared" si="57"/>
        <v>0</v>
      </c>
      <c r="Z86" s="130">
        <f t="shared" si="58"/>
        <v>0</v>
      </c>
      <c r="AA86" s="130">
        <f t="shared" si="59"/>
        <v>0</v>
      </c>
      <c r="AB86" s="130">
        <f t="shared" si="60"/>
        <v>0</v>
      </c>
      <c r="AC86" s="130">
        <f t="shared" si="61"/>
        <v>0</v>
      </c>
      <c r="AD86" s="130">
        <f t="shared" si="62"/>
        <v>0</v>
      </c>
      <c r="AE86" s="130">
        <f t="shared" si="63"/>
        <v>0</v>
      </c>
      <c r="AF86" s="130">
        <f t="shared" si="64"/>
        <v>0</v>
      </c>
      <c r="AG86" s="130">
        <f t="shared" si="65"/>
        <v>0</v>
      </c>
      <c r="AH86" s="130">
        <f t="shared" si="66"/>
        <v>0</v>
      </c>
      <c r="AI86" s="130">
        <f t="shared" si="67"/>
        <v>0</v>
      </c>
      <c r="AJ86" s="130">
        <f t="shared" si="68"/>
        <v>0</v>
      </c>
      <c r="AK86" s="137">
        <f t="shared" si="69"/>
        <v>0</v>
      </c>
    </row>
    <row r="87" spans="1:37" ht="15.5" x14ac:dyDescent="0.35">
      <c r="A87" s="42" t="str">
        <f t="shared" si="40"/>
        <v>base</v>
      </c>
      <c r="B87" s="129" t="s">
        <v>570</v>
      </c>
      <c r="C87" s="153" t="s">
        <v>575</v>
      </c>
      <c r="D87" s="117" t="s">
        <v>59</v>
      </c>
      <c r="E87" s="117" t="s">
        <v>336</v>
      </c>
      <c r="I87" s="130">
        <f t="shared" si="41"/>
        <v>0</v>
      </c>
      <c r="J87" s="130">
        <f t="shared" si="42"/>
        <v>0</v>
      </c>
      <c r="K87" s="130">
        <f t="shared" si="43"/>
        <v>0</v>
      </c>
      <c r="L87" s="130">
        <f t="shared" si="44"/>
        <v>0</v>
      </c>
      <c r="M87" s="130">
        <f t="shared" si="45"/>
        <v>0</v>
      </c>
      <c r="N87" s="130">
        <f t="shared" si="46"/>
        <v>0</v>
      </c>
      <c r="O87" s="130">
        <f t="shared" si="47"/>
        <v>0</v>
      </c>
      <c r="P87" s="130">
        <f t="shared" si="48"/>
        <v>0</v>
      </c>
      <c r="Q87" s="130">
        <f t="shared" si="49"/>
        <v>0</v>
      </c>
      <c r="R87" s="130">
        <f t="shared" si="50"/>
        <v>0</v>
      </c>
      <c r="S87" s="130">
        <f t="shared" si="51"/>
        <v>0</v>
      </c>
      <c r="T87" s="130">
        <f t="shared" si="52"/>
        <v>0</v>
      </c>
      <c r="U87" s="130">
        <f t="shared" si="53"/>
        <v>0</v>
      </c>
      <c r="V87" s="130">
        <f t="shared" si="54"/>
        <v>0</v>
      </c>
      <c r="W87" s="130">
        <f t="shared" si="55"/>
        <v>0</v>
      </c>
      <c r="X87" s="130">
        <f t="shared" si="56"/>
        <v>0</v>
      </c>
      <c r="Y87" s="130">
        <f t="shared" si="57"/>
        <v>0</v>
      </c>
      <c r="Z87" s="130">
        <f t="shared" si="58"/>
        <v>0</v>
      </c>
      <c r="AA87" s="130">
        <f t="shared" si="59"/>
        <v>0</v>
      </c>
      <c r="AB87" s="130">
        <f t="shared" si="60"/>
        <v>0</v>
      </c>
      <c r="AC87" s="130">
        <f t="shared" si="61"/>
        <v>0</v>
      </c>
      <c r="AD87" s="130">
        <f t="shared" si="62"/>
        <v>0</v>
      </c>
      <c r="AE87" s="130">
        <f t="shared" si="63"/>
        <v>0</v>
      </c>
      <c r="AF87" s="130">
        <f t="shared" si="64"/>
        <v>0</v>
      </c>
      <c r="AG87" s="130">
        <f t="shared" si="65"/>
        <v>0</v>
      </c>
      <c r="AH87" s="130">
        <f t="shared" si="66"/>
        <v>0</v>
      </c>
      <c r="AI87" s="130">
        <f t="shared" si="67"/>
        <v>0</v>
      </c>
      <c r="AJ87" s="130">
        <f t="shared" si="68"/>
        <v>0</v>
      </c>
      <c r="AK87" s="137">
        <f t="shared" si="69"/>
        <v>0</v>
      </c>
    </row>
    <row r="88" spans="1:37" ht="16" thickBot="1" x14ac:dyDescent="0.4">
      <c r="A88" s="42" t="str">
        <f t="shared" si="40"/>
        <v>base</v>
      </c>
      <c r="B88" s="129" t="s">
        <v>570</v>
      </c>
      <c r="C88" s="154" t="s">
        <v>575</v>
      </c>
      <c r="D88" s="161" t="s">
        <v>98</v>
      </c>
      <c r="E88" s="161" t="s">
        <v>236</v>
      </c>
      <c r="I88" s="141">
        <f t="shared" si="41"/>
        <v>0</v>
      </c>
      <c r="J88" s="141">
        <f t="shared" si="42"/>
        <v>0</v>
      </c>
      <c r="K88" s="141">
        <f t="shared" si="43"/>
        <v>0</v>
      </c>
      <c r="L88" s="141">
        <f t="shared" si="44"/>
        <v>0</v>
      </c>
      <c r="M88" s="141">
        <f t="shared" si="45"/>
        <v>0</v>
      </c>
      <c r="N88" s="141">
        <f t="shared" si="46"/>
        <v>0</v>
      </c>
      <c r="O88" s="141">
        <f t="shared" si="47"/>
        <v>0</v>
      </c>
      <c r="P88" s="141">
        <f t="shared" si="48"/>
        <v>0</v>
      </c>
      <c r="Q88" s="141">
        <f t="shared" si="49"/>
        <v>0</v>
      </c>
      <c r="R88" s="141">
        <f t="shared" si="50"/>
        <v>0</v>
      </c>
      <c r="S88" s="141">
        <f t="shared" si="51"/>
        <v>0</v>
      </c>
      <c r="T88" s="141">
        <f t="shared" si="52"/>
        <v>0</v>
      </c>
      <c r="U88" s="141">
        <f t="shared" si="53"/>
        <v>0</v>
      </c>
      <c r="V88" s="141">
        <f t="shared" si="54"/>
        <v>0</v>
      </c>
      <c r="W88" s="141">
        <f t="shared" si="55"/>
        <v>0</v>
      </c>
      <c r="X88" s="141">
        <f t="shared" si="56"/>
        <v>0</v>
      </c>
      <c r="Y88" s="141">
        <f t="shared" si="57"/>
        <v>0</v>
      </c>
      <c r="Z88" s="141">
        <f t="shared" si="58"/>
        <v>0</v>
      </c>
      <c r="AA88" s="141">
        <f t="shared" si="59"/>
        <v>0</v>
      </c>
      <c r="AB88" s="141">
        <f t="shared" si="60"/>
        <v>0</v>
      </c>
      <c r="AC88" s="141">
        <f t="shared" si="61"/>
        <v>0</v>
      </c>
      <c r="AD88" s="141">
        <f t="shared" si="62"/>
        <v>0</v>
      </c>
      <c r="AE88" s="141">
        <f t="shared" si="63"/>
        <v>0</v>
      </c>
      <c r="AF88" s="141">
        <f t="shared" si="64"/>
        <v>0</v>
      </c>
      <c r="AG88" s="141">
        <f t="shared" si="65"/>
        <v>0</v>
      </c>
      <c r="AH88" s="141">
        <f t="shared" si="66"/>
        <v>0</v>
      </c>
      <c r="AI88" s="141">
        <f t="shared" si="67"/>
        <v>0</v>
      </c>
      <c r="AJ88" s="141">
        <f t="shared" si="68"/>
        <v>0</v>
      </c>
      <c r="AK88" s="142">
        <f t="shared" si="69"/>
        <v>0</v>
      </c>
    </row>
    <row r="89" spans="1:37" ht="15.5" x14ac:dyDescent="0.35">
      <c r="A89" s="42" t="str">
        <f t="shared" si="40"/>
        <v>base</v>
      </c>
      <c r="B89" s="129" t="s">
        <v>570</v>
      </c>
      <c r="C89" s="149" t="s">
        <v>576</v>
      </c>
      <c r="D89" s="160" t="s">
        <v>59</v>
      </c>
      <c r="E89" s="160" t="s">
        <v>114</v>
      </c>
      <c r="I89" s="134">
        <f t="shared" si="41"/>
        <v>0</v>
      </c>
      <c r="J89" s="134">
        <f t="shared" si="42"/>
        <v>0</v>
      </c>
      <c r="K89" s="134">
        <f t="shared" si="43"/>
        <v>0</v>
      </c>
      <c r="L89" s="134">
        <f t="shared" si="44"/>
        <v>0</v>
      </c>
      <c r="M89" s="134">
        <f t="shared" si="45"/>
        <v>0</v>
      </c>
      <c r="N89" s="134">
        <f t="shared" si="46"/>
        <v>0</v>
      </c>
      <c r="O89" s="134">
        <f t="shared" si="47"/>
        <v>0</v>
      </c>
      <c r="P89" s="134">
        <f t="shared" si="48"/>
        <v>0</v>
      </c>
      <c r="Q89" s="134">
        <f t="shared" si="49"/>
        <v>0</v>
      </c>
      <c r="R89" s="134">
        <f t="shared" si="50"/>
        <v>0</v>
      </c>
      <c r="S89" s="134">
        <f t="shared" si="51"/>
        <v>0</v>
      </c>
      <c r="T89" s="134">
        <f t="shared" si="52"/>
        <v>0</v>
      </c>
      <c r="U89" s="134">
        <f t="shared" si="53"/>
        <v>0</v>
      </c>
      <c r="V89" s="134">
        <f t="shared" si="54"/>
        <v>0</v>
      </c>
      <c r="W89" s="134">
        <f t="shared" si="55"/>
        <v>0</v>
      </c>
      <c r="X89" s="134">
        <f t="shared" si="56"/>
        <v>0</v>
      </c>
      <c r="Y89" s="134">
        <f t="shared" si="57"/>
        <v>0</v>
      </c>
      <c r="Z89" s="134">
        <f t="shared" si="58"/>
        <v>0</v>
      </c>
      <c r="AA89" s="134">
        <f t="shared" si="59"/>
        <v>0</v>
      </c>
      <c r="AB89" s="134">
        <f t="shared" si="60"/>
        <v>0</v>
      </c>
      <c r="AC89" s="134">
        <f t="shared" si="61"/>
        <v>0</v>
      </c>
      <c r="AD89" s="134">
        <f t="shared" si="62"/>
        <v>0</v>
      </c>
      <c r="AE89" s="134">
        <f t="shared" si="63"/>
        <v>0</v>
      </c>
      <c r="AF89" s="134">
        <f t="shared" si="64"/>
        <v>0</v>
      </c>
      <c r="AG89" s="134">
        <f t="shared" si="65"/>
        <v>0</v>
      </c>
      <c r="AH89" s="134">
        <f t="shared" si="66"/>
        <v>0</v>
      </c>
      <c r="AI89" s="134">
        <f t="shared" si="67"/>
        <v>0</v>
      </c>
      <c r="AJ89" s="134">
        <f t="shared" si="68"/>
        <v>0</v>
      </c>
      <c r="AK89" s="135">
        <f t="shared" si="69"/>
        <v>0</v>
      </c>
    </row>
    <row r="90" spans="1:37" ht="15.5" x14ac:dyDescent="0.35">
      <c r="A90" s="42" t="str">
        <f t="shared" si="40"/>
        <v>base</v>
      </c>
      <c r="B90" s="129" t="s">
        <v>570</v>
      </c>
      <c r="C90" s="150" t="s">
        <v>576</v>
      </c>
      <c r="D90" s="117" t="s">
        <v>59</v>
      </c>
      <c r="E90" s="117" t="s">
        <v>93</v>
      </c>
      <c r="I90" s="130">
        <f t="shared" si="41"/>
        <v>0</v>
      </c>
      <c r="J90" s="130">
        <f t="shared" si="42"/>
        <v>0</v>
      </c>
      <c r="K90" s="130">
        <f t="shared" si="43"/>
        <v>0</v>
      </c>
      <c r="L90" s="130">
        <f t="shared" si="44"/>
        <v>0</v>
      </c>
      <c r="M90" s="130">
        <f t="shared" si="45"/>
        <v>0</v>
      </c>
      <c r="N90" s="130">
        <f t="shared" si="46"/>
        <v>0</v>
      </c>
      <c r="O90" s="130">
        <f t="shared" si="47"/>
        <v>0</v>
      </c>
      <c r="P90" s="130">
        <f t="shared" si="48"/>
        <v>0</v>
      </c>
      <c r="Q90" s="130">
        <f t="shared" si="49"/>
        <v>0</v>
      </c>
      <c r="R90" s="130">
        <f t="shared" si="50"/>
        <v>0</v>
      </c>
      <c r="S90" s="130">
        <f t="shared" si="51"/>
        <v>0</v>
      </c>
      <c r="T90" s="130">
        <f t="shared" si="52"/>
        <v>0</v>
      </c>
      <c r="U90" s="130">
        <f t="shared" si="53"/>
        <v>0</v>
      </c>
      <c r="V90" s="130">
        <f t="shared" si="54"/>
        <v>0</v>
      </c>
      <c r="W90" s="130">
        <f t="shared" si="55"/>
        <v>0</v>
      </c>
      <c r="X90" s="130">
        <f t="shared" si="56"/>
        <v>0</v>
      </c>
      <c r="Y90" s="130">
        <f t="shared" si="57"/>
        <v>0</v>
      </c>
      <c r="Z90" s="130">
        <f t="shared" si="58"/>
        <v>0</v>
      </c>
      <c r="AA90" s="130">
        <f t="shared" si="59"/>
        <v>0</v>
      </c>
      <c r="AB90" s="130">
        <f t="shared" si="60"/>
        <v>0</v>
      </c>
      <c r="AC90" s="130">
        <f t="shared" si="61"/>
        <v>0</v>
      </c>
      <c r="AD90" s="130">
        <f t="shared" si="62"/>
        <v>0</v>
      </c>
      <c r="AE90" s="130">
        <f t="shared" si="63"/>
        <v>0</v>
      </c>
      <c r="AF90" s="130">
        <f t="shared" si="64"/>
        <v>0</v>
      </c>
      <c r="AG90" s="130">
        <f t="shared" si="65"/>
        <v>0</v>
      </c>
      <c r="AH90" s="130">
        <f t="shared" si="66"/>
        <v>0</v>
      </c>
      <c r="AI90" s="130">
        <f t="shared" si="67"/>
        <v>0</v>
      </c>
      <c r="AJ90" s="130">
        <f t="shared" si="68"/>
        <v>0</v>
      </c>
      <c r="AK90" s="137">
        <f t="shared" si="69"/>
        <v>0</v>
      </c>
    </row>
    <row r="91" spans="1:37" ht="15.5" x14ac:dyDescent="0.35">
      <c r="A91" s="42" t="str">
        <f t="shared" si="40"/>
        <v>base</v>
      </c>
      <c r="B91" s="129" t="s">
        <v>570</v>
      </c>
      <c r="C91" s="150" t="s">
        <v>576</v>
      </c>
      <c r="D91" s="117" t="s">
        <v>59</v>
      </c>
      <c r="E91" s="117" t="s">
        <v>340</v>
      </c>
      <c r="I91" s="130">
        <f t="shared" si="41"/>
        <v>0</v>
      </c>
      <c r="J91" s="130">
        <f t="shared" si="42"/>
        <v>0</v>
      </c>
      <c r="K91" s="130">
        <f t="shared" si="43"/>
        <v>0</v>
      </c>
      <c r="L91" s="130">
        <f t="shared" si="44"/>
        <v>0</v>
      </c>
      <c r="M91" s="130">
        <f t="shared" si="45"/>
        <v>0</v>
      </c>
      <c r="N91" s="130">
        <f t="shared" si="46"/>
        <v>0</v>
      </c>
      <c r="O91" s="130">
        <f t="shared" si="47"/>
        <v>0</v>
      </c>
      <c r="P91" s="130">
        <f t="shared" si="48"/>
        <v>0</v>
      </c>
      <c r="Q91" s="130">
        <f t="shared" si="49"/>
        <v>0</v>
      </c>
      <c r="R91" s="130">
        <f t="shared" si="50"/>
        <v>0</v>
      </c>
      <c r="S91" s="130">
        <f t="shared" si="51"/>
        <v>0</v>
      </c>
      <c r="T91" s="130">
        <f t="shared" si="52"/>
        <v>0</v>
      </c>
      <c r="U91" s="130">
        <f t="shared" si="53"/>
        <v>0</v>
      </c>
      <c r="V91" s="130">
        <f t="shared" si="54"/>
        <v>0</v>
      </c>
      <c r="W91" s="130">
        <f t="shared" si="55"/>
        <v>0</v>
      </c>
      <c r="X91" s="130">
        <f t="shared" si="56"/>
        <v>0</v>
      </c>
      <c r="Y91" s="130">
        <f t="shared" si="57"/>
        <v>0</v>
      </c>
      <c r="Z91" s="130">
        <f t="shared" si="58"/>
        <v>0</v>
      </c>
      <c r="AA91" s="130">
        <f t="shared" si="59"/>
        <v>0</v>
      </c>
      <c r="AB91" s="130">
        <f t="shared" si="60"/>
        <v>0</v>
      </c>
      <c r="AC91" s="130">
        <f t="shared" si="61"/>
        <v>0</v>
      </c>
      <c r="AD91" s="130">
        <f t="shared" si="62"/>
        <v>0</v>
      </c>
      <c r="AE91" s="130">
        <f t="shared" si="63"/>
        <v>0</v>
      </c>
      <c r="AF91" s="130">
        <f t="shared" si="64"/>
        <v>0</v>
      </c>
      <c r="AG91" s="130">
        <f t="shared" si="65"/>
        <v>0</v>
      </c>
      <c r="AH91" s="130">
        <f t="shared" si="66"/>
        <v>0</v>
      </c>
      <c r="AI91" s="130">
        <f t="shared" si="67"/>
        <v>0</v>
      </c>
      <c r="AJ91" s="130">
        <f t="shared" si="68"/>
        <v>0</v>
      </c>
      <c r="AK91" s="137">
        <f t="shared" si="69"/>
        <v>0</v>
      </c>
    </row>
    <row r="92" spans="1:37" ht="15.5" x14ac:dyDescent="0.35">
      <c r="A92" s="42" t="str">
        <f t="shared" si="40"/>
        <v>base</v>
      </c>
      <c r="B92" s="129" t="s">
        <v>570</v>
      </c>
      <c r="C92" s="150" t="s">
        <v>576</v>
      </c>
      <c r="D92" s="117" t="s">
        <v>59</v>
      </c>
      <c r="E92" s="117" t="s">
        <v>336</v>
      </c>
      <c r="I92" s="130">
        <f t="shared" si="41"/>
        <v>0</v>
      </c>
      <c r="J92" s="130">
        <f t="shared" si="42"/>
        <v>0</v>
      </c>
      <c r="K92" s="130">
        <f t="shared" si="43"/>
        <v>0</v>
      </c>
      <c r="L92" s="130">
        <f t="shared" si="44"/>
        <v>0</v>
      </c>
      <c r="M92" s="130">
        <f t="shared" si="45"/>
        <v>0</v>
      </c>
      <c r="N92" s="130">
        <f t="shared" si="46"/>
        <v>0</v>
      </c>
      <c r="O92" s="130">
        <f t="shared" si="47"/>
        <v>0</v>
      </c>
      <c r="P92" s="130">
        <f t="shared" si="48"/>
        <v>0</v>
      </c>
      <c r="Q92" s="130">
        <f t="shared" si="49"/>
        <v>0</v>
      </c>
      <c r="R92" s="130">
        <f t="shared" si="50"/>
        <v>0</v>
      </c>
      <c r="S92" s="130">
        <f t="shared" si="51"/>
        <v>0</v>
      </c>
      <c r="T92" s="130">
        <f t="shared" si="52"/>
        <v>0</v>
      </c>
      <c r="U92" s="130">
        <f t="shared" si="53"/>
        <v>0</v>
      </c>
      <c r="V92" s="130">
        <f t="shared" si="54"/>
        <v>0</v>
      </c>
      <c r="W92" s="130">
        <f t="shared" si="55"/>
        <v>0</v>
      </c>
      <c r="X92" s="130">
        <f t="shared" si="56"/>
        <v>0</v>
      </c>
      <c r="Y92" s="130">
        <f t="shared" si="57"/>
        <v>0</v>
      </c>
      <c r="Z92" s="130">
        <f t="shared" si="58"/>
        <v>0</v>
      </c>
      <c r="AA92" s="130">
        <f t="shared" si="59"/>
        <v>0</v>
      </c>
      <c r="AB92" s="130">
        <f t="shared" si="60"/>
        <v>0</v>
      </c>
      <c r="AC92" s="130">
        <f t="shared" si="61"/>
        <v>0</v>
      </c>
      <c r="AD92" s="130">
        <f t="shared" si="62"/>
        <v>0</v>
      </c>
      <c r="AE92" s="130">
        <f t="shared" si="63"/>
        <v>0</v>
      </c>
      <c r="AF92" s="130">
        <f t="shared" si="64"/>
        <v>0</v>
      </c>
      <c r="AG92" s="130">
        <f t="shared" si="65"/>
        <v>0</v>
      </c>
      <c r="AH92" s="130">
        <f t="shared" si="66"/>
        <v>0</v>
      </c>
      <c r="AI92" s="130">
        <f t="shared" si="67"/>
        <v>0</v>
      </c>
      <c r="AJ92" s="130">
        <f t="shared" si="68"/>
        <v>0</v>
      </c>
      <c r="AK92" s="137">
        <f t="shared" si="69"/>
        <v>0</v>
      </c>
    </row>
    <row r="93" spans="1:37" ht="15.5" x14ac:dyDescent="0.35">
      <c r="A93" s="42" t="str">
        <f t="shared" si="40"/>
        <v>base</v>
      </c>
      <c r="B93" s="129" t="s">
        <v>570</v>
      </c>
      <c r="C93" s="150" t="s">
        <v>576</v>
      </c>
      <c r="D93" s="117" t="s">
        <v>59</v>
      </c>
      <c r="E93" s="117" t="s">
        <v>168</v>
      </c>
      <c r="I93" s="130">
        <f t="shared" si="41"/>
        <v>0</v>
      </c>
      <c r="J93" s="130">
        <f t="shared" si="42"/>
        <v>0</v>
      </c>
      <c r="K93" s="130">
        <f t="shared" si="43"/>
        <v>0</v>
      </c>
      <c r="L93" s="130">
        <f t="shared" si="44"/>
        <v>0</v>
      </c>
      <c r="M93" s="130">
        <f t="shared" si="45"/>
        <v>0</v>
      </c>
      <c r="N93" s="130">
        <f t="shared" si="46"/>
        <v>0</v>
      </c>
      <c r="O93" s="130">
        <f t="shared" si="47"/>
        <v>0</v>
      </c>
      <c r="P93" s="130">
        <f t="shared" si="48"/>
        <v>0</v>
      </c>
      <c r="Q93" s="130">
        <f t="shared" si="49"/>
        <v>0</v>
      </c>
      <c r="R93" s="130">
        <f t="shared" si="50"/>
        <v>0</v>
      </c>
      <c r="S93" s="130">
        <f t="shared" si="51"/>
        <v>0</v>
      </c>
      <c r="T93" s="130">
        <f t="shared" si="52"/>
        <v>0</v>
      </c>
      <c r="U93" s="130">
        <f t="shared" si="53"/>
        <v>0</v>
      </c>
      <c r="V93" s="130">
        <f t="shared" si="54"/>
        <v>0</v>
      </c>
      <c r="W93" s="130">
        <f t="shared" si="55"/>
        <v>0</v>
      </c>
      <c r="X93" s="130">
        <f t="shared" si="56"/>
        <v>0</v>
      </c>
      <c r="Y93" s="130">
        <f t="shared" si="57"/>
        <v>0</v>
      </c>
      <c r="Z93" s="130">
        <f t="shared" si="58"/>
        <v>0</v>
      </c>
      <c r="AA93" s="130">
        <f t="shared" si="59"/>
        <v>0</v>
      </c>
      <c r="AB93" s="130">
        <f t="shared" si="60"/>
        <v>0</v>
      </c>
      <c r="AC93" s="130">
        <f t="shared" si="61"/>
        <v>0</v>
      </c>
      <c r="AD93" s="130">
        <f t="shared" si="62"/>
        <v>0</v>
      </c>
      <c r="AE93" s="130">
        <f t="shared" si="63"/>
        <v>0</v>
      </c>
      <c r="AF93" s="130">
        <f t="shared" si="64"/>
        <v>0</v>
      </c>
      <c r="AG93" s="130">
        <f t="shared" si="65"/>
        <v>0</v>
      </c>
      <c r="AH93" s="130">
        <f t="shared" si="66"/>
        <v>0</v>
      </c>
      <c r="AI93" s="130">
        <f t="shared" si="67"/>
        <v>0</v>
      </c>
      <c r="AJ93" s="130">
        <f t="shared" si="68"/>
        <v>0</v>
      </c>
      <c r="AK93" s="137">
        <f t="shared" si="69"/>
        <v>0</v>
      </c>
    </row>
    <row r="94" spans="1:37" ht="15.5" x14ac:dyDescent="0.35">
      <c r="A94" s="42" t="str">
        <f t="shared" si="40"/>
        <v>base</v>
      </c>
      <c r="B94" s="129" t="s">
        <v>570</v>
      </c>
      <c r="C94" s="150" t="s">
        <v>576</v>
      </c>
      <c r="D94" s="117" t="s">
        <v>98</v>
      </c>
      <c r="E94" s="117" t="s">
        <v>97</v>
      </c>
      <c r="I94" s="130">
        <f t="shared" si="41"/>
        <v>0</v>
      </c>
      <c r="J94" s="130">
        <f t="shared" si="42"/>
        <v>0</v>
      </c>
      <c r="K94" s="130">
        <f t="shared" si="43"/>
        <v>0</v>
      </c>
      <c r="L94" s="130">
        <f t="shared" si="44"/>
        <v>0</v>
      </c>
      <c r="M94" s="130">
        <f t="shared" si="45"/>
        <v>0</v>
      </c>
      <c r="N94" s="130">
        <f t="shared" si="46"/>
        <v>0</v>
      </c>
      <c r="O94" s="130">
        <f t="shared" si="47"/>
        <v>0</v>
      </c>
      <c r="P94" s="130">
        <f t="shared" si="48"/>
        <v>0</v>
      </c>
      <c r="Q94" s="130">
        <f t="shared" si="49"/>
        <v>0</v>
      </c>
      <c r="R94" s="130">
        <f t="shared" si="50"/>
        <v>0</v>
      </c>
      <c r="S94" s="130">
        <f t="shared" si="51"/>
        <v>0</v>
      </c>
      <c r="T94" s="130">
        <f t="shared" si="52"/>
        <v>0</v>
      </c>
      <c r="U94" s="130">
        <f t="shared" si="53"/>
        <v>0</v>
      </c>
      <c r="V94" s="130">
        <f t="shared" si="54"/>
        <v>0</v>
      </c>
      <c r="W94" s="130">
        <f t="shared" si="55"/>
        <v>0</v>
      </c>
      <c r="X94" s="130">
        <f t="shared" si="56"/>
        <v>0</v>
      </c>
      <c r="Y94" s="130">
        <f t="shared" si="57"/>
        <v>0</v>
      </c>
      <c r="Z94" s="130">
        <f t="shared" si="58"/>
        <v>0</v>
      </c>
      <c r="AA94" s="130">
        <f t="shared" si="59"/>
        <v>0</v>
      </c>
      <c r="AB94" s="130">
        <f t="shared" si="60"/>
        <v>0</v>
      </c>
      <c r="AC94" s="130">
        <f t="shared" si="61"/>
        <v>0</v>
      </c>
      <c r="AD94" s="130">
        <f t="shared" si="62"/>
        <v>0</v>
      </c>
      <c r="AE94" s="130">
        <f t="shared" si="63"/>
        <v>0</v>
      </c>
      <c r="AF94" s="130">
        <f t="shared" si="64"/>
        <v>0</v>
      </c>
      <c r="AG94" s="130">
        <f t="shared" si="65"/>
        <v>0</v>
      </c>
      <c r="AH94" s="130">
        <f t="shared" si="66"/>
        <v>0</v>
      </c>
      <c r="AI94" s="130">
        <f t="shared" si="67"/>
        <v>0</v>
      </c>
      <c r="AJ94" s="130">
        <f t="shared" si="68"/>
        <v>0</v>
      </c>
      <c r="AK94" s="137">
        <f t="shared" si="69"/>
        <v>0</v>
      </c>
    </row>
    <row r="95" spans="1:37" ht="16" thickBot="1" x14ac:dyDescent="0.4">
      <c r="A95" s="42" t="str">
        <f t="shared" si="40"/>
        <v>base</v>
      </c>
      <c r="B95" s="129" t="s">
        <v>570</v>
      </c>
      <c r="C95" s="151" t="s">
        <v>576</v>
      </c>
      <c r="D95" s="161" t="s">
        <v>98</v>
      </c>
      <c r="E95" s="161" t="s">
        <v>236</v>
      </c>
      <c r="I95" s="141">
        <f t="shared" si="41"/>
        <v>0</v>
      </c>
      <c r="J95" s="141">
        <f t="shared" si="42"/>
        <v>0</v>
      </c>
      <c r="K95" s="141">
        <f t="shared" si="43"/>
        <v>0</v>
      </c>
      <c r="L95" s="141">
        <f t="shared" si="44"/>
        <v>0</v>
      </c>
      <c r="M95" s="141">
        <f t="shared" si="45"/>
        <v>0</v>
      </c>
      <c r="N95" s="141">
        <f t="shared" si="46"/>
        <v>0</v>
      </c>
      <c r="O95" s="141">
        <f t="shared" si="47"/>
        <v>0</v>
      </c>
      <c r="P95" s="141">
        <f t="shared" si="48"/>
        <v>0</v>
      </c>
      <c r="Q95" s="141">
        <f t="shared" si="49"/>
        <v>0</v>
      </c>
      <c r="R95" s="141">
        <f t="shared" si="50"/>
        <v>0</v>
      </c>
      <c r="S95" s="141">
        <f t="shared" si="51"/>
        <v>0</v>
      </c>
      <c r="T95" s="141">
        <f t="shared" si="52"/>
        <v>0</v>
      </c>
      <c r="U95" s="141">
        <f t="shared" si="53"/>
        <v>0</v>
      </c>
      <c r="V95" s="141">
        <f t="shared" si="54"/>
        <v>0</v>
      </c>
      <c r="W95" s="141">
        <f t="shared" si="55"/>
        <v>0</v>
      </c>
      <c r="X95" s="141">
        <f t="shared" si="56"/>
        <v>0</v>
      </c>
      <c r="Y95" s="141">
        <f t="shared" si="57"/>
        <v>0</v>
      </c>
      <c r="Z95" s="141">
        <f t="shared" si="58"/>
        <v>0</v>
      </c>
      <c r="AA95" s="141">
        <f t="shared" si="59"/>
        <v>0</v>
      </c>
      <c r="AB95" s="141">
        <f t="shared" si="60"/>
        <v>0</v>
      </c>
      <c r="AC95" s="141">
        <f t="shared" si="61"/>
        <v>0</v>
      </c>
      <c r="AD95" s="141">
        <f t="shared" si="62"/>
        <v>0</v>
      </c>
      <c r="AE95" s="141">
        <f t="shared" si="63"/>
        <v>0</v>
      </c>
      <c r="AF95" s="141">
        <f t="shared" si="64"/>
        <v>0</v>
      </c>
      <c r="AG95" s="141">
        <f t="shared" si="65"/>
        <v>0</v>
      </c>
      <c r="AH95" s="141">
        <f t="shared" si="66"/>
        <v>0</v>
      </c>
      <c r="AI95" s="141">
        <f t="shared" si="67"/>
        <v>0</v>
      </c>
      <c r="AJ95" s="141">
        <f t="shared" si="68"/>
        <v>0</v>
      </c>
      <c r="AK95" s="142">
        <f t="shared" si="69"/>
        <v>0</v>
      </c>
    </row>
    <row r="96" spans="1:37" ht="15.5" x14ac:dyDescent="0.35">
      <c r="A96" s="42" t="str">
        <f t="shared" si="40"/>
        <v>base</v>
      </c>
      <c r="B96" s="129" t="s">
        <v>570</v>
      </c>
      <c r="C96" s="152" t="s">
        <v>577</v>
      </c>
      <c r="D96" s="160" t="s">
        <v>59</v>
      </c>
      <c r="E96" s="160" t="s">
        <v>114</v>
      </c>
      <c r="I96" s="134">
        <f t="shared" si="41"/>
        <v>0</v>
      </c>
      <c r="J96" s="134">
        <f t="shared" si="42"/>
        <v>0</v>
      </c>
      <c r="K96" s="134">
        <f t="shared" si="43"/>
        <v>0</v>
      </c>
      <c r="L96" s="134">
        <f t="shared" si="44"/>
        <v>0</v>
      </c>
      <c r="M96" s="134">
        <f t="shared" si="45"/>
        <v>0</v>
      </c>
      <c r="N96" s="134">
        <f t="shared" si="46"/>
        <v>0</v>
      </c>
      <c r="O96" s="134">
        <f t="shared" si="47"/>
        <v>0</v>
      </c>
      <c r="P96" s="134">
        <f t="shared" si="48"/>
        <v>0</v>
      </c>
      <c r="Q96" s="134">
        <f t="shared" si="49"/>
        <v>0</v>
      </c>
      <c r="R96" s="134">
        <f t="shared" si="50"/>
        <v>0</v>
      </c>
      <c r="S96" s="134">
        <f t="shared" si="51"/>
        <v>0</v>
      </c>
      <c r="T96" s="134">
        <f t="shared" si="52"/>
        <v>0</v>
      </c>
      <c r="U96" s="134">
        <f t="shared" si="53"/>
        <v>0</v>
      </c>
      <c r="V96" s="134">
        <f t="shared" si="54"/>
        <v>0</v>
      </c>
      <c r="W96" s="134">
        <f t="shared" si="55"/>
        <v>0</v>
      </c>
      <c r="X96" s="134">
        <f t="shared" si="56"/>
        <v>0</v>
      </c>
      <c r="Y96" s="134">
        <f t="shared" si="57"/>
        <v>0</v>
      </c>
      <c r="Z96" s="134">
        <f t="shared" si="58"/>
        <v>0</v>
      </c>
      <c r="AA96" s="134">
        <f t="shared" si="59"/>
        <v>0</v>
      </c>
      <c r="AB96" s="134">
        <f t="shared" si="60"/>
        <v>0</v>
      </c>
      <c r="AC96" s="134">
        <f t="shared" si="61"/>
        <v>0</v>
      </c>
      <c r="AD96" s="134">
        <f t="shared" si="62"/>
        <v>0</v>
      </c>
      <c r="AE96" s="134">
        <f t="shared" si="63"/>
        <v>0</v>
      </c>
      <c r="AF96" s="134">
        <f t="shared" si="64"/>
        <v>0</v>
      </c>
      <c r="AG96" s="134">
        <f t="shared" si="65"/>
        <v>0</v>
      </c>
      <c r="AH96" s="134">
        <f t="shared" si="66"/>
        <v>0</v>
      </c>
      <c r="AI96" s="134">
        <f t="shared" si="67"/>
        <v>0</v>
      </c>
      <c r="AJ96" s="134">
        <f t="shared" si="68"/>
        <v>0</v>
      </c>
      <c r="AK96" s="135">
        <f t="shared" si="69"/>
        <v>0</v>
      </c>
    </row>
    <row r="97" spans="1:37" ht="15.5" x14ac:dyDescent="0.35">
      <c r="A97" s="42" t="str">
        <f t="shared" si="40"/>
        <v>base</v>
      </c>
      <c r="B97" s="129" t="s">
        <v>570</v>
      </c>
      <c r="C97" s="153" t="s">
        <v>577</v>
      </c>
      <c r="D97" s="117" t="s">
        <v>59</v>
      </c>
      <c r="E97" s="117" t="s">
        <v>93</v>
      </c>
      <c r="I97" s="130">
        <f t="shared" si="41"/>
        <v>0</v>
      </c>
      <c r="J97" s="130">
        <f t="shared" si="42"/>
        <v>0</v>
      </c>
      <c r="K97" s="130">
        <f t="shared" si="43"/>
        <v>0</v>
      </c>
      <c r="L97" s="130">
        <f t="shared" si="44"/>
        <v>0</v>
      </c>
      <c r="M97" s="130">
        <f t="shared" si="45"/>
        <v>0</v>
      </c>
      <c r="N97" s="130">
        <f t="shared" si="46"/>
        <v>0</v>
      </c>
      <c r="O97" s="130">
        <f t="shared" si="47"/>
        <v>0</v>
      </c>
      <c r="P97" s="130">
        <f t="shared" si="48"/>
        <v>0</v>
      </c>
      <c r="Q97" s="130">
        <f t="shared" si="49"/>
        <v>0</v>
      </c>
      <c r="R97" s="130">
        <f t="shared" si="50"/>
        <v>0</v>
      </c>
      <c r="S97" s="130">
        <f t="shared" si="51"/>
        <v>0</v>
      </c>
      <c r="T97" s="130">
        <f t="shared" si="52"/>
        <v>0</v>
      </c>
      <c r="U97" s="130">
        <f t="shared" si="53"/>
        <v>0</v>
      </c>
      <c r="V97" s="130">
        <f t="shared" si="54"/>
        <v>0</v>
      </c>
      <c r="W97" s="130">
        <f t="shared" si="55"/>
        <v>0</v>
      </c>
      <c r="X97" s="130">
        <f t="shared" si="56"/>
        <v>0</v>
      </c>
      <c r="Y97" s="130">
        <f t="shared" si="57"/>
        <v>0</v>
      </c>
      <c r="Z97" s="130">
        <f t="shared" si="58"/>
        <v>0</v>
      </c>
      <c r="AA97" s="130">
        <f t="shared" si="59"/>
        <v>0</v>
      </c>
      <c r="AB97" s="130">
        <f t="shared" si="60"/>
        <v>0</v>
      </c>
      <c r="AC97" s="130">
        <f t="shared" si="61"/>
        <v>0</v>
      </c>
      <c r="AD97" s="130">
        <f t="shared" si="62"/>
        <v>0</v>
      </c>
      <c r="AE97" s="130">
        <f t="shared" si="63"/>
        <v>0</v>
      </c>
      <c r="AF97" s="130">
        <f t="shared" si="64"/>
        <v>0</v>
      </c>
      <c r="AG97" s="130">
        <f t="shared" si="65"/>
        <v>0</v>
      </c>
      <c r="AH97" s="130">
        <f t="shared" si="66"/>
        <v>0</v>
      </c>
      <c r="AI97" s="130">
        <f t="shared" si="67"/>
        <v>0</v>
      </c>
      <c r="AJ97" s="130">
        <f t="shared" si="68"/>
        <v>0</v>
      </c>
      <c r="AK97" s="137">
        <f t="shared" si="69"/>
        <v>0</v>
      </c>
    </row>
    <row r="98" spans="1:37" ht="15.5" x14ac:dyDescent="0.35">
      <c r="A98" s="42" t="str">
        <f t="shared" si="40"/>
        <v>base</v>
      </c>
      <c r="B98" s="129" t="s">
        <v>570</v>
      </c>
      <c r="C98" s="153" t="s">
        <v>577</v>
      </c>
      <c r="D98" s="117" t="s">
        <v>59</v>
      </c>
      <c r="E98" s="117" t="s">
        <v>340</v>
      </c>
      <c r="I98" s="130">
        <f t="shared" si="41"/>
        <v>0</v>
      </c>
      <c r="J98" s="130">
        <f t="shared" si="42"/>
        <v>0</v>
      </c>
      <c r="K98" s="130">
        <f t="shared" si="43"/>
        <v>0</v>
      </c>
      <c r="L98" s="130">
        <f t="shared" si="44"/>
        <v>0</v>
      </c>
      <c r="M98" s="130">
        <f t="shared" si="45"/>
        <v>0</v>
      </c>
      <c r="N98" s="130">
        <f t="shared" si="46"/>
        <v>0</v>
      </c>
      <c r="O98" s="130">
        <f t="shared" si="47"/>
        <v>0</v>
      </c>
      <c r="P98" s="130">
        <f t="shared" si="48"/>
        <v>0</v>
      </c>
      <c r="Q98" s="130">
        <f t="shared" si="49"/>
        <v>0</v>
      </c>
      <c r="R98" s="130">
        <f t="shared" si="50"/>
        <v>0</v>
      </c>
      <c r="S98" s="130">
        <f t="shared" si="51"/>
        <v>0</v>
      </c>
      <c r="T98" s="130">
        <f t="shared" si="52"/>
        <v>0</v>
      </c>
      <c r="U98" s="130">
        <f t="shared" si="53"/>
        <v>0</v>
      </c>
      <c r="V98" s="130">
        <f t="shared" si="54"/>
        <v>0</v>
      </c>
      <c r="W98" s="130">
        <f t="shared" si="55"/>
        <v>0</v>
      </c>
      <c r="X98" s="130">
        <f t="shared" si="56"/>
        <v>0</v>
      </c>
      <c r="Y98" s="130">
        <f t="shared" si="57"/>
        <v>0</v>
      </c>
      <c r="Z98" s="130">
        <f t="shared" si="58"/>
        <v>0</v>
      </c>
      <c r="AA98" s="130">
        <f t="shared" si="59"/>
        <v>0</v>
      </c>
      <c r="AB98" s="130">
        <f t="shared" si="60"/>
        <v>0</v>
      </c>
      <c r="AC98" s="130">
        <f t="shared" si="61"/>
        <v>0</v>
      </c>
      <c r="AD98" s="130">
        <f t="shared" si="62"/>
        <v>0</v>
      </c>
      <c r="AE98" s="130">
        <f t="shared" si="63"/>
        <v>0</v>
      </c>
      <c r="AF98" s="130">
        <f t="shared" si="64"/>
        <v>0</v>
      </c>
      <c r="AG98" s="130">
        <f t="shared" si="65"/>
        <v>0</v>
      </c>
      <c r="AH98" s="130">
        <f t="shared" si="66"/>
        <v>0</v>
      </c>
      <c r="AI98" s="130">
        <f t="shared" si="67"/>
        <v>0</v>
      </c>
      <c r="AJ98" s="130">
        <f t="shared" si="68"/>
        <v>0</v>
      </c>
      <c r="AK98" s="137">
        <f t="shared" si="69"/>
        <v>0</v>
      </c>
    </row>
    <row r="99" spans="1:37" ht="15.5" x14ac:dyDescent="0.35">
      <c r="A99" s="42" t="str">
        <f t="shared" si="40"/>
        <v>base</v>
      </c>
      <c r="B99" s="129" t="s">
        <v>570</v>
      </c>
      <c r="C99" s="153" t="s">
        <v>577</v>
      </c>
      <c r="D99" s="117" t="s">
        <v>59</v>
      </c>
      <c r="E99" s="117" t="s">
        <v>336</v>
      </c>
      <c r="I99" s="130">
        <f t="shared" si="41"/>
        <v>0</v>
      </c>
      <c r="J99" s="130">
        <f t="shared" si="42"/>
        <v>0</v>
      </c>
      <c r="K99" s="130">
        <f t="shared" si="43"/>
        <v>0</v>
      </c>
      <c r="L99" s="130">
        <f t="shared" si="44"/>
        <v>0</v>
      </c>
      <c r="M99" s="130">
        <f t="shared" si="45"/>
        <v>0</v>
      </c>
      <c r="N99" s="130">
        <f t="shared" si="46"/>
        <v>0</v>
      </c>
      <c r="O99" s="130">
        <f t="shared" si="47"/>
        <v>0</v>
      </c>
      <c r="P99" s="130">
        <f t="shared" si="48"/>
        <v>0</v>
      </c>
      <c r="Q99" s="130">
        <f t="shared" si="49"/>
        <v>0</v>
      </c>
      <c r="R99" s="130">
        <f t="shared" si="50"/>
        <v>0</v>
      </c>
      <c r="S99" s="130">
        <f t="shared" si="51"/>
        <v>0</v>
      </c>
      <c r="T99" s="130">
        <f t="shared" si="52"/>
        <v>0</v>
      </c>
      <c r="U99" s="130">
        <f t="shared" si="53"/>
        <v>0</v>
      </c>
      <c r="V99" s="130">
        <f t="shared" si="54"/>
        <v>0</v>
      </c>
      <c r="W99" s="130">
        <f t="shared" si="55"/>
        <v>0</v>
      </c>
      <c r="X99" s="130">
        <f t="shared" si="56"/>
        <v>0</v>
      </c>
      <c r="Y99" s="130">
        <f t="shared" si="57"/>
        <v>0</v>
      </c>
      <c r="Z99" s="130">
        <f t="shared" si="58"/>
        <v>0</v>
      </c>
      <c r="AA99" s="130">
        <f t="shared" si="59"/>
        <v>0</v>
      </c>
      <c r="AB99" s="130">
        <f t="shared" si="60"/>
        <v>0</v>
      </c>
      <c r="AC99" s="130">
        <f t="shared" si="61"/>
        <v>0</v>
      </c>
      <c r="AD99" s="130">
        <f t="shared" si="62"/>
        <v>0</v>
      </c>
      <c r="AE99" s="130">
        <f t="shared" si="63"/>
        <v>0</v>
      </c>
      <c r="AF99" s="130">
        <f t="shared" si="64"/>
        <v>0</v>
      </c>
      <c r="AG99" s="130">
        <f t="shared" si="65"/>
        <v>0</v>
      </c>
      <c r="AH99" s="130">
        <f t="shared" si="66"/>
        <v>0</v>
      </c>
      <c r="AI99" s="130">
        <f t="shared" si="67"/>
        <v>0</v>
      </c>
      <c r="AJ99" s="130">
        <f t="shared" si="68"/>
        <v>0</v>
      </c>
      <c r="AK99" s="137">
        <f t="shared" si="69"/>
        <v>0</v>
      </c>
    </row>
    <row r="100" spans="1:37" ht="16" thickBot="1" x14ac:dyDescent="0.4">
      <c r="A100" s="42" t="str">
        <f t="shared" si="40"/>
        <v>base</v>
      </c>
      <c r="B100" s="129" t="s">
        <v>570</v>
      </c>
      <c r="C100" s="154" t="s">
        <v>577</v>
      </c>
      <c r="D100" s="161" t="s">
        <v>98</v>
      </c>
      <c r="E100" s="161" t="s">
        <v>236</v>
      </c>
      <c r="I100" s="141">
        <f t="shared" si="41"/>
        <v>0</v>
      </c>
      <c r="J100" s="141">
        <f t="shared" si="42"/>
        <v>0</v>
      </c>
      <c r="K100" s="141">
        <f t="shared" si="43"/>
        <v>0</v>
      </c>
      <c r="L100" s="141">
        <f t="shared" si="44"/>
        <v>0</v>
      </c>
      <c r="M100" s="141">
        <f t="shared" si="45"/>
        <v>0</v>
      </c>
      <c r="N100" s="141">
        <f t="shared" si="46"/>
        <v>0</v>
      </c>
      <c r="O100" s="141">
        <f t="shared" si="47"/>
        <v>0</v>
      </c>
      <c r="P100" s="141">
        <f t="shared" si="48"/>
        <v>0</v>
      </c>
      <c r="Q100" s="141">
        <f t="shared" si="49"/>
        <v>0</v>
      </c>
      <c r="R100" s="141">
        <f t="shared" si="50"/>
        <v>0</v>
      </c>
      <c r="S100" s="141">
        <f t="shared" si="51"/>
        <v>0</v>
      </c>
      <c r="T100" s="141">
        <f t="shared" si="52"/>
        <v>0</v>
      </c>
      <c r="U100" s="141">
        <f t="shared" si="53"/>
        <v>0</v>
      </c>
      <c r="V100" s="141">
        <f t="shared" si="54"/>
        <v>0</v>
      </c>
      <c r="W100" s="141">
        <f t="shared" si="55"/>
        <v>0</v>
      </c>
      <c r="X100" s="141">
        <f t="shared" si="56"/>
        <v>0</v>
      </c>
      <c r="Y100" s="141">
        <f t="shared" si="57"/>
        <v>0</v>
      </c>
      <c r="Z100" s="141">
        <f t="shared" si="58"/>
        <v>0</v>
      </c>
      <c r="AA100" s="141">
        <f t="shared" si="59"/>
        <v>0</v>
      </c>
      <c r="AB100" s="141">
        <f t="shared" si="60"/>
        <v>0</v>
      </c>
      <c r="AC100" s="141">
        <f t="shared" si="61"/>
        <v>0</v>
      </c>
      <c r="AD100" s="141">
        <f t="shared" si="62"/>
        <v>0</v>
      </c>
      <c r="AE100" s="141">
        <f t="shared" si="63"/>
        <v>0</v>
      </c>
      <c r="AF100" s="141">
        <f t="shared" si="64"/>
        <v>0</v>
      </c>
      <c r="AG100" s="141">
        <f t="shared" si="65"/>
        <v>0</v>
      </c>
      <c r="AH100" s="141">
        <f t="shared" si="66"/>
        <v>0</v>
      </c>
      <c r="AI100" s="141">
        <f t="shared" si="67"/>
        <v>0</v>
      </c>
      <c r="AJ100" s="141">
        <f t="shared" si="68"/>
        <v>0</v>
      </c>
      <c r="AK100" s="142">
        <f t="shared" si="69"/>
        <v>0</v>
      </c>
    </row>
    <row r="101" spans="1:37" ht="15.5" x14ac:dyDescent="0.35">
      <c r="A101" s="42" t="str">
        <f t="shared" si="40"/>
        <v>base</v>
      </c>
      <c r="B101" s="129" t="s">
        <v>570</v>
      </c>
      <c r="C101" s="149" t="s">
        <v>578</v>
      </c>
      <c r="D101" s="160" t="s">
        <v>59</v>
      </c>
      <c r="E101" s="160" t="s">
        <v>114</v>
      </c>
      <c r="I101" s="134">
        <f t="shared" si="41"/>
        <v>0</v>
      </c>
      <c r="J101" s="134">
        <f t="shared" si="42"/>
        <v>0</v>
      </c>
      <c r="K101" s="134">
        <f t="shared" si="43"/>
        <v>0</v>
      </c>
      <c r="L101" s="134">
        <f t="shared" si="44"/>
        <v>0</v>
      </c>
      <c r="M101" s="134">
        <f t="shared" si="45"/>
        <v>0</v>
      </c>
      <c r="N101" s="134">
        <f t="shared" si="46"/>
        <v>0</v>
      </c>
      <c r="O101" s="134">
        <f t="shared" si="47"/>
        <v>0</v>
      </c>
      <c r="P101" s="134">
        <f t="shared" si="48"/>
        <v>0</v>
      </c>
      <c r="Q101" s="134">
        <f t="shared" si="49"/>
        <v>0</v>
      </c>
      <c r="R101" s="134">
        <f t="shared" si="50"/>
        <v>0</v>
      </c>
      <c r="S101" s="134">
        <f t="shared" si="51"/>
        <v>0</v>
      </c>
      <c r="T101" s="134">
        <f t="shared" si="52"/>
        <v>0</v>
      </c>
      <c r="U101" s="134">
        <f t="shared" si="53"/>
        <v>0</v>
      </c>
      <c r="V101" s="134">
        <f t="shared" si="54"/>
        <v>0</v>
      </c>
      <c r="W101" s="134">
        <f t="shared" si="55"/>
        <v>0</v>
      </c>
      <c r="X101" s="134">
        <f t="shared" si="56"/>
        <v>0</v>
      </c>
      <c r="Y101" s="134">
        <f t="shared" si="57"/>
        <v>0</v>
      </c>
      <c r="Z101" s="134">
        <f t="shared" si="58"/>
        <v>0</v>
      </c>
      <c r="AA101" s="134">
        <f t="shared" si="59"/>
        <v>0</v>
      </c>
      <c r="AB101" s="134">
        <f t="shared" si="60"/>
        <v>0</v>
      </c>
      <c r="AC101" s="134">
        <f t="shared" si="61"/>
        <v>0</v>
      </c>
      <c r="AD101" s="134">
        <f t="shared" si="62"/>
        <v>0</v>
      </c>
      <c r="AE101" s="134">
        <f t="shared" si="63"/>
        <v>0</v>
      </c>
      <c r="AF101" s="134">
        <f t="shared" si="64"/>
        <v>0</v>
      </c>
      <c r="AG101" s="134">
        <f t="shared" si="65"/>
        <v>0</v>
      </c>
      <c r="AH101" s="134">
        <f t="shared" si="66"/>
        <v>0</v>
      </c>
      <c r="AI101" s="134">
        <f t="shared" si="67"/>
        <v>0</v>
      </c>
      <c r="AJ101" s="134">
        <f t="shared" si="68"/>
        <v>0</v>
      </c>
      <c r="AK101" s="135">
        <f t="shared" si="69"/>
        <v>0</v>
      </c>
    </row>
    <row r="102" spans="1:37" ht="16" thickBot="1" x14ac:dyDescent="0.4">
      <c r="A102" s="42" t="str">
        <f t="shared" si="40"/>
        <v>base</v>
      </c>
      <c r="B102" s="129" t="s">
        <v>570</v>
      </c>
      <c r="C102" s="151" t="s">
        <v>578</v>
      </c>
      <c r="D102" s="161" t="s">
        <v>98</v>
      </c>
      <c r="E102" s="161" t="s">
        <v>236</v>
      </c>
      <c r="I102" s="141">
        <f t="shared" si="41"/>
        <v>0</v>
      </c>
      <c r="J102" s="141">
        <f t="shared" si="42"/>
        <v>0</v>
      </c>
      <c r="K102" s="141">
        <f t="shared" si="43"/>
        <v>0</v>
      </c>
      <c r="L102" s="141">
        <f t="shared" si="44"/>
        <v>0</v>
      </c>
      <c r="M102" s="141">
        <f t="shared" si="45"/>
        <v>0</v>
      </c>
      <c r="N102" s="141">
        <f t="shared" si="46"/>
        <v>0</v>
      </c>
      <c r="O102" s="141">
        <f t="shared" si="47"/>
        <v>0</v>
      </c>
      <c r="P102" s="141">
        <f t="shared" si="48"/>
        <v>0</v>
      </c>
      <c r="Q102" s="141">
        <f t="shared" si="49"/>
        <v>0</v>
      </c>
      <c r="R102" s="141">
        <f t="shared" si="50"/>
        <v>0</v>
      </c>
      <c r="S102" s="141">
        <f t="shared" si="51"/>
        <v>0</v>
      </c>
      <c r="T102" s="141">
        <f t="shared" si="52"/>
        <v>0</v>
      </c>
      <c r="U102" s="141">
        <f t="shared" si="53"/>
        <v>0</v>
      </c>
      <c r="V102" s="141">
        <f t="shared" si="54"/>
        <v>0</v>
      </c>
      <c r="W102" s="141">
        <f t="shared" si="55"/>
        <v>0</v>
      </c>
      <c r="X102" s="141">
        <f t="shared" si="56"/>
        <v>0</v>
      </c>
      <c r="Y102" s="141">
        <f t="shared" si="57"/>
        <v>0</v>
      </c>
      <c r="Z102" s="141">
        <f t="shared" si="58"/>
        <v>0</v>
      </c>
      <c r="AA102" s="141">
        <f t="shared" si="59"/>
        <v>0</v>
      </c>
      <c r="AB102" s="141">
        <f t="shared" si="60"/>
        <v>0</v>
      </c>
      <c r="AC102" s="141">
        <f t="shared" si="61"/>
        <v>0</v>
      </c>
      <c r="AD102" s="141">
        <f t="shared" si="62"/>
        <v>0</v>
      </c>
      <c r="AE102" s="141">
        <f t="shared" si="63"/>
        <v>0</v>
      </c>
      <c r="AF102" s="141">
        <f t="shared" si="64"/>
        <v>0</v>
      </c>
      <c r="AG102" s="141">
        <f t="shared" si="65"/>
        <v>0</v>
      </c>
      <c r="AH102" s="141">
        <f t="shared" si="66"/>
        <v>0</v>
      </c>
      <c r="AI102" s="141">
        <f t="shared" si="67"/>
        <v>0</v>
      </c>
      <c r="AJ102" s="141">
        <f t="shared" si="68"/>
        <v>0</v>
      </c>
      <c r="AK102" s="142">
        <f t="shared" si="69"/>
        <v>0</v>
      </c>
    </row>
    <row r="103" spans="1:37" ht="15.5" x14ac:dyDescent="0.35">
      <c r="A103" s="42" t="str">
        <f t="shared" si="40"/>
        <v>base</v>
      </c>
      <c r="B103" s="129" t="s">
        <v>570</v>
      </c>
      <c r="C103" s="152" t="s">
        <v>579</v>
      </c>
      <c r="D103" s="160" t="s">
        <v>59</v>
      </c>
      <c r="E103" s="160" t="s">
        <v>114</v>
      </c>
      <c r="I103" s="134">
        <f t="shared" si="41"/>
        <v>0</v>
      </c>
      <c r="J103" s="134">
        <f t="shared" si="42"/>
        <v>0</v>
      </c>
      <c r="K103" s="134">
        <f t="shared" si="43"/>
        <v>0</v>
      </c>
      <c r="L103" s="134">
        <f t="shared" si="44"/>
        <v>0</v>
      </c>
      <c r="M103" s="134">
        <f t="shared" si="45"/>
        <v>0</v>
      </c>
      <c r="N103" s="134">
        <f t="shared" si="46"/>
        <v>0</v>
      </c>
      <c r="O103" s="134">
        <f t="shared" si="47"/>
        <v>0</v>
      </c>
      <c r="P103" s="134">
        <f t="shared" si="48"/>
        <v>0</v>
      </c>
      <c r="Q103" s="134">
        <f t="shared" si="49"/>
        <v>0</v>
      </c>
      <c r="R103" s="134">
        <f t="shared" si="50"/>
        <v>0</v>
      </c>
      <c r="S103" s="134">
        <f t="shared" si="51"/>
        <v>0</v>
      </c>
      <c r="T103" s="134">
        <f t="shared" si="52"/>
        <v>0</v>
      </c>
      <c r="U103" s="134">
        <f t="shared" si="53"/>
        <v>0</v>
      </c>
      <c r="V103" s="134">
        <f t="shared" si="54"/>
        <v>0</v>
      </c>
      <c r="W103" s="134">
        <f t="shared" si="55"/>
        <v>0</v>
      </c>
      <c r="X103" s="134">
        <f t="shared" si="56"/>
        <v>0</v>
      </c>
      <c r="Y103" s="134">
        <f t="shared" si="57"/>
        <v>0</v>
      </c>
      <c r="Z103" s="134">
        <f t="shared" si="58"/>
        <v>0</v>
      </c>
      <c r="AA103" s="134">
        <f t="shared" si="59"/>
        <v>0</v>
      </c>
      <c r="AB103" s="134">
        <f t="shared" si="60"/>
        <v>0</v>
      </c>
      <c r="AC103" s="134">
        <f t="shared" si="61"/>
        <v>0</v>
      </c>
      <c r="AD103" s="134">
        <f t="shared" si="62"/>
        <v>0</v>
      </c>
      <c r="AE103" s="134">
        <f t="shared" si="63"/>
        <v>0</v>
      </c>
      <c r="AF103" s="134">
        <f t="shared" si="64"/>
        <v>0</v>
      </c>
      <c r="AG103" s="134">
        <f t="shared" si="65"/>
        <v>0</v>
      </c>
      <c r="AH103" s="134">
        <f t="shared" si="66"/>
        <v>0</v>
      </c>
      <c r="AI103" s="134">
        <f t="shared" si="67"/>
        <v>0</v>
      </c>
      <c r="AJ103" s="134">
        <f t="shared" si="68"/>
        <v>0</v>
      </c>
      <c r="AK103" s="135">
        <f t="shared" si="69"/>
        <v>0</v>
      </c>
    </row>
    <row r="104" spans="1:37" ht="16" thickBot="1" x14ac:dyDescent="0.4">
      <c r="A104" s="42" t="str">
        <f t="shared" si="40"/>
        <v>base</v>
      </c>
      <c r="B104" s="129" t="s">
        <v>570</v>
      </c>
      <c r="C104" s="154" t="s">
        <v>579</v>
      </c>
      <c r="D104" s="161" t="s">
        <v>98</v>
      </c>
      <c r="E104" s="161" t="s">
        <v>236</v>
      </c>
      <c r="I104" s="141">
        <f t="shared" si="41"/>
        <v>0</v>
      </c>
      <c r="J104" s="141">
        <f t="shared" si="42"/>
        <v>0</v>
      </c>
      <c r="K104" s="141">
        <f t="shared" si="43"/>
        <v>0</v>
      </c>
      <c r="L104" s="141">
        <f t="shared" si="44"/>
        <v>0</v>
      </c>
      <c r="M104" s="141">
        <f t="shared" si="45"/>
        <v>0</v>
      </c>
      <c r="N104" s="141">
        <f t="shared" si="46"/>
        <v>0</v>
      </c>
      <c r="O104" s="141">
        <f t="shared" si="47"/>
        <v>0</v>
      </c>
      <c r="P104" s="141">
        <f t="shared" si="48"/>
        <v>0</v>
      </c>
      <c r="Q104" s="141">
        <f t="shared" si="49"/>
        <v>0</v>
      </c>
      <c r="R104" s="141">
        <f t="shared" si="50"/>
        <v>0</v>
      </c>
      <c r="S104" s="141">
        <f t="shared" si="51"/>
        <v>0</v>
      </c>
      <c r="T104" s="141">
        <f t="shared" si="52"/>
        <v>0</v>
      </c>
      <c r="U104" s="141">
        <f t="shared" si="53"/>
        <v>0</v>
      </c>
      <c r="V104" s="141">
        <f t="shared" si="54"/>
        <v>0</v>
      </c>
      <c r="W104" s="141">
        <f t="shared" si="55"/>
        <v>0</v>
      </c>
      <c r="X104" s="141">
        <f t="shared" si="56"/>
        <v>0</v>
      </c>
      <c r="Y104" s="141">
        <f t="shared" si="57"/>
        <v>0</v>
      </c>
      <c r="Z104" s="141">
        <f t="shared" si="58"/>
        <v>0</v>
      </c>
      <c r="AA104" s="141">
        <f t="shared" si="59"/>
        <v>0</v>
      </c>
      <c r="AB104" s="141">
        <f t="shared" si="60"/>
        <v>0</v>
      </c>
      <c r="AC104" s="141">
        <f t="shared" si="61"/>
        <v>0</v>
      </c>
      <c r="AD104" s="141">
        <f t="shared" si="62"/>
        <v>0</v>
      </c>
      <c r="AE104" s="141">
        <f t="shared" si="63"/>
        <v>0</v>
      </c>
      <c r="AF104" s="141">
        <f t="shared" si="64"/>
        <v>0</v>
      </c>
      <c r="AG104" s="141">
        <f t="shared" si="65"/>
        <v>0</v>
      </c>
      <c r="AH104" s="141">
        <f t="shared" si="66"/>
        <v>0</v>
      </c>
      <c r="AI104" s="141">
        <f t="shared" si="67"/>
        <v>0</v>
      </c>
      <c r="AJ104" s="141">
        <f t="shared" si="68"/>
        <v>0</v>
      </c>
      <c r="AK104" s="142">
        <f t="shared" si="69"/>
        <v>0</v>
      </c>
    </row>
    <row r="105" spans="1:37" ht="15.5" x14ac:dyDescent="0.35">
      <c r="A105" s="42" t="str">
        <f t="shared" si="40"/>
        <v>base</v>
      </c>
      <c r="B105" s="129" t="s">
        <v>570</v>
      </c>
      <c r="C105" s="149" t="s">
        <v>580</v>
      </c>
      <c r="D105" s="160" t="s">
        <v>59</v>
      </c>
      <c r="E105" s="160" t="s">
        <v>114</v>
      </c>
      <c r="I105" s="134">
        <f t="shared" si="41"/>
        <v>0</v>
      </c>
      <c r="J105" s="134">
        <f t="shared" si="42"/>
        <v>0</v>
      </c>
      <c r="K105" s="134">
        <f t="shared" si="43"/>
        <v>0</v>
      </c>
      <c r="L105" s="134">
        <f t="shared" si="44"/>
        <v>0</v>
      </c>
      <c r="M105" s="134">
        <f t="shared" si="45"/>
        <v>0</v>
      </c>
      <c r="N105" s="134">
        <f t="shared" si="46"/>
        <v>0</v>
      </c>
      <c r="O105" s="134">
        <f t="shared" si="47"/>
        <v>0</v>
      </c>
      <c r="P105" s="134">
        <f t="shared" si="48"/>
        <v>0</v>
      </c>
      <c r="Q105" s="134">
        <f t="shared" si="49"/>
        <v>0</v>
      </c>
      <c r="R105" s="134">
        <f t="shared" si="50"/>
        <v>0</v>
      </c>
      <c r="S105" s="134">
        <f t="shared" si="51"/>
        <v>0</v>
      </c>
      <c r="T105" s="134">
        <f t="shared" si="52"/>
        <v>0</v>
      </c>
      <c r="U105" s="134">
        <f t="shared" si="53"/>
        <v>0</v>
      </c>
      <c r="V105" s="134">
        <f t="shared" si="54"/>
        <v>0</v>
      </c>
      <c r="W105" s="134">
        <f t="shared" si="55"/>
        <v>0</v>
      </c>
      <c r="X105" s="134">
        <f t="shared" si="56"/>
        <v>0</v>
      </c>
      <c r="Y105" s="134">
        <f t="shared" si="57"/>
        <v>0</v>
      </c>
      <c r="Z105" s="134">
        <f t="shared" si="58"/>
        <v>0</v>
      </c>
      <c r="AA105" s="134">
        <f t="shared" si="59"/>
        <v>0</v>
      </c>
      <c r="AB105" s="134">
        <f t="shared" si="60"/>
        <v>0</v>
      </c>
      <c r="AC105" s="134">
        <f t="shared" si="61"/>
        <v>0</v>
      </c>
      <c r="AD105" s="134">
        <f t="shared" si="62"/>
        <v>0</v>
      </c>
      <c r="AE105" s="134">
        <f t="shared" si="63"/>
        <v>0</v>
      </c>
      <c r="AF105" s="134">
        <f t="shared" si="64"/>
        <v>0</v>
      </c>
      <c r="AG105" s="134">
        <f t="shared" si="65"/>
        <v>0</v>
      </c>
      <c r="AH105" s="134">
        <f t="shared" si="66"/>
        <v>0</v>
      </c>
      <c r="AI105" s="134">
        <f t="shared" si="67"/>
        <v>0</v>
      </c>
      <c r="AJ105" s="134">
        <f t="shared" si="68"/>
        <v>0</v>
      </c>
      <c r="AK105" s="135">
        <f t="shared" si="69"/>
        <v>0</v>
      </c>
    </row>
    <row r="106" spans="1:37" ht="15.5" x14ac:dyDescent="0.35">
      <c r="A106" s="42" t="str">
        <f t="shared" si="40"/>
        <v>base</v>
      </c>
      <c r="B106" s="129" t="s">
        <v>570</v>
      </c>
      <c r="C106" s="150" t="s">
        <v>580</v>
      </c>
      <c r="D106" s="117" t="s">
        <v>59</v>
      </c>
      <c r="E106" s="117" t="s">
        <v>93</v>
      </c>
      <c r="I106" s="130">
        <f t="shared" si="41"/>
        <v>0</v>
      </c>
      <c r="J106" s="130">
        <f t="shared" si="42"/>
        <v>0</v>
      </c>
      <c r="K106" s="130">
        <f t="shared" si="43"/>
        <v>0</v>
      </c>
      <c r="L106" s="130">
        <f t="shared" si="44"/>
        <v>0</v>
      </c>
      <c r="M106" s="130">
        <f t="shared" si="45"/>
        <v>0</v>
      </c>
      <c r="N106" s="130">
        <f t="shared" si="46"/>
        <v>0</v>
      </c>
      <c r="O106" s="130">
        <f t="shared" si="47"/>
        <v>0</v>
      </c>
      <c r="P106" s="130">
        <f t="shared" si="48"/>
        <v>0</v>
      </c>
      <c r="Q106" s="130">
        <f t="shared" si="49"/>
        <v>0</v>
      </c>
      <c r="R106" s="130">
        <f t="shared" si="50"/>
        <v>0</v>
      </c>
      <c r="S106" s="130">
        <f t="shared" si="51"/>
        <v>0</v>
      </c>
      <c r="T106" s="130">
        <f t="shared" si="52"/>
        <v>0</v>
      </c>
      <c r="U106" s="130">
        <f t="shared" si="53"/>
        <v>0</v>
      </c>
      <c r="V106" s="130">
        <f t="shared" si="54"/>
        <v>0</v>
      </c>
      <c r="W106" s="130">
        <f t="shared" si="55"/>
        <v>0</v>
      </c>
      <c r="X106" s="130">
        <f t="shared" si="56"/>
        <v>0</v>
      </c>
      <c r="Y106" s="130">
        <f t="shared" si="57"/>
        <v>0</v>
      </c>
      <c r="Z106" s="130">
        <f t="shared" si="58"/>
        <v>0</v>
      </c>
      <c r="AA106" s="130">
        <f t="shared" si="59"/>
        <v>0</v>
      </c>
      <c r="AB106" s="130">
        <f t="shared" si="60"/>
        <v>0</v>
      </c>
      <c r="AC106" s="130">
        <f t="shared" si="61"/>
        <v>0</v>
      </c>
      <c r="AD106" s="130">
        <f t="shared" si="62"/>
        <v>0</v>
      </c>
      <c r="AE106" s="130">
        <f t="shared" si="63"/>
        <v>0</v>
      </c>
      <c r="AF106" s="130">
        <f t="shared" si="64"/>
        <v>0</v>
      </c>
      <c r="AG106" s="130">
        <f t="shared" si="65"/>
        <v>0</v>
      </c>
      <c r="AH106" s="130">
        <f t="shared" si="66"/>
        <v>0</v>
      </c>
      <c r="AI106" s="130">
        <f t="shared" si="67"/>
        <v>0</v>
      </c>
      <c r="AJ106" s="130">
        <f t="shared" si="68"/>
        <v>0</v>
      </c>
      <c r="AK106" s="137">
        <f t="shared" si="69"/>
        <v>0</v>
      </c>
    </row>
    <row r="107" spans="1:37" ht="15.5" x14ac:dyDescent="0.35">
      <c r="A107" s="42" t="str">
        <f t="shared" si="40"/>
        <v>base</v>
      </c>
      <c r="B107" s="129" t="s">
        <v>570</v>
      </c>
      <c r="C107" s="150" t="s">
        <v>580</v>
      </c>
      <c r="D107" s="117" t="s">
        <v>59</v>
      </c>
      <c r="E107" s="117" t="s">
        <v>340</v>
      </c>
      <c r="I107" s="130">
        <f t="shared" si="41"/>
        <v>0</v>
      </c>
      <c r="J107" s="130">
        <f t="shared" si="42"/>
        <v>0</v>
      </c>
      <c r="K107" s="130">
        <f t="shared" si="43"/>
        <v>0</v>
      </c>
      <c r="L107" s="130">
        <f t="shared" si="44"/>
        <v>0</v>
      </c>
      <c r="M107" s="130">
        <f t="shared" si="45"/>
        <v>0</v>
      </c>
      <c r="N107" s="130">
        <f t="shared" si="46"/>
        <v>0</v>
      </c>
      <c r="O107" s="130">
        <f t="shared" si="47"/>
        <v>0</v>
      </c>
      <c r="P107" s="130">
        <f t="shared" si="48"/>
        <v>0</v>
      </c>
      <c r="Q107" s="130">
        <f t="shared" si="49"/>
        <v>0</v>
      </c>
      <c r="R107" s="130">
        <f t="shared" si="50"/>
        <v>0</v>
      </c>
      <c r="S107" s="130">
        <f t="shared" si="51"/>
        <v>0</v>
      </c>
      <c r="T107" s="130">
        <f t="shared" si="52"/>
        <v>0</v>
      </c>
      <c r="U107" s="130">
        <f t="shared" si="53"/>
        <v>0</v>
      </c>
      <c r="V107" s="130">
        <f t="shared" si="54"/>
        <v>0</v>
      </c>
      <c r="W107" s="130">
        <f t="shared" si="55"/>
        <v>0</v>
      </c>
      <c r="X107" s="130">
        <f t="shared" si="56"/>
        <v>0</v>
      </c>
      <c r="Y107" s="130">
        <f t="shared" si="57"/>
        <v>0</v>
      </c>
      <c r="Z107" s="130">
        <f t="shared" si="58"/>
        <v>0</v>
      </c>
      <c r="AA107" s="130">
        <f t="shared" si="59"/>
        <v>0</v>
      </c>
      <c r="AB107" s="130">
        <f t="shared" si="60"/>
        <v>0</v>
      </c>
      <c r="AC107" s="130">
        <f t="shared" si="61"/>
        <v>0</v>
      </c>
      <c r="AD107" s="130">
        <f t="shared" si="62"/>
        <v>0</v>
      </c>
      <c r="AE107" s="130">
        <f t="shared" si="63"/>
        <v>0</v>
      </c>
      <c r="AF107" s="130">
        <f t="shared" si="64"/>
        <v>0</v>
      </c>
      <c r="AG107" s="130">
        <f t="shared" si="65"/>
        <v>0</v>
      </c>
      <c r="AH107" s="130">
        <f t="shared" si="66"/>
        <v>0</v>
      </c>
      <c r="AI107" s="130">
        <f t="shared" si="67"/>
        <v>0</v>
      </c>
      <c r="AJ107" s="130">
        <f t="shared" si="68"/>
        <v>0</v>
      </c>
      <c r="AK107" s="137">
        <f t="shared" si="69"/>
        <v>0</v>
      </c>
    </row>
    <row r="108" spans="1:37" ht="15.5" x14ac:dyDescent="0.35">
      <c r="A108" s="42" t="str">
        <f t="shared" si="40"/>
        <v>base</v>
      </c>
      <c r="B108" s="129" t="s">
        <v>570</v>
      </c>
      <c r="C108" s="150" t="s">
        <v>580</v>
      </c>
      <c r="D108" s="117" t="s">
        <v>59</v>
      </c>
      <c r="E108" s="117" t="s">
        <v>336</v>
      </c>
      <c r="I108" s="130">
        <f t="shared" si="41"/>
        <v>0</v>
      </c>
      <c r="J108" s="130">
        <f t="shared" si="42"/>
        <v>0</v>
      </c>
      <c r="K108" s="130">
        <f t="shared" si="43"/>
        <v>0</v>
      </c>
      <c r="L108" s="130">
        <f t="shared" si="44"/>
        <v>0</v>
      </c>
      <c r="M108" s="130">
        <f t="shared" si="45"/>
        <v>0</v>
      </c>
      <c r="N108" s="130">
        <f t="shared" si="46"/>
        <v>0</v>
      </c>
      <c r="O108" s="130">
        <f t="shared" si="47"/>
        <v>0</v>
      </c>
      <c r="P108" s="130">
        <f t="shared" si="48"/>
        <v>0</v>
      </c>
      <c r="Q108" s="130">
        <f t="shared" si="49"/>
        <v>0</v>
      </c>
      <c r="R108" s="130">
        <f t="shared" si="50"/>
        <v>0</v>
      </c>
      <c r="S108" s="130">
        <f t="shared" si="51"/>
        <v>0</v>
      </c>
      <c r="T108" s="130">
        <f t="shared" si="52"/>
        <v>0</v>
      </c>
      <c r="U108" s="130">
        <f t="shared" si="53"/>
        <v>0</v>
      </c>
      <c r="V108" s="130">
        <f t="shared" si="54"/>
        <v>0</v>
      </c>
      <c r="W108" s="130">
        <f t="shared" si="55"/>
        <v>0</v>
      </c>
      <c r="X108" s="130">
        <f t="shared" si="56"/>
        <v>0</v>
      </c>
      <c r="Y108" s="130">
        <f t="shared" si="57"/>
        <v>0</v>
      </c>
      <c r="Z108" s="130">
        <f t="shared" si="58"/>
        <v>0</v>
      </c>
      <c r="AA108" s="130">
        <f t="shared" si="59"/>
        <v>0</v>
      </c>
      <c r="AB108" s="130">
        <f t="shared" si="60"/>
        <v>0</v>
      </c>
      <c r="AC108" s="130">
        <f t="shared" si="61"/>
        <v>0</v>
      </c>
      <c r="AD108" s="130">
        <f t="shared" si="62"/>
        <v>0</v>
      </c>
      <c r="AE108" s="130">
        <f t="shared" si="63"/>
        <v>0</v>
      </c>
      <c r="AF108" s="130">
        <f t="shared" si="64"/>
        <v>0</v>
      </c>
      <c r="AG108" s="130">
        <f t="shared" si="65"/>
        <v>0</v>
      </c>
      <c r="AH108" s="130">
        <f t="shared" si="66"/>
        <v>0</v>
      </c>
      <c r="AI108" s="130">
        <f t="shared" si="67"/>
        <v>0</v>
      </c>
      <c r="AJ108" s="130">
        <f t="shared" si="68"/>
        <v>0</v>
      </c>
      <c r="AK108" s="137">
        <f t="shared" si="69"/>
        <v>0</v>
      </c>
    </row>
    <row r="109" spans="1:37" ht="16" thickBot="1" x14ac:dyDescent="0.4">
      <c r="A109" s="42" t="str">
        <f t="shared" si="40"/>
        <v>base</v>
      </c>
      <c r="B109" s="129" t="s">
        <v>570</v>
      </c>
      <c r="C109" s="151" t="s">
        <v>580</v>
      </c>
      <c r="D109" s="161" t="s">
        <v>98</v>
      </c>
      <c r="E109" s="161" t="s">
        <v>236</v>
      </c>
      <c r="I109" s="141">
        <f t="shared" si="41"/>
        <v>0</v>
      </c>
      <c r="J109" s="141">
        <f t="shared" si="42"/>
        <v>0</v>
      </c>
      <c r="K109" s="141">
        <f t="shared" si="43"/>
        <v>0</v>
      </c>
      <c r="L109" s="141">
        <f t="shared" si="44"/>
        <v>0</v>
      </c>
      <c r="M109" s="141">
        <f t="shared" si="45"/>
        <v>0</v>
      </c>
      <c r="N109" s="141">
        <f t="shared" si="46"/>
        <v>0</v>
      </c>
      <c r="O109" s="141">
        <f t="shared" si="47"/>
        <v>0</v>
      </c>
      <c r="P109" s="141">
        <f t="shared" si="48"/>
        <v>0</v>
      </c>
      <c r="Q109" s="141">
        <f t="shared" si="49"/>
        <v>0</v>
      </c>
      <c r="R109" s="141">
        <f t="shared" si="50"/>
        <v>0</v>
      </c>
      <c r="S109" s="141">
        <f t="shared" si="51"/>
        <v>0</v>
      </c>
      <c r="T109" s="141">
        <f t="shared" si="52"/>
        <v>0</v>
      </c>
      <c r="U109" s="141">
        <f t="shared" si="53"/>
        <v>0</v>
      </c>
      <c r="V109" s="141">
        <f t="shared" si="54"/>
        <v>0</v>
      </c>
      <c r="W109" s="141">
        <f t="shared" si="55"/>
        <v>0</v>
      </c>
      <c r="X109" s="141">
        <f t="shared" si="56"/>
        <v>0</v>
      </c>
      <c r="Y109" s="141">
        <f t="shared" si="57"/>
        <v>0</v>
      </c>
      <c r="Z109" s="141">
        <f t="shared" si="58"/>
        <v>0</v>
      </c>
      <c r="AA109" s="141">
        <f t="shared" si="59"/>
        <v>0</v>
      </c>
      <c r="AB109" s="141">
        <f t="shared" si="60"/>
        <v>0</v>
      </c>
      <c r="AC109" s="141">
        <f t="shared" si="61"/>
        <v>0</v>
      </c>
      <c r="AD109" s="141">
        <f t="shared" si="62"/>
        <v>0</v>
      </c>
      <c r="AE109" s="141">
        <f t="shared" si="63"/>
        <v>0</v>
      </c>
      <c r="AF109" s="141">
        <f t="shared" si="64"/>
        <v>0</v>
      </c>
      <c r="AG109" s="141">
        <f t="shared" si="65"/>
        <v>0</v>
      </c>
      <c r="AH109" s="141">
        <f t="shared" si="66"/>
        <v>0</v>
      </c>
      <c r="AI109" s="141">
        <f t="shared" si="67"/>
        <v>0</v>
      </c>
      <c r="AJ109" s="141">
        <f t="shared" si="68"/>
        <v>0</v>
      </c>
      <c r="AK109" s="142">
        <f t="shared" si="69"/>
        <v>0</v>
      </c>
    </row>
    <row r="110" spans="1:37" ht="15.5" x14ac:dyDescent="0.35">
      <c r="A110" s="42" t="str">
        <f t="shared" si="40"/>
        <v>base</v>
      </c>
      <c r="B110" s="129" t="s">
        <v>570</v>
      </c>
      <c r="C110" s="152" t="s">
        <v>581</v>
      </c>
      <c r="D110" s="160" t="s">
        <v>59</v>
      </c>
      <c r="E110" s="160" t="s">
        <v>114</v>
      </c>
      <c r="I110" s="134">
        <f t="shared" si="41"/>
        <v>0</v>
      </c>
      <c r="J110" s="134">
        <f t="shared" si="42"/>
        <v>0</v>
      </c>
      <c r="K110" s="134">
        <f t="shared" si="43"/>
        <v>0</v>
      </c>
      <c r="L110" s="134">
        <f t="shared" si="44"/>
        <v>0</v>
      </c>
      <c r="M110" s="134">
        <f t="shared" si="45"/>
        <v>0</v>
      </c>
      <c r="N110" s="134">
        <f t="shared" si="46"/>
        <v>0</v>
      </c>
      <c r="O110" s="134">
        <f t="shared" si="47"/>
        <v>0</v>
      </c>
      <c r="P110" s="134">
        <f t="shared" si="48"/>
        <v>0</v>
      </c>
      <c r="Q110" s="134">
        <f t="shared" si="49"/>
        <v>0</v>
      </c>
      <c r="R110" s="134">
        <f t="shared" si="50"/>
        <v>0</v>
      </c>
      <c r="S110" s="134">
        <f t="shared" si="51"/>
        <v>0</v>
      </c>
      <c r="T110" s="134">
        <f t="shared" si="52"/>
        <v>0</v>
      </c>
      <c r="U110" s="134">
        <f t="shared" si="53"/>
        <v>0</v>
      </c>
      <c r="V110" s="134">
        <f t="shared" si="54"/>
        <v>0</v>
      </c>
      <c r="W110" s="134">
        <f t="shared" si="55"/>
        <v>0</v>
      </c>
      <c r="X110" s="134">
        <f t="shared" si="56"/>
        <v>0</v>
      </c>
      <c r="Y110" s="134">
        <f t="shared" si="57"/>
        <v>0</v>
      </c>
      <c r="Z110" s="134">
        <f t="shared" si="58"/>
        <v>0</v>
      </c>
      <c r="AA110" s="134">
        <f t="shared" si="59"/>
        <v>0</v>
      </c>
      <c r="AB110" s="134">
        <f t="shared" si="60"/>
        <v>0</v>
      </c>
      <c r="AC110" s="134">
        <f t="shared" si="61"/>
        <v>0</v>
      </c>
      <c r="AD110" s="134">
        <f t="shared" si="62"/>
        <v>0</v>
      </c>
      <c r="AE110" s="134">
        <f t="shared" si="63"/>
        <v>0</v>
      </c>
      <c r="AF110" s="134">
        <f t="shared" si="64"/>
        <v>0</v>
      </c>
      <c r="AG110" s="134">
        <f t="shared" si="65"/>
        <v>0</v>
      </c>
      <c r="AH110" s="134">
        <f t="shared" si="66"/>
        <v>0</v>
      </c>
      <c r="AI110" s="134">
        <f t="shared" si="67"/>
        <v>0</v>
      </c>
      <c r="AJ110" s="134">
        <f t="shared" si="68"/>
        <v>0</v>
      </c>
      <c r="AK110" s="135">
        <f t="shared" si="69"/>
        <v>0</v>
      </c>
    </row>
    <row r="111" spans="1:37" ht="15.5" x14ac:dyDescent="0.35">
      <c r="A111" s="42" t="str">
        <f t="shared" si="40"/>
        <v>base</v>
      </c>
      <c r="B111" s="129" t="s">
        <v>570</v>
      </c>
      <c r="C111" s="153" t="s">
        <v>581</v>
      </c>
      <c r="D111" s="117" t="s">
        <v>59</v>
      </c>
      <c r="E111" s="117" t="s">
        <v>93</v>
      </c>
      <c r="I111" s="130">
        <f t="shared" si="41"/>
        <v>0</v>
      </c>
      <c r="J111" s="130">
        <f t="shared" si="42"/>
        <v>0</v>
      </c>
      <c r="K111" s="130">
        <f t="shared" si="43"/>
        <v>0</v>
      </c>
      <c r="L111" s="130">
        <f t="shared" si="44"/>
        <v>0</v>
      </c>
      <c r="M111" s="130">
        <f t="shared" si="45"/>
        <v>0</v>
      </c>
      <c r="N111" s="130">
        <f t="shared" si="46"/>
        <v>0</v>
      </c>
      <c r="O111" s="130">
        <f t="shared" si="47"/>
        <v>0</v>
      </c>
      <c r="P111" s="130">
        <f t="shared" si="48"/>
        <v>0</v>
      </c>
      <c r="Q111" s="130">
        <f t="shared" si="49"/>
        <v>0</v>
      </c>
      <c r="R111" s="130">
        <f t="shared" si="50"/>
        <v>0</v>
      </c>
      <c r="S111" s="130">
        <f t="shared" si="51"/>
        <v>0</v>
      </c>
      <c r="T111" s="130">
        <f t="shared" si="52"/>
        <v>0</v>
      </c>
      <c r="U111" s="130">
        <f t="shared" si="53"/>
        <v>0</v>
      </c>
      <c r="V111" s="130">
        <f t="shared" si="54"/>
        <v>0</v>
      </c>
      <c r="W111" s="130">
        <f t="shared" si="55"/>
        <v>0</v>
      </c>
      <c r="X111" s="130">
        <f t="shared" si="56"/>
        <v>0</v>
      </c>
      <c r="Y111" s="130">
        <f t="shared" si="57"/>
        <v>0</v>
      </c>
      <c r="Z111" s="130">
        <f t="shared" si="58"/>
        <v>0</v>
      </c>
      <c r="AA111" s="130">
        <f t="shared" si="59"/>
        <v>0</v>
      </c>
      <c r="AB111" s="130">
        <f t="shared" si="60"/>
        <v>0</v>
      </c>
      <c r="AC111" s="130">
        <f t="shared" si="61"/>
        <v>0</v>
      </c>
      <c r="AD111" s="130">
        <f t="shared" si="62"/>
        <v>0</v>
      </c>
      <c r="AE111" s="130">
        <f t="shared" si="63"/>
        <v>0</v>
      </c>
      <c r="AF111" s="130">
        <f t="shared" si="64"/>
        <v>0</v>
      </c>
      <c r="AG111" s="130">
        <f t="shared" si="65"/>
        <v>0</v>
      </c>
      <c r="AH111" s="130">
        <f t="shared" si="66"/>
        <v>0</v>
      </c>
      <c r="AI111" s="130">
        <f t="shared" si="67"/>
        <v>0</v>
      </c>
      <c r="AJ111" s="130">
        <f t="shared" si="68"/>
        <v>0</v>
      </c>
      <c r="AK111" s="137">
        <f t="shared" si="69"/>
        <v>0</v>
      </c>
    </row>
    <row r="112" spans="1:37" ht="15.5" x14ac:dyDescent="0.35">
      <c r="A112" s="42" t="str">
        <f t="shared" si="40"/>
        <v>base</v>
      </c>
      <c r="B112" s="129" t="s">
        <v>570</v>
      </c>
      <c r="C112" s="153" t="s">
        <v>581</v>
      </c>
      <c r="D112" s="117" t="s">
        <v>59</v>
      </c>
      <c r="E112" s="117" t="s">
        <v>340</v>
      </c>
      <c r="I112" s="130">
        <f t="shared" si="41"/>
        <v>0</v>
      </c>
      <c r="J112" s="130">
        <f t="shared" si="42"/>
        <v>0</v>
      </c>
      <c r="K112" s="130">
        <f t="shared" si="43"/>
        <v>0</v>
      </c>
      <c r="L112" s="130">
        <f t="shared" si="44"/>
        <v>0</v>
      </c>
      <c r="M112" s="130">
        <f t="shared" si="45"/>
        <v>0</v>
      </c>
      <c r="N112" s="130">
        <f t="shared" si="46"/>
        <v>0</v>
      </c>
      <c r="O112" s="130">
        <f t="shared" si="47"/>
        <v>0</v>
      </c>
      <c r="P112" s="130">
        <f t="shared" si="48"/>
        <v>0</v>
      </c>
      <c r="Q112" s="130">
        <f t="shared" si="49"/>
        <v>0</v>
      </c>
      <c r="R112" s="130">
        <f t="shared" si="50"/>
        <v>0</v>
      </c>
      <c r="S112" s="130">
        <f t="shared" si="51"/>
        <v>0</v>
      </c>
      <c r="T112" s="130">
        <f t="shared" si="52"/>
        <v>0</v>
      </c>
      <c r="U112" s="130">
        <f t="shared" si="53"/>
        <v>0</v>
      </c>
      <c r="V112" s="130">
        <f t="shared" si="54"/>
        <v>0</v>
      </c>
      <c r="W112" s="130">
        <f t="shared" si="55"/>
        <v>0</v>
      </c>
      <c r="X112" s="130">
        <f t="shared" si="56"/>
        <v>0</v>
      </c>
      <c r="Y112" s="130">
        <f t="shared" si="57"/>
        <v>0</v>
      </c>
      <c r="Z112" s="130">
        <f t="shared" si="58"/>
        <v>0</v>
      </c>
      <c r="AA112" s="130">
        <f t="shared" si="59"/>
        <v>0</v>
      </c>
      <c r="AB112" s="130">
        <f t="shared" si="60"/>
        <v>0</v>
      </c>
      <c r="AC112" s="130">
        <f t="shared" si="61"/>
        <v>0</v>
      </c>
      <c r="AD112" s="130">
        <f t="shared" si="62"/>
        <v>0</v>
      </c>
      <c r="AE112" s="130">
        <f t="shared" si="63"/>
        <v>0</v>
      </c>
      <c r="AF112" s="130">
        <f t="shared" si="64"/>
        <v>0</v>
      </c>
      <c r="AG112" s="130">
        <f t="shared" si="65"/>
        <v>0</v>
      </c>
      <c r="AH112" s="130">
        <f t="shared" si="66"/>
        <v>0</v>
      </c>
      <c r="AI112" s="130">
        <f t="shared" si="67"/>
        <v>0</v>
      </c>
      <c r="AJ112" s="130">
        <f t="shared" si="68"/>
        <v>0</v>
      </c>
      <c r="AK112" s="137">
        <f t="shared" si="69"/>
        <v>0</v>
      </c>
    </row>
    <row r="113" spans="1:37" ht="15.5" x14ac:dyDescent="0.35">
      <c r="A113" s="42" t="str">
        <f t="shared" si="40"/>
        <v>base</v>
      </c>
      <c r="B113" s="129" t="s">
        <v>570</v>
      </c>
      <c r="C113" s="153" t="s">
        <v>581</v>
      </c>
      <c r="D113" s="117" t="s">
        <v>59</v>
      </c>
      <c r="E113" s="117" t="s">
        <v>336</v>
      </c>
      <c r="I113" s="130">
        <f t="shared" si="41"/>
        <v>0</v>
      </c>
      <c r="J113" s="130">
        <f t="shared" si="42"/>
        <v>0</v>
      </c>
      <c r="K113" s="130">
        <f t="shared" si="43"/>
        <v>0</v>
      </c>
      <c r="L113" s="130">
        <f t="shared" si="44"/>
        <v>0</v>
      </c>
      <c r="M113" s="130">
        <f t="shared" si="45"/>
        <v>0</v>
      </c>
      <c r="N113" s="130">
        <f t="shared" si="46"/>
        <v>0</v>
      </c>
      <c r="O113" s="130">
        <f t="shared" si="47"/>
        <v>0</v>
      </c>
      <c r="P113" s="130">
        <f t="shared" si="48"/>
        <v>0</v>
      </c>
      <c r="Q113" s="130">
        <f t="shared" si="49"/>
        <v>0</v>
      </c>
      <c r="R113" s="130">
        <f t="shared" si="50"/>
        <v>0</v>
      </c>
      <c r="S113" s="130">
        <f t="shared" si="51"/>
        <v>0</v>
      </c>
      <c r="T113" s="130">
        <f t="shared" si="52"/>
        <v>0</v>
      </c>
      <c r="U113" s="130">
        <f t="shared" si="53"/>
        <v>0</v>
      </c>
      <c r="V113" s="130">
        <f t="shared" si="54"/>
        <v>0</v>
      </c>
      <c r="W113" s="130">
        <f t="shared" si="55"/>
        <v>0</v>
      </c>
      <c r="X113" s="130">
        <f t="shared" si="56"/>
        <v>0</v>
      </c>
      <c r="Y113" s="130">
        <f t="shared" si="57"/>
        <v>0</v>
      </c>
      <c r="Z113" s="130">
        <f t="shared" si="58"/>
        <v>0</v>
      </c>
      <c r="AA113" s="130">
        <f t="shared" si="59"/>
        <v>0</v>
      </c>
      <c r="AB113" s="130">
        <f t="shared" si="60"/>
        <v>0</v>
      </c>
      <c r="AC113" s="130">
        <f t="shared" si="61"/>
        <v>0</v>
      </c>
      <c r="AD113" s="130">
        <f t="shared" si="62"/>
        <v>0</v>
      </c>
      <c r="AE113" s="130">
        <f t="shared" si="63"/>
        <v>0</v>
      </c>
      <c r="AF113" s="130">
        <f t="shared" si="64"/>
        <v>0</v>
      </c>
      <c r="AG113" s="130">
        <f t="shared" si="65"/>
        <v>0</v>
      </c>
      <c r="AH113" s="130">
        <f t="shared" si="66"/>
        <v>0</v>
      </c>
      <c r="AI113" s="130">
        <f t="shared" si="67"/>
        <v>0</v>
      </c>
      <c r="AJ113" s="130">
        <f t="shared" si="68"/>
        <v>0</v>
      </c>
      <c r="AK113" s="137">
        <f t="shared" si="69"/>
        <v>0</v>
      </c>
    </row>
    <row r="114" spans="1:37" ht="16" thickBot="1" x14ac:dyDescent="0.4">
      <c r="A114" s="42" t="str">
        <f t="shared" si="40"/>
        <v>base</v>
      </c>
      <c r="B114" s="129" t="s">
        <v>570</v>
      </c>
      <c r="C114" s="154" t="s">
        <v>581</v>
      </c>
      <c r="D114" s="161" t="s">
        <v>98</v>
      </c>
      <c r="E114" s="161" t="s">
        <v>236</v>
      </c>
      <c r="I114" s="141">
        <f t="shared" si="41"/>
        <v>0</v>
      </c>
      <c r="J114" s="141">
        <f t="shared" si="42"/>
        <v>0</v>
      </c>
      <c r="K114" s="141">
        <f t="shared" si="43"/>
        <v>0</v>
      </c>
      <c r="L114" s="141">
        <f t="shared" si="44"/>
        <v>0</v>
      </c>
      <c r="M114" s="141">
        <f t="shared" si="45"/>
        <v>0</v>
      </c>
      <c r="N114" s="141">
        <f t="shared" si="46"/>
        <v>0</v>
      </c>
      <c r="O114" s="141">
        <f t="shared" si="47"/>
        <v>0</v>
      </c>
      <c r="P114" s="141">
        <f t="shared" si="48"/>
        <v>0</v>
      </c>
      <c r="Q114" s="141">
        <f t="shared" si="49"/>
        <v>0</v>
      </c>
      <c r="R114" s="141">
        <f t="shared" si="50"/>
        <v>0</v>
      </c>
      <c r="S114" s="141">
        <f t="shared" si="51"/>
        <v>0</v>
      </c>
      <c r="T114" s="141">
        <f t="shared" si="52"/>
        <v>0</v>
      </c>
      <c r="U114" s="141">
        <f t="shared" si="53"/>
        <v>0</v>
      </c>
      <c r="V114" s="141">
        <f t="shared" si="54"/>
        <v>0</v>
      </c>
      <c r="W114" s="141">
        <f t="shared" si="55"/>
        <v>0</v>
      </c>
      <c r="X114" s="141">
        <f t="shared" si="56"/>
        <v>0</v>
      </c>
      <c r="Y114" s="141">
        <f t="shared" si="57"/>
        <v>0</v>
      </c>
      <c r="Z114" s="141">
        <f t="shared" si="58"/>
        <v>0</v>
      </c>
      <c r="AA114" s="141">
        <f t="shared" si="59"/>
        <v>0</v>
      </c>
      <c r="AB114" s="141">
        <f t="shared" si="60"/>
        <v>0</v>
      </c>
      <c r="AC114" s="141">
        <f t="shared" si="61"/>
        <v>0</v>
      </c>
      <c r="AD114" s="141">
        <f t="shared" si="62"/>
        <v>0</v>
      </c>
      <c r="AE114" s="141">
        <f t="shared" si="63"/>
        <v>0</v>
      </c>
      <c r="AF114" s="141">
        <f t="shared" si="64"/>
        <v>0</v>
      </c>
      <c r="AG114" s="141">
        <f t="shared" si="65"/>
        <v>0</v>
      </c>
      <c r="AH114" s="141">
        <f t="shared" si="66"/>
        <v>0</v>
      </c>
      <c r="AI114" s="141">
        <f t="shared" si="67"/>
        <v>0</v>
      </c>
      <c r="AJ114" s="141">
        <f t="shared" si="68"/>
        <v>0</v>
      </c>
      <c r="AK114" s="142">
        <f t="shared" si="69"/>
        <v>0</v>
      </c>
    </row>
    <row r="115" spans="1:37" ht="15.5" x14ac:dyDescent="0.35">
      <c r="A115" s="42" t="str">
        <f t="shared" si="40"/>
        <v>base</v>
      </c>
      <c r="B115" s="129" t="s">
        <v>570</v>
      </c>
      <c r="C115" s="149" t="s">
        <v>582</v>
      </c>
      <c r="D115" s="160" t="s">
        <v>59</v>
      </c>
      <c r="E115" s="160" t="s">
        <v>114</v>
      </c>
      <c r="I115" s="134">
        <f t="shared" si="41"/>
        <v>0</v>
      </c>
      <c r="J115" s="134">
        <f t="shared" si="42"/>
        <v>0</v>
      </c>
      <c r="K115" s="134">
        <f t="shared" si="43"/>
        <v>0</v>
      </c>
      <c r="L115" s="134">
        <f t="shared" si="44"/>
        <v>0</v>
      </c>
      <c r="M115" s="134">
        <f t="shared" si="45"/>
        <v>0</v>
      </c>
      <c r="N115" s="134">
        <f t="shared" si="46"/>
        <v>0</v>
      </c>
      <c r="O115" s="134">
        <f t="shared" si="47"/>
        <v>0</v>
      </c>
      <c r="P115" s="134">
        <f t="shared" si="48"/>
        <v>0</v>
      </c>
      <c r="Q115" s="134">
        <f t="shared" si="49"/>
        <v>0</v>
      </c>
      <c r="R115" s="134">
        <f t="shared" si="50"/>
        <v>0</v>
      </c>
      <c r="S115" s="134">
        <f t="shared" si="51"/>
        <v>0</v>
      </c>
      <c r="T115" s="134">
        <f t="shared" si="52"/>
        <v>0</v>
      </c>
      <c r="U115" s="134">
        <f t="shared" si="53"/>
        <v>0</v>
      </c>
      <c r="V115" s="134">
        <f t="shared" si="54"/>
        <v>0</v>
      </c>
      <c r="W115" s="134">
        <f t="shared" si="55"/>
        <v>0</v>
      </c>
      <c r="X115" s="134">
        <f t="shared" si="56"/>
        <v>0</v>
      </c>
      <c r="Y115" s="134">
        <f t="shared" si="57"/>
        <v>0</v>
      </c>
      <c r="Z115" s="134">
        <f t="shared" si="58"/>
        <v>0</v>
      </c>
      <c r="AA115" s="134">
        <f t="shared" si="59"/>
        <v>0</v>
      </c>
      <c r="AB115" s="134">
        <f t="shared" si="60"/>
        <v>0</v>
      </c>
      <c r="AC115" s="134">
        <f t="shared" si="61"/>
        <v>0</v>
      </c>
      <c r="AD115" s="134">
        <f t="shared" si="62"/>
        <v>0</v>
      </c>
      <c r="AE115" s="134">
        <f t="shared" si="63"/>
        <v>0</v>
      </c>
      <c r="AF115" s="134">
        <f t="shared" si="64"/>
        <v>0</v>
      </c>
      <c r="AG115" s="134">
        <f t="shared" si="65"/>
        <v>0</v>
      </c>
      <c r="AH115" s="134">
        <f t="shared" si="66"/>
        <v>0</v>
      </c>
      <c r="AI115" s="134">
        <f t="shared" si="67"/>
        <v>0</v>
      </c>
      <c r="AJ115" s="134">
        <f t="shared" si="68"/>
        <v>0</v>
      </c>
      <c r="AK115" s="135">
        <f t="shared" si="69"/>
        <v>0</v>
      </c>
    </row>
    <row r="116" spans="1:37" ht="15.5" x14ac:dyDescent="0.35">
      <c r="A116" s="42" t="str">
        <f t="shared" si="40"/>
        <v>base</v>
      </c>
      <c r="B116" s="129" t="s">
        <v>570</v>
      </c>
      <c r="C116" s="150" t="s">
        <v>582</v>
      </c>
      <c r="D116" s="117" t="s">
        <v>59</v>
      </c>
      <c r="E116" s="117" t="s">
        <v>93</v>
      </c>
      <c r="I116" s="130">
        <f t="shared" si="41"/>
        <v>0</v>
      </c>
      <c r="J116" s="130">
        <f t="shared" si="42"/>
        <v>0</v>
      </c>
      <c r="K116" s="130">
        <f t="shared" si="43"/>
        <v>0</v>
      </c>
      <c r="L116" s="130">
        <f t="shared" si="44"/>
        <v>0</v>
      </c>
      <c r="M116" s="130">
        <f t="shared" si="45"/>
        <v>0</v>
      </c>
      <c r="N116" s="130">
        <f t="shared" si="46"/>
        <v>0</v>
      </c>
      <c r="O116" s="130">
        <f t="shared" si="47"/>
        <v>0</v>
      </c>
      <c r="P116" s="130">
        <f t="shared" si="48"/>
        <v>0</v>
      </c>
      <c r="Q116" s="130">
        <f t="shared" si="49"/>
        <v>0</v>
      </c>
      <c r="R116" s="130">
        <f t="shared" si="50"/>
        <v>0</v>
      </c>
      <c r="S116" s="130">
        <f t="shared" si="51"/>
        <v>0</v>
      </c>
      <c r="T116" s="130">
        <f t="shared" si="52"/>
        <v>0</v>
      </c>
      <c r="U116" s="130">
        <f t="shared" si="53"/>
        <v>0</v>
      </c>
      <c r="V116" s="130">
        <f t="shared" si="54"/>
        <v>0</v>
      </c>
      <c r="W116" s="130">
        <f t="shared" si="55"/>
        <v>0</v>
      </c>
      <c r="X116" s="130">
        <f t="shared" si="56"/>
        <v>0</v>
      </c>
      <c r="Y116" s="130">
        <f t="shared" si="57"/>
        <v>0</v>
      </c>
      <c r="Z116" s="130">
        <f t="shared" si="58"/>
        <v>0</v>
      </c>
      <c r="AA116" s="130">
        <f t="shared" si="59"/>
        <v>0</v>
      </c>
      <c r="AB116" s="130">
        <f t="shared" si="60"/>
        <v>0</v>
      </c>
      <c r="AC116" s="130">
        <f t="shared" si="61"/>
        <v>0</v>
      </c>
      <c r="AD116" s="130">
        <f t="shared" si="62"/>
        <v>0</v>
      </c>
      <c r="AE116" s="130">
        <f t="shared" si="63"/>
        <v>0</v>
      </c>
      <c r="AF116" s="130">
        <f t="shared" si="64"/>
        <v>0</v>
      </c>
      <c r="AG116" s="130">
        <f t="shared" si="65"/>
        <v>0</v>
      </c>
      <c r="AH116" s="130">
        <f t="shared" si="66"/>
        <v>0</v>
      </c>
      <c r="AI116" s="130">
        <f t="shared" si="67"/>
        <v>0</v>
      </c>
      <c r="AJ116" s="130">
        <f t="shared" si="68"/>
        <v>0</v>
      </c>
      <c r="AK116" s="137">
        <f t="shared" si="69"/>
        <v>0</v>
      </c>
    </row>
    <row r="117" spans="1:37" ht="15.5" x14ac:dyDescent="0.35">
      <c r="A117" s="42" t="str">
        <f t="shared" si="40"/>
        <v>base</v>
      </c>
      <c r="B117" s="129" t="s">
        <v>570</v>
      </c>
      <c r="C117" s="150" t="s">
        <v>582</v>
      </c>
      <c r="D117" s="117" t="s">
        <v>59</v>
      </c>
      <c r="E117" s="117" t="s">
        <v>340</v>
      </c>
      <c r="I117" s="130">
        <f t="shared" si="41"/>
        <v>0</v>
      </c>
      <c r="J117" s="130">
        <f t="shared" si="42"/>
        <v>0</v>
      </c>
      <c r="K117" s="130">
        <f t="shared" si="43"/>
        <v>0</v>
      </c>
      <c r="L117" s="130">
        <f t="shared" si="44"/>
        <v>0</v>
      </c>
      <c r="M117" s="130">
        <f t="shared" si="45"/>
        <v>0</v>
      </c>
      <c r="N117" s="130">
        <f t="shared" si="46"/>
        <v>0</v>
      </c>
      <c r="O117" s="130">
        <f t="shared" si="47"/>
        <v>0</v>
      </c>
      <c r="P117" s="130">
        <f t="shared" si="48"/>
        <v>0</v>
      </c>
      <c r="Q117" s="130">
        <f t="shared" si="49"/>
        <v>0</v>
      </c>
      <c r="R117" s="130">
        <f t="shared" si="50"/>
        <v>0</v>
      </c>
      <c r="S117" s="130">
        <f t="shared" si="51"/>
        <v>0</v>
      </c>
      <c r="T117" s="130">
        <f t="shared" si="52"/>
        <v>0</v>
      </c>
      <c r="U117" s="130">
        <f t="shared" si="53"/>
        <v>0</v>
      </c>
      <c r="V117" s="130">
        <f t="shared" si="54"/>
        <v>0</v>
      </c>
      <c r="W117" s="130">
        <f t="shared" si="55"/>
        <v>0</v>
      </c>
      <c r="X117" s="130">
        <f t="shared" si="56"/>
        <v>0</v>
      </c>
      <c r="Y117" s="130">
        <f t="shared" si="57"/>
        <v>0</v>
      </c>
      <c r="Z117" s="130">
        <f t="shared" si="58"/>
        <v>0</v>
      </c>
      <c r="AA117" s="130">
        <f t="shared" si="59"/>
        <v>0</v>
      </c>
      <c r="AB117" s="130">
        <f t="shared" si="60"/>
        <v>0</v>
      </c>
      <c r="AC117" s="130">
        <f t="shared" si="61"/>
        <v>0</v>
      </c>
      <c r="AD117" s="130">
        <f t="shared" si="62"/>
        <v>0</v>
      </c>
      <c r="AE117" s="130">
        <f t="shared" si="63"/>
        <v>0</v>
      </c>
      <c r="AF117" s="130">
        <f t="shared" si="64"/>
        <v>0</v>
      </c>
      <c r="AG117" s="130">
        <f t="shared" si="65"/>
        <v>0</v>
      </c>
      <c r="AH117" s="130">
        <f t="shared" si="66"/>
        <v>0</v>
      </c>
      <c r="AI117" s="130">
        <f t="shared" si="67"/>
        <v>0</v>
      </c>
      <c r="AJ117" s="130">
        <f t="shared" si="68"/>
        <v>0</v>
      </c>
      <c r="AK117" s="137">
        <f t="shared" si="69"/>
        <v>0</v>
      </c>
    </row>
    <row r="118" spans="1:37" ht="15.5" x14ac:dyDescent="0.35">
      <c r="A118" s="42" t="str">
        <f t="shared" si="40"/>
        <v>base</v>
      </c>
      <c r="B118" s="129" t="s">
        <v>570</v>
      </c>
      <c r="C118" s="150" t="s">
        <v>582</v>
      </c>
      <c r="D118" s="117" t="s">
        <v>59</v>
      </c>
      <c r="E118" s="117" t="s">
        <v>336</v>
      </c>
      <c r="I118" s="130">
        <f t="shared" si="41"/>
        <v>0</v>
      </c>
      <c r="J118" s="130">
        <f t="shared" si="42"/>
        <v>0</v>
      </c>
      <c r="K118" s="130">
        <f t="shared" si="43"/>
        <v>0</v>
      </c>
      <c r="L118" s="130">
        <f t="shared" si="44"/>
        <v>0</v>
      </c>
      <c r="M118" s="130">
        <f t="shared" si="45"/>
        <v>0</v>
      </c>
      <c r="N118" s="130">
        <f t="shared" si="46"/>
        <v>0</v>
      </c>
      <c r="O118" s="130">
        <f t="shared" si="47"/>
        <v>0</v>
      </c>
      <c r="P118" s="130">
        <f t="shared" si="48"/>
        <v>0</v>
      </c>
      <c r="Q118" s="130">
        <f t="shared" si="49"/>
        <v>0</v>
      </c>
      <c r="R118" s="130">
        <f t="shared" si="50"/>
        <v>0</v>
      </c>
      <c r="S118" s="130">
        <f t="shared" si="51"/>
        <v>0</v>
      </c>
      <c r="T118" s="130">
        <f t="shared" si="52"/>
        <v>0</v>
      </c>
      <c r="U118" s="130">
        <f t="shared" si="53"/>
        <v>0</v>
      </c>
      <c r="V118" s="130">
        <f t="shared" si="54"/>
        <v>0</v>
      </c>
      <c r="W118" s="130">
        <f t="shared" si="55"/>
        <v>0</v>
      </c>
      <c r="X118" s="130">
        <f t="shared" si="56"/>
        <v>0</v>
      </c>
      <c r="Y118" s="130">
        <f t="shared" si="57"/>
        <v>0</v>
      </c>
      <c r="Z118" s="130">
        <f t="shared" si="58"/>
        <v>0</v>
      </c>
      <c r="AA118" s="130">
        <f t="shared" si="59"/>
        <v>0</v>
      </c>
      <c r="AB118" s="130">
        <f t="shared" si="60"/>
        <v>0</v>
      </c>
      <c r="AC118" s="130">
        <f t="shared" si="61"/>
        <v>0</v>
      </c>
      <c r="AD118" s="130">
        <f t="shared" si="62"/>
        <v>0</v>
      </c>
      <c r="AE118" s="130">
        <f t="shared" si="63"/>
        <v>0</v>
      </c>
      <c r="AF118" s="130">
        <f t="shared" si="64"/>
        <v>0</v>
      </c>
      <c r="AG118" s="130">
        <f t="shared" si="65"/>
        <v>0</v>
      </c>
      <c r="AH118" s="130">
        <f t="shared" si="66"/>
        <v>0</v>
      </c>
      <c r="AI118" s="130">
        <f t="shared" si="67"/>
        <v>0</v>
      </c>
      <c r="AJ118" s="130">
        <f t="shared" si="68"/>
        <v>0</v>
      </c>
      <c r="AK118" s="137">
        <f t="shared" si="69"/>
        <v>0</v>
      </c>
    </row>
    <row r="119" spans="1:37" ht="15.5" x14ac:dyDescent="0.35">
      <c r="A119" s="42" t="str">
        <f t="shared" si="40"/>
        <v>base</v>
      </c>
      <c r="B119" s="129" t="s">
        <v>570</v>
      </c>
      <c r="C119" s="150" t="s">
        <v>582</v>
      </c>
      <c r="D119" s="117" t="s">
        <v>59</v>
      </c>
      <c r="E119" s="117" t="s">
        <v>168</v>
      </c>
      <c r="I119" s="130">
        <f t="shared" si="41"/>
        <v>0</v>
      </c>
      <c r="J119" s="130">
        <f t="shared" si="42"/>
        <v>0</v>
      </c>
      <c r="K119" s="130">
        <f t="shared" si="43"/>
        <v>0</v>
      </c>
      <c r="L119" s="130">
        <f t="shared" si="44"/>
        <v>0</v>
      </c>
      <c r="M119" s="130">
        <f t="shared" si="45"/>
        <v>0</v>
      </c>
      <c r="N119" s="130">
        <f t="shared" si="46"/>
        <v>0</v>
      </c>
      <c r="O119" s="130">
        <f t="shared" si="47"/>
        <v>0</v>
      </c>
      <c r="P119" s="130">
        <f t="shared" si="48"/>
        <v>0</v>
      </c>
      <c r="Q119" s="130">
        <f t="shared" si="49"/>
        <v>0</v>
      </c>
      <c r="R119" s="130">
        <f t="shared" si="50"/>
        <v>0</v>
      </c>
      <c r="S119" s="130">
        <f t="shared" si="51"/>
        <v>0</v>
      </c>
      <c r="T119" s="130">
        <f t="shared" si="52"/>
        <v>0</v>
      </c>
      <c r="U119" s="130">
        <f t="shared" si="53"/>
        <v>0</v>
      </c>
      <c r="V119" s="130">
        <f t="shared" si="54"/>
        <v>0</v>
      </c>
      <c r="W119" s="130">
        <f t="shared" si="55"/>
        <v>0</v>
      </c>
      <c r="X119" s="130">
        <f t="shared" si="56"/>
        <v>0</v>
      </c>
      <c r="Y119" s="130">
        <f t="shared" si="57"/>
        <v>0</v>
      </c>
      <c r="Z119" s="130">
        <f t="shared" si="58"/>
        <v>0</v>
      </c>
      <c r="AA119" s="130">
        <f t="shared" si="59"/>
        <v>0</v>
      </c>
      <c r="AB119" s="130">
        <f t="shared" si="60"/>
        <v>0</v>
      </c>
      <c r="AC119" s="130">
        <f t="shared" si="61"/>
        <v>0</v>
      </c>
      <c r="AD119" s="130">
        <f t="shared" si="62"/>
        <v>0</v>
      </c>
      <c r="AE119" s="130">
        <f t="shared" si="63"/>
        <v>0</v>
      </c>
      <c r="AF119" s="130">
        <f t="shared" si="64"/>
        <v>0</v>
      </c>
      <c r="AG119" s="130">
        <f t="shared" si="65"/>
        <v>0</v>
      </c>
      <c r="AH119" s="130">
        <f t="shared" si="66"/>
        <v>0</v>
      </c>
      <c r="AI119" s="130">
        <f t="shared" si="67"/>
        <v>0</v>
      </c>
      <c r="AJ119" s="130">
        <f t="shared" si="68"/>
        <v>0</v>
      </c>
      <c r="AK119" s="137">
        <f t="shared" si="69"/>
        <v>0</v>
      </c>
    </row>
    <row r="120" spans="1:37" ht="15.5" x14ac:dyDescent="0.35">
      <c r="A120" s="42" t="str">
        <f t="shared" si="40"/>
        <v>base</v>
      </c>
      <c r="B120" s="129" t="s">
        <v>570</v>
      </c>
      <c r="C120" s="150" t="s">
        <v>582</v>
      </c>
      <c r="D120" s="117" t="s">
        <v>98</v>
      </c>
      <c r="E120" s="117" t="s">
        <v>97</v>
      </c>
      <c r="I120" s="130">
        <f t="shared" si="41"/>
        <v>0</v>
      </c>
      <c r="J120" s="130">
        <f t="shared" si="42"/>
        <v>0</v>
      </c>
      <c r="K120" s="130">
        <f t="shared" si="43"/>
        <v>0</v>
      </c>
      <c r="L120" s="130">
        <f t="shared" si="44"/>
        <v>0</v>
      </c>
      <c r="M120" s="130">
        <f t="shared" si="45"/>
        <v>0</v>
      </c>
      <c r="N120" s="130">
        <f t="shared" si="46"/>
        <v>0</v>
      </c>
      <c r="O120" s="130">
        <f t="shared" si="47"/>
        <v>0</v>
      </c>
      <c r="P120" s="130">
        <f t="shared" si="48"/>
        <v>0</v>
      </c>
      <c r="Q120" s="130">
        <f t="shared" si="49"/>
        <v>0</v>
      </c>
      <c r="R120" s="130">
        <f t="shared" si="50"/>
        <v>0</v>
      </c>
      <c r="S120" s="130">
        <f t="shared" si="51"/>
        <v>0</v>
      </c>
      <c r="T120" s="130">
        <f t="shared" si="52"/>
        <v>0</v>
      </c>
      <c r="U120" s="130">
        <f t="shared" si="53"/>
        <v>0</v>
      </c>
      <c r="V120" s="130">
        <f t="shared" si="54"/>
        <v>0</v>
      </c>
      <c r="W120" s="130">
        <f t="shared" si="55"/>
        <v>0</v>
      </c>
      <c r="X120" s="130">
        <f t="shared" si="56"/>
        <v>0</v>
      </c>
      <c r="Y120" s="130">
        <f t="shared" si="57"/>
        <v>0</v>
      </c>
      <c r="Z120" s="130">
        <f t="shared" si="58"/>
        <v>0</v>
      </c>
      <c r="AA120" s="130">
        <f t="shared" si="59"/>
        <v>0</v>
      </c>
      <c r="AB120" s="130">
        <f t="shared" si="60"/>
        <v>0</v>
      </c>
      <c r="AC120" s="130">
        <f t="shared" si="61"/>
        <v>0</v>
      </c>
      <c r="AD120" s="130">
        <f t="shared" si="62"/>
        <v>0</v>
      </c>
      <c r="AE120" s="130">
        <f t="shared" si="63"/>
        <v>0</v>
      </c>
      <c r="AF120" s="130">
        <f t="shared" si="64"/>
        <v>0</v>
      </c>
      <c r="AG120" s="130">
        <f t="shared" si="65"/>
        <v>0</v>
      </c>
      <c r="AH120" s="130">
        <f t="shared" si="66"/>
        <v>0</v>
      </c>
      <c r="AI120" s="130">
        <f t="shared" si="67"/>
        <v>0</v>
      </c>
      <c r="AJ120" s="130">
        <f t="shared" si="68"/>
        <v>0</v>
      </c>
      <c r="AK120" s="137">
        <f t="shared" si="69"/>
        <v>0</v>
      </c>
    </row>
    <row r="121" spans="1:37" ht="16" thickBot="1" x14ac:dyDescent="0.4">
      <c r="A121" s="42" t="str">
        <f t="shared" si="40"/>
        <v>base</v>
      </c>
      <c r="B121" s="129" t="s">
        <v>570</v>
      </c>
      <c r="C121" s="151" t="s">
        <v>582</v>
      </c>
      <c r="D121" s="161" t="s">
        <v>98</v>
      </c>
      <c r="E121" s="161" t="s">
        <v>236</v>
      </c>
      <c r="I121" s="141">
        <f t="shared" si="41"/>
        <v>0</v>
      </c>
      <c r="J121" s="141">
        <f t="shared" si="42"/>
        <v>0</v>
      </c>
      <c r="K121" s="141">
        <f t="shared" si="43"/>
        <v>0</v>
      </c>
      <c r="L121" s="141">
        <f t="shared" si="44"/>
        <v>0</v>
      </c>
      <c r="M121" s="141">
        <f t="shared" si="45"/>
        <v>0</v>
      </c>
      <c r="N121" s="141">
        <f t="shared" si="46"/>
        <v>0</v>
      </c>
      <c r="O121" s="141">
        <f t="shared" si="47"/>
        <v>0</v>
      </c>
      <c r="P121" s="141">
        <f t="shared" si="48"/>
        <v>0</v>
      </c>
      <c r="Q121" s="141">
        <f t="shared" si="49"/>
        <v>0</v>
      </c>
      <c r="R121" s="141">
        <f t="shared" si="50"/>
        <v>0</v>
      </c>
      <c r="S121" s="141">
        <f t="shared" si="51"/>
        <v>0</v>
      </c>
      <c r="T121" s="141">
        <f t="shared" si="52"/>
        <v>0</v>
      </c>
      <c r="U121" s="141">
        <f t="shared" si="53"/>
        <v>0</v>
      </c>
      <c r="V121" s="141">
        <f t="shared" si="54"/>
        <v>0</v>
      </c>
      <c r="W121" s="141">
        <f t="shared" si="55"/>
        <v>0</v>
      </c>
      <c r="X121" s="141">
        <f t="shared" si="56"/>
        <v>0</v>
      </c>
      <c r="Y121" s="141">
        <f t="shared" si="57"/>
        <v>0</v>
      </c>
      <c r="Z121" s="141">
        <f t="shared" si="58"/>
        <v>0</v>
      </c>
      <c r="AA121" s="141">
        <f t="shared" si="59"/>
        <v>0</v>
      </c>
      <c r="AB121" s="141">
        <f t="shared" si="60"/>
        <v>0</v>
      </c>
      <c r="AC121" s="141">
        <f t="shared" si="61"/>
        <v>0</v>
      </c>
      <c r="AD121" s="141">
        <f t="shared" si="62"/>
        <v>0</v>
      </c>
      <c r="AE121" s="141">
        <f t="shared" si="63"/>
        <v>0</v>
      </c>
      <c r="AF121" s="141">
        <f t="shared" si="64"/>
        <v>0</v>
      </c>
      <c r="AG121" s="141">
        <f t="shared" si="65"/>
        <v>0</v>
      </c>
      <c r="AH121" s="141">
        <f t="shared" si="66"/>
        <v>0</v>
      </c>
      <c r="AI121" s="141">
        <f t="shared" si="67"/>
        <v>0</v>
      </c>
      <c r="AJ121" s="141">
        <f t="shared" si="68"/>
        <v>0</v>
      </c>
      <c r="AK121" s="142">
        <f t="shared" si="69"/>
        <v>0</v>
      </c>
    </row>
    <row r="122" spans="1:37" ht="15.5" x14ac:dyDescent="0.35">
      <c r="A122" s="42" t="str">
        <f t="shared" si="40"/>
        <v>base</v>
      </c>
      <c r="B122" s="129" t="s">
        <v>570</v>
      </c>
      <c r="C122" s="152" t="s">
        <v>583</v>
      </c>
      <c r="D122" s="160" t="s">
        <v>59</v>
      </c>
      <c r="E122" s="160" t="s">
        <v>114</v>
      </c>
      <c r="I122" s="134">
        <f t="shared" si="41"/>
        <v>0</v>
      </c>
      <c r="J122" s="134">
        <f t="shared" si="42"/>
        <v>0</v>
      </c>
      <c r="K122" s="134">
        <f t="shared" si="43"/>
        <v>0</v>
      </c>
      <c r="L122" s="134">
        <f t="shared" si="44"/>
        <v>0</v>
      </c>
      <c r="M122" s="134">
        <f t="shared" si="45"/>
        <v>0</v>
      </c>
      <c r="N122" s="134">
        <f t="shared" si="46"/>
        <v>0</v>
      </c>
      <c r="O122" s="134">
        <f t="shared" si="47"/>
        <v>0</v>
      </c>
      <c r="P122" s="134">
        <f t="shared" si="48"/>
        <v>0</v>
      </c>
      <c r="Q122" s="134">
        <f t="shared" si="49"/>
        <v>0</v>
      </c>
      <c r="R122" s="134">
        <f t="shared" si="50"/>
        <v>0</v>
      </c>
      <c r="S122" s="134">
        <f t="shared" si="51"/>
        <v>0</v>
      </c>
      <c r="T122" s="134">
        <f t="shared" si="52"/>
        <v>0</v>
      </c>
      <c r="U122" s="134">
        <f t="shared" si="53"/>
        <v>0</v>
      </c>
      <c r="V122" s="134">
        <f t="shared" si="54"/>
        <v>0</v>
      </c>
      <c r="W122" s="134">
        <f t="shared" si="55"/>
        <v>0</v>
      </c>
      <c r="X122" s="134">
        <f t="shared" si="56"/>
        <v>0</v>
      </c>
      <c r="Y122" s="134">
        <f t="shared" si="57"/>
        <v>0</v>
      </c>
      <c r="Z122" s="134">
        <f t="shared" si="58"/>
        <v>0</v>
      </c>
      <c r="AA122" s="134">
        <f t="shared" si="59"/>
        <v>0</v>
      </c>
      <c r="AB122" s="134">
        <f t="shared" si="60"/>
        <v>0</v>
      </c>
      <c r="AC122" s="134">
        <f t="shared" si="61"/>
        <v>0</v>
      </c>
      <c r="AD122" s="134">
        <f t="shared" si="62"/>
        <v>0</v>
      </c>
      <c r="AE122" s="134">
        <f t="shared" si="63"/>
        <v>0</v>
      </c>
      <c r="AF122" s="134">
        <f t="shared" si="64"/>
        <v>0</v>
      </c>
      <c r="AG122" s="134">
        <f t="shared" si="65"/>
        <v>0</v>
      </c>
      <c r="AH122" s="134">
        <f t="shared" si="66"/>
        <v>0</v>
      </c>
      <c r="AI122" s="134">
        <f t="shared" si="67"/>
        <v>0</v>
      </c>
      <c r="AJ122" s="134">
        <f t="shared" si="68"/>
        <v>0</v>
      </c>
      <c r="AK122" s="135">
        <f t="shared" si="69"/>
        <v>0</v>
      </c>
    </row>
    <row r="123" spans="1:37" ht="15.5" x14ac:dyDescent="0.35">
      <c r="A123" s="42" t="str">
        <f t="shared" si="40"/>
        <v>base</v>
      </c>
      <c r="B123" s="129" t="s">
        <v>570</v>
      </c>
      <c r="C123" s="153" t="s">
        <v>583</v>
      </c>
      <c r="D123" s="117" t="s">
        <v>59</v>
      </c>
      <c r="E123" s="117" t="s">
        <v>93</v>
      </c>
      <c r="I123" s="130">
        <f t="shared" si="41"/>
        <v>0</v>
      </c>
      <c r="J123" s="130">
        <f t="shared" si="42"/>
        <v>0</v>
      </c>
      <c r="K123" s="130">
        <f t="shared" si="43"/>
        <v>0</v>
      </c>
      <c r="L123" s="130">
        <f t="shared" si="44"/>
        <v>0</v>
      </c>
      <c r="M123" s="130">
        <f t="shared" si="45"/>
        <v>0</v>
      </c>
      <c r="N123" s="130">
        <f t="shared" si="46"/>
        <v>0</v>
      </c>
      <c r="O123" s="130">
        <f t="shared" si="47"/>
        <v>0</v>
      </c>
      <c r="P123" s="130">
        <f t="shared" si="48"/>
        <v>0</v>
      </c>
      <c r="Q123" s="130">
        <f t="shared" si="49"/>
        <v>0</v>
      </c>
      <c r="R123" s="130">
        <f t="shared" si="50"/>
        <v>0</v>
      </c>
      <c r="S123" s="130">
        <f t="shared" si="51"/>
        <v>0</v>
      </c>
      <c r="T123" s="130">
        <f t="shared" si="52"/>
        <v>0</v>
      </c>
      <c r="U123" s="130">
        <f t="shared" si="53"/>
        <v>0</v>
      </c>
      <c r="V123" s="130">
        <f t="shared" si="54"/>
        <v>0</v>
      </c>
      <c r="W123" s="130">
        <f t="shared" si="55"/>
        <v>0</v>
      </c>
      <c r="X123" s="130">
        <f t="shared" si="56"/>
        <v>0</v>
      </c>
      <c r="Y123" s="130">
        <f t="shared" si="57"/>
        <v>0</v>
      </c>
      <c r="Z123" s="130">
        <f t="shared" si="58"/>
        <v>0</v>
      </c>
      <c r="AA123" s="130">
        <f t="shared" si="59"/>
        <v>0</v>
      </c>
      <c r="AB123" s="130">
        <f t="shared" si="60"/>
        <v>0</v>
      </c>
      <c r="AC123" s="130">
        <f t="shared" si="61"/>
        <v>0</v>
      </c>
      <c r="AD123" s="130">
        <f t="shared" si="62"/>
        <v>0</v>
      </c>
      <c r="AE123" s="130">
        <f t="shared" si="63"/>
        <v>0</v>
      </c>
      <c r="AF123" s="130">
        <f t="shared" si="64"/>
        <v>0</v>
      </c>
      <c r="AG123" s="130">
        <f t="shared" si="65"/>
        <v>0</v>
      </c>
      <c r="AH123" s="130">
        <f t="shared" si="66"/>
        <v>0</v>
      </c>
      <c r="AI123" s="130">
        <f t="shared" si="67"/>
        <v>0</v>
      </c>
      <c r="AJ123" s="130">
        <f t="shared" si="68"/>
        <v>0</v>
      </c>
      <c r="AK123" s="137">
        <f t="shared" si="69"/>
        <v>0</v>
      </c>
    </row>
    <row r="124" spans="1:37" ht="15.5" x14ac:dyDescent="0.35">
      <c r="A124" s="42" t="str">
        <f t="shared" si="40"/>
        <v>base</v>
      </c>
      <c r="B124" s="129" t="s">
        <v>570</v>
      </c>
      <c r="C124" s="153" t="s">
        <v>583</v>
      </c>
      <c r="D124" s="117" t="s">
        <v>59</v>
      </c>
      <c r="E124" s="117" t="s">
        <v>340</v>
      </c>
      <c r="I124" s="130">
        <f t="shared" si="41"/>
        <v>0</v>
      </c>
      <c r="J124" s="130">
        <f t="shared" si="42"/>
        <v>0</v>
      </c>
      <c r="K124" s="130">
        <f t="shared" si="43"/>
        <v>0</v>
      </c>
      <c r="L124" s="130">
        <f t="shared" si="44"/>
        <v>0</v>
      </c>
      <c r="M124" s="130">
        <f t="shared" si="45"/>
        <v>0</v>
      </c>
      <c r="N124" s="130">
        <f t="shared" si="46"/>
        <v>0</v>
      </c>
      <c r="O124" s="130">
        <f t="shared" si="47"/>
        <v>0</v>
      </c>
      <c r="P124" s="130">
        <f t="shared" si="48"/>
        <v>0</v>
      </c>
      <c r="Q124" s="130">
        <f t="shared" si="49"/>
        <v>0</v>
      </c>
      <c r="R124" s="130">
        <f t="shared" si="50"/>
        <v>0</v>
      </c>
      <c r="S124" s="130">
        <f t="shared" si="51"/>
        <v>0</v>
      </c>
      <c r="T124" s="130">
        <f t="shared" si="52"/>
        <v>0</v>
      </c>
      <c r="U124" s="130">
        <f t="shared" si="53"/>
        <v>0</v>
      </c>
      <c r="V124" s="130">
        <f t="shared" si="54"/>
        <v>0</v>
      </c>
      <c r="W124" s="130">
        <f t="shared" si="55"/>
        <v>0</v>
      </c>
      <c r="X124" s="130">
        <f t="shared" si="56"/>
        <v>0</v>
      </c>
      <c r="Y124" s="130">
        <f t="shared" si="57"/>
        <v>0</v>
      </c>
      <c r="Z124" s="130">
        <f t="shared" si="58"/>
        <v>0</v>
      </c>
      <c r="AA124" s="130">
        <f t="shared" si="59"/>
        <v>0</v>
      </c>
      <c r="AB124" s="130">
        <f t="shared" si="60"/>
        <v>0</v>
      </c>
      <c r="AC124" s="130">
        <f t="shared" si="61"/>
        <v>0</v>
      </c>
      <c r="AD124" s="130">
        <f t="shared" si="62"/>
        <v>0</v>
      </c>
      <c r="AE124" s="130">
        <f t="shared" si="63"/>
        <v>0</v>
      </c>
      <c r="AF124" s="130">
        <f t="shared" si="64"/>
        <v>0</v>
      </c>
      <c r="AG124" s="130">
        <f t="shared" si="65"/>
        <v>0</v>
      </c>
      <c r="AH124" s="130">
        <f t="shared" si="66"/>
        <v>0</v>
      </c>
      <c r="AI124" s="130">
        <f t="shared" si="67"/>
        <v>0</v>
      </c>
      <c r="AJ124" s="130">
        <f t="shared" si="68"/>
        <v>0</v>
      </c>
      <c r="AK124" s="137">
        <f t="shared" si="69"/>
        <v>0</v>
      </c>
    </row>
    <row r="125" spans="1:37" ht="15.5" x14ac:dyDescent="0.35">
      <c r="A125" s="42" t="str">
        <f t="shared" si="40"/>
        <v>base</v>
      </c>
      <c r="B125" s="129" t="s">
        <v>570</v>
      </c>
      <c r="C125" s="153" t="s">
        <v>583</v>
      </c>
      <c r="D125" s="117" t="s">
        <v>59</v>
      </c>
      <c r="E125" s="117" t="s">
        <v>336</v>
      </c>
      <c r="I125" s="130">
        <f t="shared" si="41"/>
        <v>0</v>
      </c>
      <c r="J125" s="130">
        <f t="shared" si="42"/>
        <v>0</v>
      </c>
      <c r="K125" s="130">
        <f t="shared" si="43"/>
        <v>0</v>
      </c>
      <c r="L125" s="130">
        <f t="shared" si="44"/>
        <v>0</v>
      </c>
      <c r="M125" s="130">
        <f t="shared" si="45"/>
        <v>0</v>
      </c>
      <c r="N125" s="130">
        <f t="shared" si="46"/>
        <v>0</v>
      </c>
      <c r="O125" s="130">
        <f t="shared" si="47"/>
        <v>0</v>
      </c>
      <c r="P125" s="130">
        <f t="shared" si="48"/>
        <v>0</v>
      </c>
      <c r="Q125" s="130">
        <f t="shared" si="49"/>
        <v>0</v>
      </c>
      <c r="R125" s="130">
        <f t="shared" si="50"/>
        <v>0</v>
      </c>
      <c r="S125" s="130">
        <f t="shared" si="51"/>
        <v>0</v>
      </c>
      <c r="T125" s="130">
        <f t="shared" si="52"/>
        <v>0</v>
      </c>
      <c r="U125" s="130">
        <f t="shared" si="53"/>
        <v>0</v>
      </c>
      <c r="V125" s="130">
        <f t="shared" si="54"/>
        <v>0</v>
      </c>
      <c r="W125" s="130">
        <f t="shared" si="55"/>
        <v>0</v>
      </c>
      <c r="X125" s="130">
        <f t="shared" si="56"/>
        <v>0</v>
      </c>
      <c r="Y125" s="130">
        <f t="shared" si="57"/>
        <v>0</v>
      </c>
      <c r="Z125" s="130">
        <f t="shared" si="58"/>
        <v>0</v>
      </c>
      <c r="AA125" s="130">
        <f t="shared" si="59"/>
        <v>0</v>
      </c>
      <c r="AB125" s="130">
        <f t="shared" si="60"/>
        <v>0</v>
      </c>
      <c r="AC125" s="130">
        <f t="shared" si="61"/>
        <v>0</v>
      </c>
      <c r="AD125" s="130">
        <f t="shared" si="62"/>
        <v>0</v>
      </c>
      <c r="AE125" s="130">
        <f t="shared" si="63"/>
        <v>0</v>
      </c>
      <c r="AF125" s="130">
        <f t="shared" si="64"/>
        <v>0</v>
      </c>
      <c r="AG125" s="130">
        <f t="shared" si="65"/>
        <v>0</v>
      </c>
      <c r="AH125" s="130">
        <f t="shared" si="66"/>
        <v>0</v>
      </c>
      <c r="AI125" s="130">
        <f t="shared" si="67"/>
        <v>0</v>
      </c>
      <c r="AJ125" s="130">
        <f t="shared" si="68"/>
        <v>0</v>
      </c>
      <c r="AK125" s="137">
        <f t="shared" si="69"/>
        <v>0</v>
      </c>
    </row>
    <row r="126" spans="1:37" ht="15.5" x14ac:dyDescent="0.35">
      <c r="A126" s="42" t="str">
        <f t="shared" si="40"/>
        <v>base</v>
      </c>
      <c r="B126" s="129" t="s">
        <v>570</v>
      </c>
      <c r="C126" s="153" t="s">
        <v>583</v>
      </c>
      <c r="D126" s="117" t="s">
        <v>59</v>
      </c>
      <c r="E126" s="117" t="s">
        <v>58</v>
      </c>
      <c r="I126" s="130">
        <f t="shared" si="41"/>
        <v>0</v>
      </c>
      <c r="J126" s="130">
        <f t="shared" si="42"/>
        <v>0</v>
      </c>
      <c r="K126" s="130">
        <f t="shared" si="43"/>
        <v>0</v>
      </c>
      <c r="L126" s="130">
        <f t="shared" si="44"/>
        <v>0</v>
      </c>
      <c r="M126" s="130">
        <f t="shared" si="45"/>
        <v>0</v>
      </c>
      <c r="N126" s="130">
        <f t="shared" si="46"/>
        <v>0</v>
      </c>
      <c r="O126" s="130">
        <f t="shared" si="47"/>
        <v>0</v>
      </c>
      <c r="P126" s="130">
        <f t="shared" si="48"/>
        <v>0</v>
      </c>
      <c r="Q126" s="130">
        <f t="shared" si="49"/>
        <v>0</v>
      </c>
      <c r="R126" s="130">
        <f t="shared" si="50"/>
        <v>0</v>
      </c>
      <c r="S126" s="130">
        <f t="shared" si="51"/>
        <v>0</v>
      </c>
      <c r="T126" s="130">
        <f t="shared" si="52"/>
        <v>0</v>
      </c>
      <c r="U126" s="130">
        <f t="shared" si="53"/>
        <v>0</v>
      </c>
      <c r="V126" s="130">
        <f t="shared" si="54"/>
        <v>0</v>
      </c>
      <c r="W126" s="130">
        <f t="shared" si="55"/>
        <v>0</v>
      </c>
      <c r="X126" s="130">
        <f t="shared" si="56"/>
        <v>0</v>
      </c>
      <c r="Y126" s="130">
        <f t="shared" si="57"/>
        <v>0</v>
      </c>
      <c r="Z126" s="130">
        <f t="shared" si="58"/>
        <v>0</v>
      </c>
      <c r="AA126" s="130">
        <f t="shared" si="59"/>
        <v>0</v>
      </c>
      <c r="AB126" s="130">
        <f t="shared" si="60"/>
        <v>0</v>
      </c>
      <c r="AC126" s="130">
        <f t="shared" si="61"/>
        <v>0</v>
      </c>
      <c r="AD126" s="130">
        <f t="shared" si="62"/>
        <v>0</v>
      </c>
      <c r="AE126" s="130">
        <f t="shared" si="63"/>
        <v>0</v>
      </c>
      <c r="AF126" s="130">
        <f t="shared" si="64"/>
        <v>0</v>
      </c>
      <c r="AG126" s="130">
        <f t="shared" si="65"/>
        <v>0</v>
      </c>
      <c r="AH126" s="130">
        <f t="shared" si="66"/>
        <v>0</v>
      </c>
      <c r="AI126" s="130">
        <f t="shared" si="67"/>
        <v>0</v>
      </c>
      <c r="AJ126" s="130">
        <f t="shared" si="68"/>
        <v>0</v>
      </c>
      <c r="AK126" s="137">
        <f t="shared" si="69"/>
        <v>0</v>
      </c>
    </row>
    <row r="127" spans="1:37" ht="16" thickBot="1" x14ac:dyDescent="0.4">
      <c r="A127" s="42" t="str">
        <f t="shared" si="40"/>
        <v>base</v>
      </c>
      <c r="B127" s="129" t="s">
        <v>570</v>
      </c>
      <c r="C127" s="154" t="s">
        <v>583</v>
      </c>
      <c r="D127" s="161" t="s">
        <v>98</v>
      </c>
      <c r="E127" s="161" t="s">
        <v>236</v>
      </c>
      <c r="I127" s="141">
        <f t="shared" si="41"/>
        <v>0</v>
      </c>
      <c r="J127" s="141">
        <f t="shared" si="42"/>
        <v>0</v>
      </c>
      <c r="K127" s="141">
        <f t="shared" si="43"/>
        <v>0</v>
      </c>
      <c r="L127" s="141">
        <f t="shared" si="44"/>
        <v>0</v>
      </c>
      <c r="M127" s="141">
        <f t="shared" si="45"/>
        <v>0</v>
      </c>
      <c r="N127" s="141">
        <f t="shared" si="46"/>
        <v>0</v>
      </c>
      <c r="O127" s="141">
        <f t="shared" si="47"/>
        <v>0</v>
      </c>
      <c r="P127" s="141">
        <f t="shared" si="48"/>
        <v>0</v>
      </c>
      <c r="Q127" s="141">
        <f t="shared" si="49"/>
        <v>0</v>
      </c>
      <c r="R127" s="141">
        <f t="shared" si="50"/>
        <v>0</v>
      </c>
      <c r="S127" s="141">
        <f t="shared" si="51"/>
        <v>0</v>
      </c>
      <c r="T127" s="141">
        <f t="shared" si="52"/>
        <v>0</v>
      </c>
      <c r="U127" s="141">
        <f t="shared" si="53"/>
        <v>0</v>
      </c>
      <c r="V127" s="141">
        <f t="shared" si="54"/>
        <v>0</v>
      </c>
      <c r="W127" s="141">
        <f t="shared" si="55"/>
        <v>0</v>
      </c>
      <c r="X127" s="141">
        <f t="shared" si="56"/>
        <v>0</v>
      </c>
      <c r="Y127" s="141">
        <f t="shared" si="57"/>
        <v>0</v>
      </c>
      <c r="Z127" s="141">
        <f t="shared" si="58"/>
        <v>0</v>
      </c>
      <c r="AA127" s="141">
        <f t="shared" si="59"/>
        <v>0</v>
      </c>
      <c r="AB127" s="141">
        <f t="shared" si="60"/>
        <v>0</v>
      </c>
      <c r="AC127" s="141">
        <f t="shared" si="61"/>
        <v>0</v>
      </c>
      <c r="AD127" s="141">
        <f t="shared" si="62"/>
        <v>0</v>
      </c>
      <c r="AE127" s="141">
        <f t="shared" si="63"/>
        <v>0</v>
      </c>
      <c r="AF127" s="141">
        <f t="shared" si="64"/>
        <v>0</v>
      </c>
      <c r="AG127" s="141">
        <f t="shared" si="65"/>
        <v>0</v>
      </c>
      <c r="AH127" s="141">
        <f t="shared" si="66"/>
        <v>0</v>
      </c>
      <c r="AI127" s="141">
        <f t="shared" si="67"/>
        <v>0</v>
      </c>
      <c r="AJ127" s="141">
        <f t="shared" si="68"/>
        <v>0</v>
      </c>
      <c r="AK127" s="142">
        <f t="shared" si="69"/>
        <v>0</v>
      </c>
    </row>
    <row r="128" spans="1:37" ht="15.5" x14ac:dyDescent="0.35">
      <c r="A128" s="42" t="str">
        <f t="shared" si="40"/>
        <v>base</v>
      </c>
      <c r="B128" s="129" t="s">
        <v>570</v>
      </c>
      <c r="C128" s="149" t="s">
        <v>584</v>
      </c>
      <c r="D128" s="160" t="s">
        <v>59</v>
      </c>
      <c r="E128" s="160" t="s">
        <v>114</v>
      </c>
      <c r="I128" s="134">
        <f t="shared" si="41"/>
        <v>0</v>
      </c>
      <c r="J128" s="134">
        <f t="shared" si="42"/>
        <v>0</v>
      </c>
      <c r="K128" s="134">
        <f t="shared" si="43"/>
        <v>0</v>
      </c>
      <c r="L128" s="134">
        <f t="shared" si="44"/>
        <v>0</v>
      </c>
      <c r="M128" s="134">
        <f t="shared" si="45"/>
        <v>0</v>
      </c>
      <c r="N128" s="134">
        <f t="shared" si="46"/>
        <v>0</v>
      </c>
      <c r="O128" s="134">
        <f t="shared" si="47"/>
        <v>0</v>
      </c>
      <c r="P128" s="134">
        <f t="shared" si="48"/>
        <v>0</v>
      </c>
      <c r="Q128" s="134">
        <f t="shared" si="49"/>
        <v>0</v>
      </c>
      <c r="R128" s="134">
        <f t="shared" si="50"/>
        <v>0</v>
      </c>
      <c r="S128" s="134">
        <f t="shared" si="51"/>
        <v>0</v>
      </c>
      <c r="T128" s="134">
        <f t="shared" si="52"/>
        <v>0</v>
      </c>
      <c r="U128" s="134">
        <f t="shared" si="53"/>
        <v>0</v>
      </c>
      <c r="V128" s="134">
        <f t="shared" si="54"/>
        <v>0</v>
      </c>
      <c r="W128" s="134">
        <f t="shared" si="55"/>
        <v>0</v>
      </c>
      <c r="X128" s="134">
        <f t="shared" si="56"/>
        <v>0</v>
      </c>
      <c r="Y128" s="134">
        <f t="shared" si="57"/>
        <v>0</v>
      </c>
      <c r="Z128" s="134">
        <f t="shared" si="58"/>
        <v>0</v>
      </c>
      <c r="AA128" s="134">
        <f t="shared" si="59"/>
        <v>0</v>
      </c>
      <c r="AB128" s="134">
        <f t="shared" si="60"/>
        <v>0</v>
      </c>
      <c r="AC128" s="134">
        <f t="shared" si="61"/>
        <v>0</v>
      </c>
      <c r="AD128" s="134">
        <f t="shared" si="62"/>
        <v>0</v>
      </c>
      <c r="AE128" s="134">
        <f t="shared" si="63"/>
        <v>0</v>
      </c>
      <c r="AF128" s="134">
        <f t="shared" si="64"/>
        <v>0</v>
      </c>
      <c r="AG128" s="134">
        <f t="shared" si="65"/>
        <v>0</v>
      </c>
      <c r="AH128" s="134">
        <f t="shared" si="66"/>
        <v>0</v>
      </c>
      <c r="AI128" s="134">
        <f t="shared" si="67"/>
        <v>0</v>
      </c>
      <c r="AJ128" s="134">
        <f t="shared" si="68"/>
        <v>0</v>
      </c>
      <c r="AK128" s="135">
        <f t="shared" si="69"/>
        <v>0</v>
      </c>
    </row>
    <row r="129" spans="1:37" ht="15.5" x14ac:dyDescent="0.35">
      <c r="A129" s="42" t="str">
        <f t="shared" si="40"/>
        <v>base</v>
      </c>
      <c r="B129" s="129" t="s">
        <v>570</v>
      </c>
      <c r="C129" s="150" t="s">
        <v>584</v>
      </c>
      <c r="D129" s="117" t="s">
        <v>59</v>
      </c>
      <c r="E129" s="117" t="s">
        <v>93</v>
      </c>
      <c r="I129" s="130">
        <f t="shared" si="41"/>
        <v>0</v>
      </c>
      <c r="J129" s="130">
        <f t="shared" si="42"/>
        <v>0</v>
      </c>
      <c r="K129" s="130">
        <f t="shared" si="43"/>
        <v>0</v>
      </c>
      <c r="L129" s="130">
        <f t="shared" si="44"/>
        <v>0</v>
      </c>
      <c r="M129" s="130">
        <f t="shared" si="45"/>
        <v>0</v>
      </c>
      <c r="N129" s="130">
        <f t="shared" si="46"/>
        <v>0</v>
      </c>
      <c r="O129" s="130">
        <f t="shared" si="47"/>
        <v>0</v>
      </c>
      <c r="P129" s="130">
        <f t="shared" si="48"/>
        <v>0</v>
      </c>
      <c r="Q129" s="130">
        <f t="shared" si="49"/>
        <v>0</v>
      </c>
      <c r="R129" s="130">
        <f t="shared" si="50"/>
        <v>0</v>
      </c>
      <c r="S129" s="130">
        <f t="shared" si="51"/>
        <v>0</v>
      </c>
      <c r="T129" s="130">
        <f t="shared" si="52"/>
        <v>0</v>
      </c>
      <c r="U129" s="130">
        <f t="shared" si="53"/>
        <v>0</v>
      </c>
      <c r="V129" s="130">
        <f t="shared" si="54"/>
        <v>0</v>
      </c>
      <c r="W129" s="130">
        <f t="shared" si="55"/>
        <v>0</v>
      </c>
      <c r="X129" s="130">
        <f t="shared" si="56"/>
        <v>0</v>
      </c>
      <c r="Y129" s="130">
        <f t="shared" si="57"/>
        <v>0</v>
      </c>
      <c r="Z129" s="130">
        <f t="shared" si="58"/>
        <v>0</v>
      </c>
      <c r="AA129" s="130">
        <f t="shared" si="59"/>
        <v>0</v>
      </c>
      <c r="AB129" s="130">
        <f t="shared" si="60"/>
        <v>0</v>
      </c>
      <c r="AC129" s="130">
        <f t="shared" si="61"/>
        <v>0</v>
      </c>
      <c r="AD129" s="130">
        <f t="shared" si="62"/>
        <v>0</v>
      </c>
      <c r="AE129" s="130">
        <f t="shared" si="63"/>
        <v>0</v>
      </c>
      <c r="AF129" s="130">
        <f t="shared" si="64"/>
        <v>0</v>
      </c>
      <c r="AG129" s="130">
        <f t="shared" si="65"/>
        <v>0</v>
      </c>
      <c r="AH129" s="130">
        <f t="shared" si="66"/>
        <v>0</v>
      </c>
      <c r="AI129" s="130">
        <f t="shared" si="67"/>
        <v>0</v>
      </c>
      <c r="AJ129" s="130">
        <f t="shared" si="68"/>
        <v>0</v>
      </c>
      <c r="AK129" s="137">
        <f t="shared" si="69"/>
        <v>0</v>
      </c>
    </row>
    <row r="130" spans="1:37" ht="15.5" x14ac:dyDescent="0.35">
      <c r="A130" s="42" t="str">
        <f t="shared" si="40"/>
        <v>base</v>
      </c>
      <c r="B130" s="129" t="s">
        <v>570</v>
      </c>
      <c r="C130" s="150" t="s">
        <v>584</v>
      </c>
      <c r="D130" s="117" t="s">
        <v>59</v>
      </c>
      <c r="E130" s="117" t="s">
        <v>340</v>
      </c>
      <c r="I130" s="130">
        <f t="shared" si="41"/>
        <v>0</v>
      </c>
      <c r="J130" s="130">
        <f t="shared" si="42"/>
        <v>0</v>
      </c>
      <c r="K130" s="130">
        <f t="shared" si="43"/>
        <v>0</v>
      </c>
      <c r="L130" s="130">
        <f t="shared" si="44"/>
        <v>0</v>
      </c>
      <c r="M130" s="130">
        <f t="shared" si="45"/>
        <v>0</v>
      </c>
      <c r="N130" s="130">
        <f t="shared" si="46"/>
        <v>0</v>
      </c>
      <c r="O130" s="130">
        <f t="shared" si="47"/>
        <v>0</v>
      </c>
      <c r="P130" s="130">
        <f t="shared" si="48"/>
        <v>0</v>
      </c>
      <c r="Q130" s="130">
        <f t="shared" si="49"/>
        <v>0</v>
      </c>
      <c r="R130" s="130">
        <f t="shared" si="50"/>
        <v>0</v>
      </c>
      <c r="S130" s="130">
        <f t="shared" si="51"/>
        <v>0</v>
      </c>
      <c r="T130" s="130">
        <f t="shared" si="52"/>
        <v>0</v>
      </c>
      <c r="U130" s="130">
        <f t="shared" si="53"/>
        <v>0</v>
      </c>
      <c r="V130" s="130">
        <f t="shared" si="54"/>
        <v>0</v>
      </c>
      <c r="W130" s="130">
        <f t="shared" si="55"/>
        <v>0</v>
      </c>
      <c r="X130" s="130">
        <f t="shared" si="56"/>
        <v>0</v>
      </c>
      <c r="Y130" s="130">
        <f t="shared" si="57"/>
        <v>0</v>
      </c>
      <c r="Z130" s="130">
        <f t="shared" si="58"/>
        <v>0</v>
      </c>
      <c r="AA130" s="130">
        <f t="shared" si="59"/>
        <v>0</v>
      </c>
      <c r="AB130" s="130">
        <f t="shared" si="60"/>
        <v>0</v>
      </c>
      <c r="AC130" s="130">
        <f t="shared" si="61"/>
        <v>0</v>
      </c>
      <c r="AD130" s="130">
        <f t="shared" si="62"/>
        <v>0</v>
      </c>
      <c r="AE130" s="130">
        <f t="shared" si="63"/>
        <v>0</v>
      </c>
      <c r="AF130" s="130">
        <f t="shared" si="64"/>
        <v>0</v>
      </c>
      <c r="AG130" s="130">
        <f t="shared" si="65"/>
        <v>0</v>
      </c>
      <c r="AH130" s="130">
        <f t="shared" si="66"/>
        <v>0</v>
      </c>
      <c r="AI130" s="130">
        <f t="shared" si="67"/>
        <v>0</v>
      </c>
      <c r="AJ130" s="130">
        <f t="shared" si="68"/>
        <v>0</v>
      </c>
      <c r="AK130" s="137">
        <f t="shared" si="69"/>
        <v>0</v>
      </c>
    </row>
    <row r="131" spans="1:37" ht="15.5" x14ac:dyDescent="0.35">
      <c r="A131" s="42" t="str">
        <f t="shared" ref="A131:A194" si="70">A130</f>
        <v>base</v>
      </c>
      <c r="B131" s="129" t="s">
        <v>570</v>
      </c>
      <c r="C131" s="150" t="s">
        <v>584</v>
      </c>
      <c r="D131" s="117" t="s">
        <v>59</v>
      </c>
      <c r="E131" s="117" t="s">
        <v>336</v>
      </c>
      <c r="I131" s="130">
        <f t="shared" si="41"/>
        <v>0</v>
      </c>
      <c r="J131" s="130">
        <f t="shared" si="42"/>
        <v>0</v>
      </c>
      <c r="K131" s="130">
        <f t="shared" si="43"/>
        <v>0</v>
      </c>
      <c r="L131" s="130">
        <f t="shared" si="44"/>
        <v>0</v>
      </c>
      <c r="M131" s="130">
        <f t="shared" si="45"/>
        <v>0</v>
      </c>
      <c r="N131" s="130">
        <f t="shared" si="46"/>
        <v>0</v>
      </c>
      <c r="O131" s="130">
        <f t="shared" si="47"/>
        <v>0</v>
      </c>
      <c r="P131" s="130">
        <f t="shared" si="48"/>
        <v>0</v>
      </c>
      <c r="Q131" s="130">
        <f t="shared" si="49"/>
        <v>0</v>
      </c>
      <c r="R131" s="130">
        <f t="shared" si="50"/>
        <v>0</v>
      </c>
      <c r="S131" s="130">
        <f t="shared" si="51"/>
        <v>0</v>
      </c>
      <c r="T131" s="130">
        <f t="shared" si="52"/>
        <v>0</v>
      </c>
      <c r="U131" s="130">
        <f t="shared" si="53"/>
        <v>0</v>
      </c>
      <c r="V131" s="130">
        <f t="shared" si="54"/>
        <v>0</v>
      </c>
      <c r="W131" s="130">
        <f t="shared" si="55"/>
        <v>0</v>
      </c>
      <c r="X131" s="130">
        <f t="shared" si="56"/>
        <v>0</v>
      </c>
      <c r="Y131" s="130">
        <f t="shared" si="57"/>
        <v>0</v>
      </c>
      <c r="Z131" s="130">
        <f t="shared" si="58"/>
        <v>0</v>
      </c>
      <c r="AA131" s="130">
        <f t="shared" si="59"/>
        <v>0</v>
      </c>
      <c r="AB131" s="130">
        <f t="shared" si="60"/>
        <v>0</v>
      </c>
      <c r="AC131" s="130">
        <f t="shared" si="61"/>
        <v>0</v>
      </c>
      <c r="AD131" s="130">
        <f t="shared" si="62"/>
        <v>0</v>
      </c>
      <c r="AE131" s="130">
        <f t="shared" si="63"/>
        <v>0</v>
      </c>
      <c r="AF131" s="130">
        <f t="shared" si="64"/>
        <v>0</v>
      </c>
      <c r="AG131" s="130">
        <f t="shared" si="65"/>
        <v>0</v>
      </c>
      <c r="AH131" s="130">
        <f t="shared" si="66"/>
        <v>0</v>
      </c>
      <c r="AI131" s="130">
        <f t="shared" si="67"/>
        <v>0</v>
      </c>
      <c r="AJ131" s="130">
        <f t="shared" si="68"/>
        <v>0</v>
      </c>
      <c r="AK131" s="137">
        <f t="shared" si="69"/>
        <v>0</v>
      </c>
    </row>
    <row r="132" spans="1:37" ht="16" thickBot="1" x14ac:dyDescent="0.4">
      <c r="A132" s="42" t="str">
        <f t="shared" si="70"/>
        <v>base</v>
      </c>
      <c r="B132" s="129" t="s">
        <v>570</v>
      </c>
      <c r="C132" s="151" t="s">
        <v>584</v>
      </c>
      <c r="D132" s="161" t="s">
        <v>98</v>
      </c>
      <c r="E132" s="161" t="s">
        <v>236</v>
      </c>
      <c r="I132" s="141">
        <f t="shared" si="41"/>
        <v>0</v>
      </c>
      <c r="J132" s="141">
        <f t="shared" si="42"/>
        <v>0</v>
      </c>
      <c r="K132" s="141">
        <f t="shared" si="43"/>
        <v>0</v>
      </c>
      <c r="L132" s="141">
        <f t="shared" si="44"/>
        <v>0</v>
      </c>
      <c r="M132" s="141">
        <f t="shared" si="45"/>
        <v>0</v>
      </c>
      <c r="N132" s="141">
        <f t="shared" si="46"/>
        <v>0</v>
      </c>
      <c r="O132" s="141">
        <f t="shared" si="47"/>
        <v>0</v>
      </c>
      <c r="P132" s="141">
        <f t="shared" si="48"/>
        <v>0</v>
      </c>
      <c r="Q132" s="141">
        <f t="shared" si="49"/>
        <v>0</v>
      </c>
      <c r="R132" s="141">
        <f t="shared" si="50"/>
        <v>0</v>
      </c>
      <c r="S132" s="141">
        <f t="shared" si="51"/>
        <v>0</v>
      </c>
      <c r="T132" s="141">
        <f t="shared" si="52"/>
        <v>0</v>
      </c>
      <c r="U132" s="141">
        <f t="shared" si="53"/>
        <v>0</v>
      </c>
      <c r="V132" s="141">
        <f t="shared" si="54"/>
        <v>0</v>
      </c>
      <c r="W132" s="141">
        <f t="shared" si="55"/>
        <v>0</v>
      </c>
      <c r="X132" s="141">
        <f t="shared" si="56"/>
        <v>0</v>
      </c>
      <c r="Y132" s="141">
        <f t="shared" si="57"/>
        <v>0</v>
      </c>
      <c r="Z132" s="141">
        <f t="shared" si="58"/>
        <v>0</v>
      </c>
      <c r="AA132" s="141">
        <f t="shared" si="59"/>
        <v>0</v>
      </c>
      <c r="AB132" s="141">
        <f t="shared" si="60"/>
        <v>0</v>
      </c>
      <c r="AC132" s="141">
        <f t="shared" si="61"/>
        <v>0</v>
      </c>
      <c r="AD132" s="141">
        <f t="shared" si="62"/>
        <v>0</v>
      </c>
      <c r="AE132" s="141">
        <f t="shared" si="63"/>
        <v>0</v>
      </c>
      <c r="AF132" s="141">
        <f t="shared" si="64"/>
        <v>0</v>
      </c>
      <c r="AG132" s="141">
        <f t="shared" si="65"/>
        <v>0</v>
      </c>
      <c r="AH132" s="141">
        <f t="shared" si="66"/>
        <v>0</v>
      </c>
      <c r="AI132" s="141">
        <f t="shared" si="67"/>
        <v>0</v>
      </c>
      <c r="AJ132" s="141">
        <f t="shared" si="68"/>
        <v>0</v>
      </c>
      <c r="AK132" s="142">
        <f t="shared" si="69"/>
        <v>0</v>
      </c>
    </row>
    <row r="133" spans="1:37" ht="15.5" x14ac:dyDescent="0.35">
      <c r="A133" s="42" t="str">
        <f t="shared" si="70"/>
        <v>base</v>
      </c>
      <c r="B133" s="129" t="s">
        <v>570</v>
      </c>
      <c r="C133" s="152" t="s">
        <v>585</v>
      </c>
      <c r="D133" s="160" t="s">
        <v>59</v>
      </c>
      <c r="E133" s="160" t="s">
        <v>114</v>
      </c>
      <c r="I133" s="134">
        <f t="shared" si="41"/>
        <v>0</v>
      </c>
      <c r="J133" s="134">
        <f t="shared" si="42"/>
        <v>0</v>
      </c>
      <c r="K133" s="134">
        <f t="shared" si="43"/>
        <v>0</v>
      </c>
      <c r="L133" s="134">
        <f t="shared" si="44"/>
        <v>0</v>
      </c>
      <c r="M133" s="134">
        <f t="shared" si="45"/>
        <v>0</v>
      </c>
      <c r="N133" s="134">
        <f t="shared" si="46"/>
        <v>0</v>
      </c>
      <c r="O133" s="134">
        <f t="shared" si="47"/>
        <v>0</v>
      </c>
      <c r="P133" s="134">
        <f t="shared" si="48"/>
        <v>0</v>
      </c>
      <c r="Q133" s="134">
        <f t="shared" si="49"/>
        <v>0</v>
      </c>
      <c r="R133" s="134">
        <f t="shared" si="50"/>
        <v>0</v>
      </c>
      <c r="S133" s="134">
        <f t="shared" si="51"/>
        <v>0</v>
      </c>
      <c r="T133" s="134">
        <f t="shared" si="52"/>
        <v>0</v>
      </c>
      <c r="U133" s="134">
        <f t="shared" si="53"/>
        <v>0</v>
      </c>
      <c r="V133" s="134">
        <f t="shared" si="54"/>
        <v>0</v>
      </c>
      <c r="W133" s="134">
        <f t="shared" si="55"/>
        <v>0</v>
      </c>
      <c r="X133" s="134">
        <f t="shared" si="56"/>
        <v>0</v>
      </c>
      <c r="Y133" s="134">
        <f t="shared" si="57"/>
        <v>0</v>
      </c>
      <c r="Z133" s="134">
        <f t="shared" si="58"/>
        <v>0</v>
      </c>
      <c r="AA133" s="134">
        <f t="shared" si="59"/>
        <v>0</v>
      </c>
      <c r="AB133" s="134">
        <f t="shared" si="60"/>
        <v>0</v>
      </c>
      <c r="AC133" s="134">
        <f t="shared" si="61"/>
        <v>0</v>
      </c>
      <c r="AD133" s="134">
        <f t="shared" si="62"/>
        <v>0</v>
      </c>
      <c r="AE133" s="134">
        <f t="shared" si="63"/>
        <v>0</v>
      </c>
      <c r="AF133" s="134">
        <f t="shared" si="64"/>
        <v>0</v>
      </c>
      <c r="AG133" s="134">
        <f t="shared" si="65"/>
        <v>0</v>
      </c>
      <c r="AH133" s="134">
        <f t="shared" si="66"/>
        <v>0</v>
      </c>
      <c r="AI133" s="134">
        <f t="shared" si="67"/>
        <v>0</v>
      </c>
      <c r="AJ133" s="134">
        <f t="shared" si="68"/>
        <v>0</v>
      </c>
      <c r="AK133" s="135">
        <f t="shared" si="69"/>
        <v>0</v>
      </c>
    </row>
    <row r="134" spans="1:37" ht="15.5" x14ac:dyDescent="0.35">
      <c r="A134" s="42" t="str">
        <f t="shared" si="70"/>
        <v>base</v>
      </c>
      <c r="B134" s="129" t="s">
        <v>570</v>
      </c>
      <c r="C134" s="153" t="s">
        <v>585</v>
      </c>
      <c r="D134" s="117" t="s">
        <v>59</v>
      </c>
      <c r="E134" s="117" t="s">
        <v>93</v>
      </c>
      <c r="I134" s="130">
        <f t="shared" si="41"/>
        <v>0</v>
      </c>
      <c r="J134" s="130">
        <f t="shared" si="42"/>
        <v>0</v>
      </c>
      <c r="K134" s="130">
        <f t="shared" si="43"/>
        <v>0</v>
      </c>
      <c r="L134" s="130">
        <f t="shared" si="44"/>
        <v>0</v>
      </c>
      <c r="M134" s="130">
        <f t="shared" si="45"/>
        <v>0</v>
      </c>
      <c r="N134" s="130">
        <f t="shared" si="46"/>
        <v>0</v>
      </c>
      <c r="O134" s="130">
        <f t="shared" si="47"/>
        <v>0</v>
      </c>
      <c r="P134" s="130">
        <f t="shared" si="48"/>
        <v>0</v>
      </c>
      <c r="Q134" s="130">
        <f t="shared" si="49"/>
        <v>0</v>
      </c>
      <c r="R134" s="130">
        <f t="shared" si="50"/>
        <v>0</v>
      </c>
      <c r="S134" s="130">
        <f t="shared" si="51"/>
        <v>0</v>
      </c>
      <c r="T134" s="130">
        <f t="shared" si="52"/>
        <v>0</v>
      </c>
      <c r="U134" s="130">
        <f t="shared" si="53"/>
        <v>0</v>
      </c>
      <c r="V134" s="130">
        <f t="shared" si="54"/>
        <v>0</v>
      </c>
      <c r="W134" s="130">
        <f t="shared" si="55"/>
        <v>0</v>
      </c>
      <c r="X134" s="130">
        <f t="shared" si="56"/>
        <v>0</v>
      </c>
      <c r="Y134" s="130">
        <f t="shared" si="57"/>
        <v>0</v>
      </c>
      <c r="Z134" s="130">
        <f t="shared" si="58"/>
        <v>0</v>
      </c>
      <c r="AA134" s="130">
        <f t="shared" si="59"/>
        <v>0</v>
      </c>
      <c r="AB134" s="130">
        <f t="shared" si="60"/>
        <v>0</v>
      </c>
      <c r="AC134" s="130">
        <f t="shared" si="61"/>
        <v>0</v>
      </c>
      <c r="AD134" s="130">
        <f t="shared" si="62"/>
        <v>0</v>
      </c>
      <c r="AE134" s="130">
        <f t="shared" si="63"/>
        <v>0</v>
      </c>
      <c r="AF134" s="130">
        <f t="shared" si="64"/>
        <v>0</v>
      </c>
      <c r="AG134" s="130">
        <f t="shared" si="65"/>
        <v>0</v>
      </c>
      <c r="AH134" s="130">
        <f t="shared" si="66"/>
        <v>0</v>
      </c>
      <c r="AI134" s="130">
        <f t="shared" si="67"/>
        <v>0</v>
      </c>
      <c r="AJ134" s="130">
        <f t="shared" si="68"/>
        <v>0</v>
      </c>
      <c r="AK134" s="137">
        <f t="shared" si="69"/>
        <v>0</v>
      </c>
    </row>
    <row r="135" spans="1:37" ht="15.5" x14ac:dyDescent="0.35">
      <c r="A135" s="42" t="str">
        <f t="shared" si="70"/>
        <v>base</v>
      </c>
      <c r="B135" s="129" t="s">
        <v>570</v>
      </c>
      <c r="C135" s="153" t="s">
        <v>585</v>
      </c>
      <c r="D135" s="117" t="s">
        <v>59</v>
      </c>
      <c r="E135" s="117" t="s">
        <v>340</v>
      </c>
      <c r="I135" s="130">
        <f t="shared" si="41"/>
        <v>0</v>
      </c>
      <c r="J135" s="130">
        <f t="shared" si="42"/>
        <v>0</v>
      </c>
      <c r="K135" s="130">
        <f t="shared" si="43"/>
        <v>0</v>
      </c>
      <c r="L135" s="130">
        <f t="shared" si="44"/>
        <v>0</v>
      </c>
      <c r="M135" s="130">
        <f t="shared" si="45"/>
        <v>0</v>
      </c>
      <c r="N135" s="130">
        <f t="shared" si="46"/>
        <v>0</v>
      </c>
      <c r="O135" s="130">
        <f t="shared" si="47"/>
        <v>0</v>
      </c>
      <c r="P135" s="130">
        <f t="shared" si="48"/>
        <v>0</v>
      </c>
      <c r="Q135" s="130">
        <f t="shared" si="49"/>
        <v>0</v>
      </c>
      <c r="R135" s="130">
        <f t="shared" si="50"/>
        <v>0</v>
      </c>
      <c r="S135" s="130">
        <f t="shared" si="51"/>
        <v>0</v>
      </c>
      <c r="T135" s="130">
        <f t="shared" si="52"/>
        <v>0</v>
      </c>
      <c r="U135" s="130">
        <f t="shared" si="53"/>
        <v>0</v>
      </c>
      <c r="V135" s="130">
        <f t="shared" si="54"/>
        <v>0</v>
      </c>
      <c r="W135" s="130">
        <f t="shared" si="55"/>
        <v>0</v>
      </c>
      <c r="X135" s="130">
        <f t="shared" si="56"/>
        <v>0</v>
      </c>
      <c r="Y135" s="130">
        <f t="shared" si="57"/>
        <v>0</v>
      </c>
      <c r="Z135" s="130">
        <f t="shared" si="58"/>
        <v>0</v>
      </c>
      <c r="AA135" s="130">
        <f t="shared" si="59"/>
        <v>0</v>
      </c>
      <c r="AB135" s="130">
        <f t="shared" si="60"/>
        <v>0</v>
      </c>
      <c r="AC135" s="130">
        <f t="shared" si="61"/>
        <v>0</v>
      </c>
      <c r="AD135" s="130">
        <f t="shared" si="62"/>
        <v>0</v>
      </c>
      <c r="AE135" s="130">
        <f t="shared" si="63"/>
        <v>0</v>
      </c>
      <c r="AF135" s="130">
        <f t="shared" si="64"/>
        <v>0</v>
      </c>
      <c r="AG135" s="130">
        <f t="shared" si="65"/>
        <v>0</v>
      </c>
      <c r="AH135" s="130">
        <f t="shared" si="66"/>
        <v>0</v>
      </c>
      <c r="AI135" s="130">
        <f t="shared" si="67"/>
        <v>0</v>
      </c>
      <c r="AJ135" s="130">
        <f t="shared" si="68"/>
        <v>0</v>
      </c>
      <c r="AK135" s="137">
        <f t="shared" si="69"/>
        <v>0</v>
      </c>
    </row>
    <row r="136" spans="1:37" ht="15.5" x14ac:dyDescent="0.35">
      <c r="A136" s="42" t="str">
        <f t="shared" si="70"/>
        <v>base</v>
      </c>
      <c r="B136" s="129" t="s">
        <v>570</v>
      </c>
      <c r="C136" s="153" t="s">
        <v>585</v>
      </c>
      <c r="D136" s="117" t="s">
        <v>59</v>
      </c>
      <c r="E136" s="117" t="s">
        <v>336</v>
      </c>
      <c r="I136" s="130">
        <f t="shared" si="41"/>
        <v>0</v>
      </c>
      <c r="J136" s="130">
        <f t="shared" si="42"/>
        <v>0</v>
      </c>
      <c r="K136" s="130">
        <f t="shared" si="43"/>
        <v>0</v>
      </c>
      <c r="L136" s="130">
        <f t="shared" si="44"/>
        <v>0</v>
      </c>
      <c r="M136" s="130">
        <f t="shared" si="45"/>
        <v>0</v>
      </c>
      <c r="N136" s="130">
        <f t="shared" si="46"/>
        <v>0</v>
      </c>
      <c r="O136" s="130">
        <f t="shared" si="47"/>
        <v>0</v>
      </c>
      <c r="P136" s="130">
        <f t="shared" si="48"/>
        <v>0</v>
      </c>
      <c r="Q136" s="130">
        <f t="shared" si="49"/>
        <v>0</v>
      </c>
      <c r="R136" s="130">
        <f t="shared" si="50"/>
        <v>0</v>
      </c>
      <c r="S136" s="130">
        <f t="shared" si="51"/>
        <v>0</v>
      </c>
      <c r="T136" s="130">
        <f t="shared" si="52"/>
        <v>0</v>
      </c>
      <c r="U136" s="130">
        <f t="shared" si="53"/>
        <v>0</v>
      </c>
      <c r="V136" s="130">
        <f t="shared" si="54"/>
        <v>0</v>
      </c>
      <c r="W136" s="130">
        <f t="shared" si="55"/>
        <v>0</v>
      </c>
      <c r="X136" s="130">
        <f t="shared" si="56"/>
        <v>0</v>
      </c>
      <c r="Y136" s="130">
        <f t="shared" si="57"/>
        <v>0</v>
      </c>
      <c r="Z136" s="130">
        <f t="shared" si="58"/>
        <v>0</v>
      </c>
      <c r="AA136" s="130">
        <f t="shared" si="59"/>
        <v>0</v>
      </c>
      <c r="AB136" s="130">
        <f t="shared" si="60"/>
        <v>0</v>
      </c>
      <c r="AC136" s="130">
        <f t="shared" si="61"/>
        <v>0</v>
      </c>
      <c r="AD136" s="130">
        <f t="shared" si="62"/>
        <v>0</v>
      </c>
      <c r="AE136" s="130">
        <f t="shared" si="63"/>
        <v>0</v>
      </c>
      <c r="AF136" s="130">
        <f t="shared" si="64"/>
        <v>0</v>
      </c>
      <c r="AG136" s="130">
        <f t="shared" si="65"/>
        <v>0</v>
      </c>
      <c r="AH136" s="130">
        <f t="shared" si="66"/>
        <v>0</v>
      </c>
      <c r="AI136" s="130">
        <f t="shared" si="67"/>
        <v>0</v>
      </c>
      <c r="AJ136" s="130">
        <f t="shared" si="68"/>
        <v>0</v>
      </c>
      <c r="AK136" s="137">
        <f t="shared" si="69"/>
        <v>0</v>
      </c>
    </row>
    <row r="137" spans="1:37" ht="15.5" x14ac:dyDescent="0.35">
      <c r="A137" s="42" t="str">
        <f t="shared" si="70"/>
        <v>base</v>
      </c>
      <c r="B137" s="129" t="s">
        <v>570</v>
      </c>
      <c r="C137" s="153" t="s">
        <v>585</v>
      </c>
      <c r="D137" s="117" t="s">
        <v>59</v>
      </c>
      <c r="E137" s="117" t="s">
        <v>58</v>
      </c>
      <c r="I137" s="130">
        <f t="shared" si="41"/>
        <v>0</v>
      </c>
      <c r="J137" s="130">
        <f t="shared" si="42"/>
        <v>0</v>
      </c>
      <c r="K137" s="130">
        <f t="shared" si="43"/>
        <v>0</v>
      </c>
      <c r="L137" s="130">
        <f t="shared" si="44"/>
        <v>0</v>
      </c>
      <c r="M137" s="130">
        <f t="shared" si="45"/>
        <v>0</v>
      </c>
      <c r="N137" s="130">
        <f t="shared" si="46"/>
        <v>0</v>
      </c>
      <c r="O137" s="130">
        <f t="shared" si="47"/>
        <v>0</v>
      </c>
      <c r="P137" s="130">
        <f t="shared" si="48"/>
        <v>0</v>
      </c>
      <c r="Q137" s="130">
        <f t="shared" si="49"/>
        <v>0</v>
      </c>
      <c r="R137" s="130">
        <f t="shared" si="50"/>
        <v>0</v>
      </c>
      <c r="S137" s="130">
        <f t="shared" si="51"/>
        <v>0</v>
      </c>
      <c r="T137" s="130">
        <f t="shared" si="52"/>
        <v>0</v>
      </c>
      <c r="U137" s="130">
        <f t="shared" si="53"/>
        <v>0</v>
      </c>
      <c r="V137" s="130">
        <f t="shared" si="54"/>
        <v>0</v>
      </c>
      <c r="W137" s="130">
        <f t="shared" si="55"/>
        <v>0</v>
      </c>
      <c r="X137" s="130">
        <f t="shared" si="56"/>
        <v>0</v>
      </c>
      <c r="Y137" s="130">
        <f t="shared" si="57"/>
        <v>0</v>
      </c>
      <c r="Z137" s="130">
        <f t="shared" si="58"/>
        <v>0</v>
      </c>
      <c r="AA137" s="130">
        <f t="shared" si="59"/>
        <v>0</v>
      </c>
      <c r="AB137" s="130">
        <f t="shared" si="60"/>
        <v>0</v>
      </c>
      <c r="AC137" s="130">
        <f t="shared" si="61"/>
        <v>0</v>
      </c>
      <c r="AD137" s="130">
        <f t="shared" si="62"/>
        <v>0</v>
      </c>
      <c r="AE137" s="130">
        <f t="shared" si="63"/>
        <v>0</v>
      </c>
      <c r="AF137" s="130">
        <f t="shared" si="64"/>
        <v>0</v>
      </c>
      <c r="AG137" s="130">
        <f t="shared" si="65"/>
        <v>0</v>
      </c>
      <c r="AH137" s="130">
        <f t="shared" si="66"/>
        <v>0</v>
      </c>
      <c r="AI137" s="130">
        <f t="shared" si="67"/>
        <v>0</v>
      </c>
      <c r="AJ137" s="130">
        <f t="shared" si="68"/>
        <v>0</v>
      </c>
      <c r="AK137" s="137">
        <f t="shared" si="69"/>
        <v>0</v>
      </c>
    </row>
    <row r="138" spans="1:37" ht="16" thickBot="1" x14ac:dyDescent="0.4">
      <c r="A138" s="42" t="str">
        <f t="shared" si="70"/>
        <v>base</v>
      </c>
      <c r="B138" s="129" t="s">
        <v>570</v>
      </c>
      <c r="C138" s="154" t="s">
        <v>585</v>
      </c>
      <c r="D138" s="161" t="s">
        <v>98</v>
      </c>
      <c r="E138" s="161" t="s">
        <v>236</v>
      </c>
      <c r="I138" s="141">
        <f t="shared" si="41"/>
        <v>0</v>
      </c>
      <c r="J138" s="141">
        <f t="shared" si="42"/>
        <v>0</v>
      </c>
      <c r="K138" s="141">
        <f t="shared" si="43"/>
        <v>0</v>
      </c>
      <c r="L138" s="141">
        <f t="shared" si="44"/>
        <v>0</v>
      </c>
      <c r="M138" s="141">
        <f t="shared" si="45"/>
        <v>0</v>
      </c>
      <c r="N138" s="141">
        <f t="shared" si="46"/>
        <v>0</v>
      </c>
      <c r="O138" s="141">
        <f t="shared" si="47"/>
        <v>0</v>
      </c>
      <c r="P138" s="141">
        <f t="shared" si="48"/>
        <v>0</v>
      </c>
      <c r="Q138" s="141">
        <f t="shared" si="49"/>
        <v>0</v>
      </c>
      <c r="R138" s="141">
        <f t="shared" si="50"/>
        <v>0</v>
      </c>
      <c r="S138" s="141">
        <f t="shared" si="51"/>
        <v>0</v>
      </c>
      <c r="T138" s="141">
        <f t="shared" si="52"/>
        <v>0</v>
      </c>
      <c r="U138" s="141">
        <f t="shared" si="53"/>
        <v>0</v>
      </c>
      <c r="V138" s="141">
        <f t="shared" si="54"/>
        <v>0</v>
      </c>
      <c r="W138" s="141">
        <f t="shared" si="55"/>
        <v>0</v>
      </c>
      <c r="X138" s="141">
        <f t="shared" si="56"/>
        <v>0</v>
      </c>
      <c r="Y138" s="141">
        <f t="shared" si="57"/>
        <v>0</v>
      </c>
      <c r="Z138" s="141">
        <f t="shared" si="58"/>
        <v>0</v>
      </c>
      <c r="AA138" s="141">
        <f t="shared" si="59"/>
        <v>0</v>
      </c>
      <c r="AB138" s="141">
        <f t="shared" si="60"/>
        <v>0</v>
      </c>
      <c r="AC138" s="141">
        <f t="shared" si="61"/>
        <v>0</v>
      </c>
      <c r="AD138" s="141">
        <f t="shared" si="62"/>
        <v>0</v>
      </c>
      <c r="AE138" s="141">
        <f t="shared" si="63"/>
        <v>0</v>
      </c>
      <c r="AF138" s="141">
        <f t="shared" si="64"/>
        <v>0</v>
      </c>
      <c r="AG138" s="141">
        <f t="shared" si="65"/>
        <v>0</v>
      </c>
      <c r="AH138" s="141">
        <f t="shared" si="66"/>
        <v>0</v>
      </c>
      <c r="AI138" s="141">
        <f t="shared" si="67"/>
        <v>0</v>
      </c>
      <c r="AJ138" s="141">
        <f t="shared" si="68"/>
        <v>0</v>
      </c>
      <c r="AK138" s="142">
        <f t="shared" si="69"/>
        <v>0</v>
      </c>
    </row>
    <row r="139" spans="1:37" ht="15.5" x14ac:dyDescent="0.35">
      <c r="A139" s="42" t="str">
        <f t="shared" si="70"/>
        <v>base</v>
      </c>
      <c r="B139" s="129" t="s">
        <v>570</v>
      </c>
      <c r="C139" s="149" t="s">
        <v>586</v>
      </c>
      <c r="D139" s="160" t="s">
        <v>59</v>
      </c>
      <c r="E139" s="160" t="s">
        <v>114</v>
      </c>
      <c r="I139" s="134">
        <f t="shared" si="41"/>
        <v>0</v>
      </c>
      <c r="J139" s="134">
        <f t="shared" si="42"/>
        <v>0</v>
      </c>
      <c r="K139" s="134">
        <f t="shared" si="43"/>
        <v>0</v>
      </c>
      <c r="L139" s="134">
        <f t="shared" si="44"/>
        <v>0</v>
      </c>
      <c r="M139" s="134">
        <f t="shared" si="45"/>
        <v>0</v>
      </c>
      <c r="N139" s="134">
        <f t="shared" si="46"/>
        <v>0</v>
      </c>
      <c r="O139" s="134">
        <f t="shared" si="47"/>
        <v>0</v>
      </c>
      <c r="P139" s="134">
        <f t="shared" si="48"/>
        <v>0</v>
      </c>
      <c r="Q139" s="134">
        <f t="shared" si="49"/>
        <v>0</v>
      </c>
      <c r="R139" s="134">
        <f t="shared" si="50"/>
        <v>0</v>
      </c>
      <c r="S139" s="134">
        <f t="shared" si="51"/>
        <v>0</v>
      </c>
      <c r="T139" s="134">
        <f t="shared" si="52"/>
        <v>0</v>
      </c>
      <c r="U139" s="134">
        <f t="shared" si="53"/>
        <v>0</v>
      </c>
      <c r="V139" s="134">
        <f t="shared" si="54"/>
        <v>0</v>
      </c>
      <c r="W139" s="134">
        <f t="shared" si="55"/>
        <v>0</v>
      </c>
      <c r="X139" s="134">
        <f t="shared" si="56"/>
        <v>0</v>
      </c>
      <c r="Y139" s="134">
        <f t="shared" si="57"/>
        <v>0</v>
      </c>
      <c r="Z139" s="134">
        <f t="shared" si="58"/>
        <v>0</v>
      </c>
      <c r="AA139" s="134">
        <f t="shared" si="59"/>
        <v>0</v>
      </c>
      <c r="AB139" s="134">
        <f t="shared" si="60"/>
        <v>0</v>
      </c>
      <c r="AC139" s="134">
        <f t="shared" si="61"/>
        <v>0</v>
      </c>
      <c r="AD139" s="134">
        <f t="shared" si="62"/>
        <v>0</v>
      </c>
      <c r="AE139" s="134">
        <f t="shared" si="63"/>
        <v>0</v>
      </c>
      <c r="AF139" s="134">
        <f t="shared" si="64"/>
        <v>0</v>
      </c>
      <c r="AG139" s="134">
        <f t="shared" si="65"/>
        <v>0</v>
      </c>
      <c r="AH139" s="134">
        <f t="shared" si="66"/>
        <v>0</v>
      </c>
      <c r="AI139" s="134">
        <f t="shared" si="67"/>
        <v>0</v>
      </c>
      <c r="AJ139" s="134">
        <f t="shared" si="68"/>
        <v>0</v>
      </c>
      <c r="AK139" s="135">
        <f t="shared" si="69"/>
        <v>0</v>
      </c>
    </row>
    <row r="140" spans="1:37" ht="15.5" x14ac:dyDescent="0.35">
      <c r="A140" s="42" t="str">
        <f t="shared" si="70"/>
        <v>base</v>
      </c>
      <c r="B140" s="129" t="s">
        <v>570</v>
      </c>
      <c r="C140" s="150" t="s">
        <v>586</v>
      </c>
      <c r="D140" s="117" t="s">
        <v>59</v>
      </c>
      <c r="E140" s="117" t="s">
        <v>93</v>
      </c>
      <c r="I140" s="130">
        <f t="shared" si="41"/>
        <v>0</v>
      </c>
      <c r="J140" s="130">
        <f t="shared" si="42"/>
        <v>0</v>
      </c>
      <c r="K140" s="130">
        <f t="shared" si="43"/>
        <v>0</v>
      </c>
      <c r="L140" s="130">
        <f t="shared" si="44"/>
        <v>0</v>
      </c>
      <c r="M140" s="130">
        <f t="shared" si="45"/>
        <v>0</v>
      </c>
      <c r="N140" s="130">
        <f t="shared" si="46"/>
        <v>0</v>
      </c>
      <c r="O140" s="130">
        <f t="shared" si="47"/>
        <v>0</v>
      </c>
      <c r="P140" s="130">
        <f t="shared" si="48"/>
        <v>0</v>
      </c>
      <c r="Q140" s="130">
        <f t="shared" si="49"/>
        <v>0</v>
      </c>
      <c r="R140" s="130">
        <f t="shared" si="50"/>
        <v>0</v>
      </c>
      <c r="S140" s="130">
        <f t="shared" si="51"/>
        <v>0</v>
      </c>
      <c r="T140" s="130">
        <f t="shared" si="52"/>
        <v>0</v>
      </c>
      <c r="U140" s="130">
        <f t="shared" si="53"/>
        <v>0</v>
      </c>
      <c r="V140" s="130">
        <f t="shared" si="54"/>
        <v>0</v>
      </c>
      <c r="W140" s="130">
        <f t="shared" si="55"/>
        <v>0</v>
      </c>
      <c r="X140" s="130">
        <f t="shared" si="56"/>
        <v>0</v>
      </c>
      <c r="Y140" s="130">
        <f t="shared" si="57"/>
        <v>0</v>
      </c>
      <c r="Z140" s="130">
        <f t="shared" si="58"/>
        <v>0</v>
      </c>
      <c r="AA140" s="130">
        <f t="shared" si="59"/>
        <v>0</v>
      </c>
      <c r="AB140" s="130">
        <f t="shared" si="60"/>
        <v>0</v>
      </c>
      <c r="AC140" s="130">
        <f t="shared" si="61"/>
        <v>0</v>
      </c>
      <c r="AD140" s="130">
        <f t="shared" si="62"/>
        <v>0</v>
      </c>
      <c r="AE140" s="130">
        <f t="shared" si="63"/>
        <v>0</v>
      </c>
      <c r="AF140" s="130">
        <f t="shared" si="64"/>
        <v>0</v>
      </c>
      <c r="AG140" s="130">
        <f t="shared" si="65"/>
        <v>0</v>
      </c>
      <c r="AH140" s="130">
        <f t="shared" si="66"/>
        <v>0</v>
      </c>
      <c r="AI140" s="130">
        <f t="shared" si="67"/>
        <v>0</v>
      </c>
      <c r="AJ140" s="130">
        <f t="shared" si="68"/>
        <v>0</v>
      </c>
      <c r="AK140" s="137">
        <f t="shared" si="69"/>
        <v>0</v>
      </c>
    </row>
    <row r="141" spans="1:37" ht="15.5" x14ac:dyDescent="0.35">
      <c r="A141" s="42" t="str">
        <f t="shared" si="70"/>
        <v>base</v>
      </c>
      <c r="B141" s="129" t="s">
        <v>570</v>
      </c>
      <c r="C141" s="150" t="s">
        <v>586</v>
      </c>
      <c r="D141" s="117" t="s">
        <v>59</v>
      </c>
      <c r="E141" s="117" t="s">
        <v>340</v>
      </c>
      <c r="I141" s="130">
        <f t="shared" ref="I141:I204" si="71">I140</f>
        <v>0</v>
      </c>
      <c r="J141" s="130">
        <f t="shared" ref="J141:J204" si="72">J140</f>
        <v>0</v>
      </c>
      <c r="K141" s="130">
        <f t="shared" ref="K141:K204" si="73">K140</f>
        <v>0</v>
      </c>
      <c r="L141" s="130">
        <f t="shared" ref="L141:L204" si="74">L140</f>
        <v>0</v>
      </c>
      <c r="M141" s="130">
        <f t="shared" ref="M141:M204" si="75">M140</f>
        <v>0</v>
      </c>
      <c r="N141" s="130">
        <f t="shared" ref="N141:N204" si="76">N140</f>
        <v>0</v>
      </c>
      <c r="O141" s="130">
        <f t="shared" ref="O141:O204" si="77">O140</f>
        <v>0</v>
      </c>
      <c r="P141" s="130">
        <f t="shared" ref="P141:P204" si="78">P140</f>
        <v>0</v>
      </c>
      <c r="Q141" s="130">
        <f t="shared" ref="Q141:Q204" si="79">Q140</f>
        <v>0</v>
      </c>
      <c r="R141" s="130">
        <f t="shared" ref="R141:R204" si="80">R140</f>
        <v>0</v>
      </c>
      <c r="S141" s="130">
        <f t="shared" ref="S141:S204" si="81">S140</f>
        <v>0</v>
      </c>
      <c r="T141" s="130">
        <f t="shared" ref="T141:T204" si="82">T140</f>
        <v>0</v>
      </c>
      <c r="U141" s="130">
        <f t="shared" ref="U141:U204" si="83">U140</f>
        <v>0</v>
      </c>
      <c r="V141" s="130">
        <f t="shared" ref="V141:V204" si="84">V140</f>
        <v>0</v>
      </c>
      <c r="W141" s="130">
        <f t="shared" ref="W141:W204" si="85">W140</f>
        <v>0</v>
      </c>
      <c r="X141" s="130">
        <f t="shared" ref="X141:X204" si="86">X140</f>
        <v>0</v>
      </c>
      <c r="Y141" s="130">
        <f t="shared" ref="Y141:Y204" si="87">Y140</f>
        <v>0</v>
      </c>
      <c r="Z141" s="130">
        <f t="shared" ref="Z141:Z204" si="88">Z140</f>
        <v>0</v>
      </c>
      <c r="AA141" s="130">
        <f t="shared" ref="AA141:AA204" si="89">AA140</f>
        <v>0</v>
      </c>
      <c r="AB141" s="130">
        <f t="shared" ref="AB141:AB204" si="90">AB140</f>
        <v>0</v>
      </c>
      <c r="AC141" s="130">
        <f t="shared" ref="AC141:AC204" si="91">AC140</f>
        <v>0</v>
      </c>
      <c r="AD141" s="130">
        <f t="shared" ref="AD141:AD204" si="92">AD140</f>
        <v>0</v>
      </c>
      <c r="AE141" s="130">
        <f t="shared" ref="AE141:AE204" si="93">AE140</f>
        <v>0</v>
      </c>
      <c r="AF141" s="130">
        <f t="shared" ref="AF141:AF204" si="94">AF140</f>
        <v>0</v>
      </c>
      <c r="AG141" s="130">
        <f t="shared" ref="AG141:AG204" si="95">AG140</f>
        <v>0</v>
      </c>
      <c r="AH141" s="130">
        <f t="shared" ref="AH141:AH204" si="96">AH140</f>
        <v>0</v>
      </c>
      <c r="AI141" s="130">
        <f t="shared" ref="AI141:AI204" si="97">AI140</f>
        <v>0</v>
      </c>
      <c r="AJ141" s="130">
        <f t="shared" ref="AJ141:AJ204" si="98">AJ140</f>
        <v>0</v>
      </c>
      <c r="AK141" s="137">
        <f t="shared" ref="AK141:AK204" si="99">AK140</f>
        <v>0</v>
      </c>
    </row>
    <row r="142" spans="1:37" ht="15.5" x14ac:dyDescent="0.35">
      <c r="A142" s="42" t="str">
        <f t="shared" si="70"/>
        <v>base</v>
      </c>
      <c r="B142" s="129" t="s">
        <v>570</v>
      </c>
      <c r="C142" s="150" t="s">
        <v>586</v>
      </c>
      <c r="D142" s="117" t="s">
        <v>59</v>
      </c>
      <c r="E142" s="117" t="s">
        <v>336</v>
      </c>
      <c r="I142" s="130">
        <f t="shared" si="71"/>
        <v>0</v>
      </c>
      <c r="J142" s="130">
        <f t="shared" si="72"/>
        <v>0</v>
      </c>
      <c r="K142" s="130">
        <f t="shared" si="73"/>
        <v>0</v>
      </c>
      <c r="L142" s="130">
        <f t="shared" si="74"/>
        <v>0</v>
      </c>
      <c r="M142" s="130">
        <f t="shared" si="75"/>
        <v>0</v>
      </c>
      <c r="N142" s="130">
        <f t="shared" si="76"/>
        <v>0</v>
      </c>
      <c r="O142" s="130">
        <f t="shared" si="77"/>
        <v>0</v>
      </c>
      <c r="P142" s="130">
        <f t="shared" si="78"/>
        <v>0</v>
      </c>
      <c r="Q142" s="130">
        <f t="shared" si="79"/>
        <v>0</v>
      </c>
      <c r="R142" s="130">
        <f t="shared" si="80"/>
        <v>0</v>
      </c>
      <c r="S142" s="130">
        <f t="shared" si="81"/>
        <v>0</v>
      </c>
      <c r="T142" s="130">
        <f t="shared" si="82"/>
        <v>0</v>
      </c>
      <c r="U142" s="130">
        <f t="shared" si="83"/>
        <v>0</v>
      </c>
      <c r="V142" s="130">
        <f t="shared" si="84"/>
        <v>0</v>
      </c>
      <c r="W142" s="130">
        <f t="shared" si="85"/>
        <v>0</v>
      </c>
      <c r="X142" s="130">
        <f t="shared" si="86"/>
        <v>0</v>
      </c>
      <c r="Y142" s="130">
        <f t="shared" si="87"/>
        <v>0</v>
      </c>
      <c r="Z142" s="130">
        <f t="shared" si="88"/>
        <v>0</v>
      </c>
      <c r="AA142" s="130">
        <f t="shared" si="89"/>
        <v>0</v>
      </c>
      <c r="AB142" s="130">
        <f t="shared" si="90"/>
        <v>0</v>
      </c>
      <c r="AC142" s="130">
        <f t="shared" si="91"/>
        <v>0</v>
      </c>
      <c r="AD142" s="130">
        <f t="shared" si="92"/>
        <v>0</v>
      </c>
      <c r="AE142" s="130">
        <f t="shared" si="93"/>
        <v>0</v>
      </c>
      <c r="AF142" s="130">
        <f t="shared" si="94"/>
        <v>0</v>
      </c>
      <c r="AG142" s="130">
        <f t="shared" si="95"/>
        <v>0</v>
      </c>
      <c r="AH142" s="130">
        <f t="shared" si="96"/>
        <v>0</v>
      </c>
      <c r="AI142" s="130">
        <f t="shared" si="97"/>
        <v>0</v>
      </c>
      <c r="AJ142" s="130">
        <f t="shared" si="98"/>
        <v>0</v>
      </c>
      <c r="AK142" s="137">
        <f t="shared" si="99"/>
        <v>0</v>
      </c>
    </row>
    <row r="143" spans="1:37" ht="16" thickBot="1" x14ac:dyDescent="0.4">
      <c r="A143" s="42" t="str">
        <f t="shared" si="70"/>
        <v>base</v>
      </c>
      <c r="B143" s="129" t="s">
        <v>570</v>
      </c>
      <c r="C143" s="151" t="s">
        <v>586</v>
      </c>
      <c r="D143" s="161" t="s">
        <v>98</v>
      </c>
      <c r="E143" s="161" t="s">
        <v>236</v>
      </c>
      <c r="I143" s="141">
        <f t="shared" si="71"/>
        <v>0</v>
      </c>
      <c r="J143" s="141">
        <f t="shared" si="72"/>
        <v>0</v>
      </c>
      <c r="K143" s="141">
        <f t="shared" si="73"/>
        <v>0</v>
      </c>
      <c r="L143" s="141">
        <f t="shared" si="74"/>
        <v>0</v>
      </c>
      <c r="M143" s="141">
        <f t="shared" si="75"/>
        <v>0</v>
      </c>
      <c r="N143" s="141">
        <f t="shared" si="76"/>
        <v>0</v>
      </c>
      <c r="O143" s="141">
        <f t="shared" si="77"/>
        <v>0</v>
      </c>
      <c r="P143" s="141">
        <f t="shared" si="78"/>
        <v>0</v>
      </c>
      <c r="Q143" s="141">
        <f t="shared" si="79"/>
        <v>0</v>
      </c>
      <c r="R143" s="141">
        <f t="shared" si="80"/>
        <v>0</v>
      </c>
      <c r="S143" s="141">
        <f t="shared" si="81"/>
        <v>0</v>
      </c>
      <c r="T143" s="141">
        <f t="shared" si="82"/>
        <v>0</v>
      </c>
      <c r="U143" s="141">
        <f t="shared" si="83"/>
        <v>0</v>
      </c>
      <c r="V143" s="141">
        <f t="shared" si="84"/>
        <v>0</v>
      </c>
      <c r="W143" s="141">
        <f t="shared" si="85"/>
        <v>0</v>
      </c>
      <c r="X143" s="141">
        <f t="shared" si="86"/>
        <v>0</v>
      </c>
      <c r="Y143" s="141">
        <f t="shared" si="87"/>
        <v>0</v>
      </c>
      <c r="Z143" s="141">
        <f t="shared" si="88"/>
        <v>0</v>
      </c>
      <c r="AA143" s="141">
        <f t="shared" si="89"/>
        <v>0</v>
      </c>
      <c r="AB143" s="141">
        <f t="shared" si="90"/>
        <v>0</v>
      </c>
      <c r="AC143" s="141">
        <f t="shared" si="91"/>
        <v>0</v>
      </c>
      <c r="AD143" s="141">
        <f t="shared" si="92"/>
        <v>0</v>
      </c>
      <c r="AE143" s="141">
        <f t="shared" si="93"/>
        <v>0</v>
      </c>
      <c r="AF143" s="141">
        <f t="shared" si="94"/>
        <v>0</v>
      </c>
      <c r="AG143" s="141">
        <f t="shared" si="95"/>
        <v>0</v>
      </c>
      <c r="AH143" s="141">
        <f t="shared" si="96"/>
        <v>0</v>
      </c>
      <c r="AI143" s="141">
        <f t="shared" si="97"/>
        <v>0</v>
      </c>
      <c r="AJ143" s="141">
        <f t="shared" si="98"/>
        <v>0</v>
      </c>
      <c r="AK143" s="142">
        <f t="shared" si="99"/>
        <v>0</v>
      </c>
    </row>
    <row r="144" spans="1:37" ht="15.5" x14ac:dyDescent="0.35">
      <c r="A144" s="42" t="str">
        <f t="shared" si="70"/>
        <v>base</v>
      </c>
      <c r="B144" s="129" t="s">
        <v>570</v>
      </c>
      <c r="C144" s="152" t="s">
        <v>587</v>
      </c>
      <c r="D144" s="160" t="s">
        <v>59</v>
      </c>
      <c r="E144" s="160" t="s">
        <v>114</v>
      </c>
      <c r="I144" s="134">
        <f t="shared" si="71"/>
        <v>0</v>
      </c>
      <c r="J144" s="134">
        <f t="shared" si="72"/>
        <v>0</v>
      </c>
      <c r="K144" s="134">
        <f t="shared" si="73"/>
        <v>0</v>
      </c>
      <c r="L144" s="134">
        <f t="shared" si="74"/>
        <v>0</v>
      </c>
      <c r="M144" s="134">
        <f t="shared" si="75"/>
        <v>0</v>
      </c>
      <c r="N144" s="134">
        <f t="shared" si="76"/>
        <v>0</v>
      </c>
      <c r="O144" s="134">
        <f t="shared" si="77"/>
        <v>0</v>
      </c>
      <c r="P144" s="134">
        <f t="shared" si="78"/>
        <v>0</v>
      </c>
      <c r="Q144" s="134">
        <f t="shared" si="79"/>
        <v>0</v>
      </c>
      <c r="R144" s="134">
        <f t="shared" si="80"/>
        <v>0</v>
      </c>
      <c r="S144" s="134">
        <f t="shared" si="81"/>
        <v>0</v>
      </c>
      <c r="T144" s="134">
        <f t="shared" si="82"/>
        <v>0</v>
      </c>
      <c r="U144" s="134">
        <f t="shared" si="83"/>
        <v>0</v>
      </c>
      <c r="V144" s="134">
        <f t="shared" si="84"/>
        <v>0</v>
      </c>
      <c r="W144" s="134">
        <f t="shared" si="85"/>
        <v>0</v>
      </c>
      <c r="X144" s="134">
        <f t="shared" si="86"/>
        <v>0</v>
      </c>
      <c r="Y144" s="134">
        <f t="shared" si="87"/>
        <v>0</v>
      </c>
      <c r="Z144" s="134">
        <f t="shared" si="88"/>
        <v>0</v>
      </c>
      <c r="AA144" s="134">
        <f t="shared" si="89"/>
        <v>0</v>
      </c>
      <c r="AB144" s="134">
        <f t="shared" si="90"/>
        <v>0</v>
      </c>
      <c r="AC144" s="134">
        <f t="shared" si="91"/>
        <v>0</v>
      </c>
      <c r="AD144" s="134">
        <f t="shared" si="92"/>
        <v>0</v>
      </c>
      <c r="AE144" s="134">
        <f t="shared" si="93"/>
        <v>0</v>
      </c>
      <c r="AF144" s="134">
        <f t="shared" si="94"/>
        <v>0</v>
      </c>
      <c r="AG144" s="134">
        <f t="shared" si="95"/>
        <v>0</v>
      </c>
      <c r="AH144" s="134">
        <f t="shared" si="96"/>
        <v>0</v>
      </c>
      <c r="AI144" s="134">
        <f t="shared" si="97"/>
        <v>0</v>
      </c>
      <c r="AJ144" s="134">
        <f t="shared" si="98"/>
        <v>0</v>
      </c>
      <c r="AK144" s="135">
        <f t="shared" si="99"/>
        <v>0</v>
      </c>
    </row>
    <row r="145" spans="1:37" ht="15.5" x14ac:dyDescent="0.35">
      <c r="A145" s="42" t="str">
        <f t="shared" si="70"/>
        <v>base</v>
      </c>
      <c r="B145" s="129" t="s">
        <v>570</v>
      </c>
      <c r="C145" s="153" t="s">
        <v>587</v>
      </c>
      <c r="D145" s="117" t="s">
        <v>59</v>
      </c>
      <c r="E145" s="117" t="s">
        <v>93</v>
      </c>
      <c r="I145" s="130">
        <f t="shared" si="71"/>
        <v>0</v>
      </c>
      <c r="J145" s="130">
        <f t="shared" si="72"/>
        <v>0</v>
      </c>
      <c r="K145" s="130">
        <f t="shared" si="73"/>
        <v>0</v>
      </c>
      <c r="L145" s="130">
        <f t="shared" si="74"/>
        <v>0</v>
      </c>
      <c r="M145" s="130">
        <f t="shared" si="75"/>
        <v>0</v>
      </c>
      <c r="N145" s="130">
        <f t="shared" si="76"/>
        <v>0</v>
      </c>
      <c r="O145" s="130">
        <f t="shared" si="77"/>
        <v>0</v>
      </c>
      <c r="P145" s="130">
        <f t="shared" si="78"/>
        <v>0</v>
      </c>
      <c r="Q145" s="130">
        <f t="shared" si="79"/>
        <v>0</v>
      </c>
      <c r="R145" s="130">
        <f t="shared" si="80"/>
        <v>0</v>
      </c>
      <c r="S145" s="130">
        <f t="shared" si="81"/>
        <v>0</v>
      </c>
      <c r="T145" s="130">
        <f t="shared" si="82"/>
        <v>0</v>
      </c>
      <c r="U145" s="130">
        <f t="shared" si="83"/>
        <v>0</v>
      </c>
      <c r="V145" s="130">
        <f t="shared" si="84"/>
        <v>0</v>
      </c>
      <c r="W145" s="130">
        <f t="shared" si="85"/>
        <v>0</v>
      </c>
      <c r="X145" s="130">
        <f t="shared" si="86"/>
        <v>0</v>
      </c>
      <c r="Y145" s="130">
        <f t="shared" si="87"/>
        <v>0</v>
      </c>
      <c r="Z145" s="130">
        <f t="shared" si="88"/>
        <v>0</v>
      </c>
      <c r="AA145" s="130">
        <f t="shared" si="89"/>
        <v>0</v>
      </c>
      <c r="AB145" s="130">
        <f t="shared" si="90"/>
        <v>0</v>
      </c>
      <c r="AC145" s="130">
        <f t="shared" si="91"/>
        <v>0</v>
      </c>
      <c r="AD145" s="130">
        <f t="shared" si="92"/>
        <v>0</v>
      </c>
      <c r="AE145" s="130">
        <f t="shared" si="93"/>
        <v>0</v>
      </c>
      <c r="AF145" s="130">
        <f t="shared" si="94"/>
        <v>0</v>
      </c>
      <c r="AG145" s="130">
        <f t="shared" si="95"/>
        <v>0</v>
      </c>
      <c r="AH145" s="130">
        <f t="shared" si="96"/>
        <v>0</v>
      </c>
      <c r="AI145" s="130">
        <f t="shared" si="97"/>
        <v>0</v>
      </c>
      <c r="AJ145" s="130">
        <f t="shared" si="98"/>
        <v>0</v>
      </c>
      <c r="AK145" s="137">
        <f t="shared" si="99"/>
        <v>0</v>
      </c>
    </row>
    <row r="146" spans="1:37" ht="15.5" x14ac:dyDescent="0.35">
      <c r="A146" s="42" t="str">
        <f t="shared" si="70"/>
        <v>base</v>
      </c>
      <c r="B146" s="129" t="s">
        <v>570</v>
      </c>
      <c r="C146" s="153" t="s">
        <v>587</v>
      </c>
      <c r="D146" s="117" t="s">
        <v>59</v>
      </c>
      <c r="E146" s="117" t="s">
        <v>340</v>
      </c>
      <c r="I146" s="130">
        <f t="shared" si="71"/>
        <v>0</v>
      </c>
      <c r="J146" s="130">
        <f t="shared" si="72"/>
        <v>0</v>
      </c>
      <c r="K146" s="130">
        <f t="shared" si="73"/>
        <v>0</v>
      </c>
      <c r="L146" s="130">
        <f t="shared" si="74"/>
        <v>0</v>
      </c>
      <c r="M146" s="130">
        <f t="shared" si="75"/>
        <v>0</v>
      </c>
      <c r="N146" s="130">
        <f t="shared" si="76"/>
        <v>0</v>
      </c>
      <c r="O146" s="130">
        <f t="shared" si="77"/>
        <v>0</v>
      </c>
      <c r="P146" s="130">
        <f t="shared" si="78"/>
        <v>0</v>
      </c>
      <c r="Q146" s="130">
        <f t="shared" si="79"/>
        <v>0</v>
      </c>
      <c r="R146" s="130">
        <f t="shared" si="80"/>
        <v>0</v>
      </c>
      <c r="S146" s="130">
        <f t="shared" si="81"/>
        <v>0</v>
      </c>
      <c r="T146" s="130">
        <f t="shared" si="82"/>
        <v>0</v>
      </c>
      <c r="U146" s="130">
        <f t="shared" si="83"/>
        <v>0</v>
      </c>
      <c r="V146" s="130">
        <f t="shared" si="84"/>
        <v>0</v>
      </c>
      <c r="W146" s="130">
        <f t="shared" si="85"/>
        <v>0</v>
      </c>
      <c r="X146" s="130">
        <f t="shared" si="86"/>
        <v>0</v>
      </c>
      <c r="Y146" s="130">
        <f t="shared" si="87"/>
        <v>0</v>
      </c>
      <c r="Z146" s="130">
        <f t="shared" si="88"/>
        <v>0</v>
      </c>
      <c r="AA146" s="130">
        <f t="shared" si="89"/>
        <v>0</v>
      </c>
      <c r="AB146" s="130">
        <f t="shared" si="90"/>
        <v>0</v>
      </c>
      <c r="AC146" s="130">
        <f t="shared" si="91"/>
        <v>0</v>
      </c>
      <c r="AD146" s="130">
        <f t="shared" si="92"/>
        <v>0</v>
      </c>
      <c r="AE146" s="130">
        <f t="shared" si="93"/>
        <v>0</v>
      </c>
      <c r="AF146" s="130">
        <f t="shared" si="94"/>
        <v>0</v>
      </c>
      <c r="AG146" s="130">
        <f t="shared" si="95"/>
        <v>0</v>
      </c>
      <c r="AH146" s="130">
        <f t="shared" si="96"/>
        <v>0</v>
      </c>
      <c r="AI146" s="130">
        <f t="shared" si="97"/>
        <v>0</v>
      </c>
      <c r="AJ146" s="130">
        <f t="shared" si="98"/>
        <v>0</v>
      </c>
      <c r="AK146" s="137">
        <f t="shared" si="99"/>
        <v>0</v>
      </c>
    </row>
    <row r="147" spans="1:37" ht="15.5" x14ac:dyDescent="0.35">
      <c r="A147" s="42" t="str">
        <f t="shared" si="70"/>
        <v>base</v>
      </c>
      <c r="B147" s="129" t="s">
        <v>570</v>
      </c>
      <c r="C147" s="153" t="s">
        <v>587</v>
      </c>
      <c r="D147" s="117" t="s">
        <v>59</v>
      </c>
      <c r="E147" s="117" t="s">
        <v>336</v>
      </c>
      <c r="I147" s="130">
        <f t="shared" si="71"/>
        <v>0</v>
      </c>
      <c r="J147" s="130">
        <f t="shared" si="72"/>
        <v>0</v>
      </c>
      <c r="K147" s="130">
        <f t="shared" si="73"/>
        <v>0</v>
      </c>
      <c r="L147" s="130">
        <f t="shared" si="74"/>
        <v>0</v>
      </c>
      <c r="M147" s="130">
        <f t="shared" si="75"/>
        <v>0</v>
      </c>
      <c r="N147" s="130">
        <f t="shared" si="76"/>
        <v>0</v>
      </c>
      <c r="O147" s="130">
        <f t="shared" si="77"/>
        <v>0</v>
      </c>
      <c r="P147" s="130">
        <f t="shared" si="78"/>
        <v>0</v>
      </c>
      <c r="Q147" s="130">
        <f t="shared" si="79"/>
        <v>0</v>
      </c>
      <c r="R147" s="130">
        <f t="shared" si="80"/>
        <v>0</v>
      </c>
      <c r="S147" s="130">
        <f t="shared" si="81"/>
        <v>0</v>
      </c>
      <c r="T147" s="130">
        <f t="shared" si="82"/>
        <v>0</v>
      </c>
      <c r="U147" s="130">
        <f t="shared" si="83"/>
        <v>0</v>
      </c>
      <c r="V147" s="130">
        <f t="shared" si="84"/>
        <v>0</v>
      </c>
      <c r="W147" s="130">
        <f t="shared" si="85"/>
        <v>0</v>
      </c>
      <c r="X147" s="130">
        <f t="shared" si="86"/>
        <v>0</v>
      </c>
      <c r="Y147" s="130">
        <f t="shared" si="87"/>
        <v>0</v>
      </c>
      <c r="Z147" s="130">
        <f t="shared" si="88"/>
        <v>0</v>
      </c>
      <c r="AA147" s="130">
        <f t="shared" si="89"/>
        <v>0</v>
      </c>
      <c r="AB147" s="130">
        <f t="shared" si="90"/>
        <v>0</v>
      </c>
      <c r="AC147" s="130">
        <f t="shared" si="91"/>
        <v>0</v>
      </c>
      <c r="AD147" s="130">
        <f t="shared" si="92"/>
        <v>0</v>
      </c>
      <c r="AE147" s="130">
        <f t="shared" si="93"/>
        <v>0</v>
      </c>
      <c r="AF147" s="130">
        <f t="shared" si="94"/>
        <v>0</v>
      </c>
      <c r="AG147" s="130">
        <f t="shared" si="95"/>
        <v>0</v>
      </c>
      <c r="AH147" s="130">
        <f t="shared" si="96"/>
        <v>0</v>
      </c>
      <c r="AI147" s="130">
        <f t="shared" si="97"/>
        <v>0</v>
      </c>
      <c r="AJ147" s="130">
        <f t="shared" si="98"/>
        <v>0</v>
      </c>
      <c r="AK147" s="137">
        <f t="shared" si="99"/>
        <v>0</v>
      </c>
    </row>
    <row r="148" spans="1:37" ht="15.5" x14ac:dyDescent="0.35">
      <c r="A148" s="42" t="str">
        <f t="shared" si="70"/>
        <v>base</v>
      </c>
      <c r="B148" s="129" t="s">
        <v>570</v>
      </c>
      <c r="C148" s="153" t="s">
        <v>587</v>
      </c>
      <c r="D148" s="117" t="s">
        <v>59</v>
      </c>
      <c r="E148" s="117" t="s">
        <v>168</v>
      </c>
      <c r="I148" s="130">
        <f t="shared" si="71"/>
        <v>0</v>
      </c>
      <c r="J148" s="130">
        <f t="shared" si="72"/>
        <v>0</v>
      </c>
      <c r="K148" s="130">
        <f t="shared" si="73"/>
        <v>0</v>
      </c>
      <c r="L148" s="130">
        <f t="shared" si="74"/>
        <v>0</v>
      </c>
      <c r="M148" s="130">
        <f t="shared" si="75"/>
        <v>0</v>
      </c>
      <c r="N148" s="130">
        <f t="shared" si="76"/>
        <v>0</v>
      </c>
      <c r="O148" s="130">
        <f t="shared" si="77"/>
        <v>0</v>
      </c>
      <c r="P148" s="130">
        <f t="shared" si="78"/>
        <v>0</v>
      </c>
      <c r="Q148" s="130">
        <f t="shared" si="79"/>
        <v>0</v>
      </c>
      <c r="R148" s="130">
        <f t="shared" si="80"/>
        <v>0</v>
      </c>
      <c r="S148" s="130">
        <f t="shared" si="81"/>
        <v>0</v>
      </c>
      <c r="T148" s="130">
        <f t="shared" si="82"/>
        <v>0</v>
      </c>
      <c r="U148" s="130">
        <f t="shared" si="83"/>
        <v>0</v>
      </c>
      <c r="V148" s="130">
        <f t="shared" si="84"/>
        <v>0</v>
      </c>
      <c r="W148" s="130">
        <f t="shared" si="85"/>
        <v>0</v>
      </c>
      <c r="X148" s="130">
        <f t="shared" si="86"/>
        <v>0</v>
      </c>
      <c r="Y148" s="130">
        <f t="shared" si="87"/>
        <v>0</v>
      </c>
      <c r="Z148" s="130">
        <f t="shared" si="88"/>
        <v>0</v>
      </c>
      <c r="AA148" s="130">
        <f t="shared" si="89"/>
        <v>0</v>
      </c>
      <c r="AB148" s="130">
        <f t="shared" si="90"/>
        <v>0</v>
      </c>
      <c r="AC148" s="130">
        <f t="shared" si="91"/>
        <v>0</v>
      </c>
      <c r="AD148" s="130">
        <f t="shared" si="92"/>
        <v>0</v>
      </c>
      <c r="AE148" s="130">
        <f t="shared" si="93"/>
        <v>0</v>
      </c>
      <c r="AF148" s="130">
        <f t="shared" si="94"/>
        <v>0</v>
      </c>
      <c r="AG148" s="130">
        <f t="shared" si="95"/>
        <v>0</v>
      </c>
      <c r="AH148" s="130">
        <f t="shared" si="96"/>
        <v>0</v>
      </c>
      <c r="AI148" s="130">
        <f t="shared" si="97"/>
        <v>0</v>
      </c>
      <c r="AJ148" s="130">
        <f t="shared" si="98"/>
        <v>0</v>
      </c>
      <c r="AK148" s="137">
        <f t="shared" si="99"/>
        <v>0</v>
      </c>
    </row>
    <row r="149" spans="1:37" ht="15.5" x14ac:dyDescent="0.35">
      <c r="A149" s="42" t="str">
        <f t="shared" si="70"/>
        <v>base</v>
      </c>
      <c r="B149" s="129" t="s">
        <v>570</v>
      </c>
      <c r="C149" s="153" t="s">
        <v>587</v>
      </c>
      <c r="D149" s="117" t="s">
        <v>98</v>
      </c>
      <c r="E149" s="117" t="s">
        <v>97</v>
      </c>
      <c r="I149" s="130">
        <f t="shared" si="71"/>
        <v>0</v>
      </c>
      <c r="J149" s="130">
        <f t="shared" si="72"/>
        <v>0</v>
      </c>
      <c r="K149" s="130">
        <f t="shared" si="73"/>
        <v>0</v>
      </c>
      <c r="L149" s="130">
        <f t="shared" si="74"/>
        <v>0</v>
      </c>
      <c r="M149" s="130">
        <f t="shared" si="75"/>
        <v>0</v>
      </c>
      <c r="N149" s="130">
        <f t="shared" si="76"/>
        <v>0</v>
      </c>
      <c r="O149" s="130">
        <f t="shared" si="77"/>
        <v>0</v>
      </c>
      <c r="P149" s="130">
        <f t="shared" si="78"/>
        <v>0</v>
      </c>
      <c r="Q149" s="130">
        <f t="shared" si="79"/>
        <v>0</v>
      </c>
      <c r="R149" s="130">
        <f t="shared" si="80"/>
        <v>0</v>
      </c>
      <c r="S149" s="130">
        <f t="shared" si="81"/>
        <v>0</v>
      </c>
      <c r="T149" s="130">
        <f t="shared" si="82"/>
        <v>0</v>
      </c>
      <c r="U149" s="130">
        <f t="shared" si="83"/>
        <v>0</v>
      </c>
      <c r="V149" s="130">
        <f t="shared" si="84"/>
        <v>0</v>
      </c>
      <c r="W149" s="130">
        <f t="shared" si="85"/>
        <v>0</v>
      </c>
      <c r="X149" s="130">
        <f t="shared" si="86"/>
        <v>0</v>
      </c>
      <c r="Y149" s="130">
        <f t="shared" si="87"/>
        <v>0</v>
      </c>
      <c r="Z149" s="130">
        <f t="shared" si="88"/>
        <v>0</v>
      </c>
      <c r="AA149" s="130">
        <f t="shared" si="89"/>
        <v>0</v>
      </c>
      <c r="AB149" s="130">
        <f t="shared" si="90"/>
        <v>0</v>
      </c>
      <c r="AC149" s="130">
        <f t="shared" si="91"/>
        <v>0</v>
      </c>
      <c r="AD149" s="130">
        <f t="shared" si="92"/>
        <v>0</v>
      </c>
      <c r="AE149" s="130">
        <f t="shared" si="93"/>
        <v>0</v>
      </c>
      <c r="AF149" s="130">
        <f t="shared" si="94"/>
        <v>0</v>
      </c>
      <c r="AG149" s="130">
        <f t="shared" si="95"/>
        <v>0</v>
      </c>
      <c r="AH149" s="130">
        <f t="shared" si="96"/>
        <v>0</v>
      </c>
      <c r="AI149" s="130">
        <f t="shared" si="97"/>
        <v>0</v>
      </c>
      <c r="AJ149" s="130">
        <f t="shared" si="98"/>
        <v>0</v>
      </c>
      <c r="AK149" s="137">
        <f t="shared" si="99"/>
        <v>0</v>
      </c>
    </row>
    <row r="150" spans="1:37" ht="16" thickBot="1" x14ac:dyDescent="0.4">
      <c r="A150" s="42" t="str">
        <f t="shared" si="70"/>
        <v>base</v>
      </c>
      <c r="B150" s="129" t="s">
        <v>570</v>
      </c>
      <c r="C150" s="154" t="s">
        <v>587</v>
      </c>
      <c r="D150" s="161" t="s">
        <v>98</v>
      </c>
      <c r="E150" s="161" t="s">
        <v>236</v>
      </c>
      <c r="I150" s="141">
        <f t="shared" si="71"/>
        <v>0</v>
      </c>
      <c r="J150" s="141">
        <f t="shared" si="72"/>
        <v>0</v>
      </c>
      <c r="K150" s="141">
        <f t="shared" si="73"/>
        <v>0</v>
      </c>
      <c r="L150" s="141">
        <f t="shared" si="74"/>
        <v>0</v>
      </c>
      <c r="M150" s="141">
        <f t="shared" si="75"/>
        <v>0</v>
      </c>
      <c r="N150" s="141">
        <f t="shared" si="76"/>
        <v>0</v>
      </c>
      <c r="O150" s="141">
        <f t="shared" si="77"/>
        <v>0</v>
      </c>
      <c r="P150" s="141">
        <f t="shared" si="78"/>
        <v>0</v>
      </c>
      <c r="Q150" s="141">
        <f t="shared" si="79"/>
        <v>0</v>
      </c>
      <c r="R150" s="141">
        <f t="shared" si="80"/>
        <v>0</v>
      </c>
      <c r="S150" s="141">
        <f t="shared" si="81"/>
        <v>0</v>
      </c>
      <c r="T150" s="141">
        <f t="shared" si="82"/>
        <v>0</v>
      </c>
      <c r="U150" s="141">
        <f t="shared" si="83"/>
        <v>0</v>
      </c>
      <c r="V150" s="141">
        <f t="shared" si="84"/>
        <v>0</v>
      </c>
      <c r="W150" s="141">
        <f t="shared" si="85"/>
        <v>0</v>
      </c>
      <c r="X150" s="141">
        <f t="shared" si="86"/>
        <v>0</v>
      </c>
      <c r="Y150" s="141">
        <f t="shared" si="87"/>
        <v>0</v>
      </c>
      <c r="Z150" s="141">
        <f t="shared" si="88"/>
        <v>0</v>
      </c>
      <c r="AA150" s="141">
        <f t="shared" si="89"/>
        <v>0</v>
      </c>
      <c r="AB150" s="141">
        <f t="shared" si="90"/>
        <v>0</v>
      </c>
      <c r="AC150" s="141">
        <f t="shared" si="91"/>
        <v>0</v>
      </c>
      <c r="AD150" s="141">
        <f t="shared" si="92"/>
        <v>0</v>
      </c>
      <c r="AE150" s="141">
        <f t="shared" si="93"/>
        <v>0</v>
      </c>
      <c r="AF150" s="141">
        <f t="shared" si="94"/>
        <v>0</v>
      </c>
      <c r="AG150" s="141">
        <f t="shared" si="95"/>
        <v>0</v>
      </c>
      <c r="AH150" s="141">
        <f t="shared" si="96"/>
        <v>0</v>
      </c>
      <c r="AI150" s="141">
        <f t="shared" si="97"/>
        <v>0</v>
      </c>
      <c r="AJ150" s="141">
        <f t="shared" si="98"/>
        <v>0</v>
      </c>
      <c r="AK150" s="142">
        <f t="shared" si="99"/>
        <v>0</v>
      </c>
    </row>
    <row r="151" spans="1:37" ht="15.5" x14ac:dyDescent="0.35">
      <c r="A151" s="42" t="str">
        <f t="shared" si="70"/>
        <v>base</v>
      </c>
      <c r="B151" s="129" t="s">
        <v>570</v>
      </c>
      <c r="C151" s="149" t="s">
        <v>588</v>
      </c>
      <c r="D151" s="160" t="s">
        <v>59</v>
      </c>
      <c r="E151" s="160" t="s">
        <v>114</v>
      </c>
      <c r="I151" s="134">
        <f t="shared" si="71"/>
        <v>0</v>
      </c>
      <c r="J151" s="134">
        <f t="shared" si="72"/>
        <v>0</v>
      </c>
      <c r="K151" s="134">
        <f t="shared" si="73"/>
        <v>0</v>
      </c>
      <c r="L151" s="134">
        <f t="shared" si="74"/>
        <v>0</v>
      </c>
      <c r="M151" s="134">
        <f t="shared" si="75"/>
        <v>0</v>
      </c>
      <c r="N151" s="134">
        <f t="shared" si="76"/>
        <v>0</v>
      </c>
      <c r="O151" s="134">
        <f t="shared" si="77"/>
        <v>0</v>
      </c>
      <c r="P151" s="134">
        <f t="shared" si="78"/>
        <v>0</v>
      </c>
      <c r="Q151" s="134">
        <f t="shared" si="79"/>
        <v>0</v>
      </c>
      <c r="R151" s="134">
        <f t="shared" si="80"/>
        <v>0</v>
      </c>
      <c r="S151" s="134">
        <f t="shared" si="81"/>
        <v>0</v>
      </c>
      <c r="T151" s="134">
        <f t="shared" si="82"/>
        <v>0</v>
      </c>
      <c r="U151" s="134">
        <f t="shared" si="83"/>
        <v>0</v>
      </c>
      <c r="V151" s="134">
        <f t="shared" si="84"/>
        <v>0</v>
      </c>
      <c r="W151" s="134">
        <f t="shared" si="85"/>
        <v>0</v>
      </c>
      <c r="X151" s="134">
        <f t="shared" si="86"/>
        <v>0</v>
      </c>
      <c r="Y151" s="134">
        <f t="shared" si="87"/>
        <v>0</v>
      </c>
      <c r="Z151" s="134">
        <f t="shared" si="88"/>
        <v>0</v>
      </c>
      <c r="AA151" s="134">
        <f t="shared" si="89"/>
        <v>0</v>
      </c>
      <c r="AB151" s="134">
        <f t="shared" si="90"/>
        <v>0</v>
      </c>
      <c r="AC151" s="134">
        <f t="shared" si="91"/>
        <v>0</v>
      </c>
      <c r="AD151" s="134">
        <f t="shared" si="92"/>
        <v>0</v>
      </c>
      <c r="AE151" s="134">
        <f t="shared" si="93"/>
        <v>0</v>
      </c>
      <c r="AF151" s="134">
        <f t="shared" si="94"/>
        <v>0</v>
      </c>
      <c r="AG151" s="134">
        <f t="shared" si="95"/>
        <v>0</v>
      </c>
      <c r="AH151" s="134">
        <f t="shared" si="96"/>
        <v>0</v>
      </c>
      <c r="AI151" s="134">
        <f t="shared" si="97"/>
        <v>0</v>
      </c>
      <c r="AJ151" s="134">
        <f t="shared" si="98"/>
        <v>0</v>
      </c>
      <c r="AK151" s="135">
        <f t="shared" si="99"/>
        <v>0</v>
      </c>
    </row>
    <row r="152" spans="1:37" ht="15.5" x14ac:dyDescent="0.35">
      <c r="A152" s="42" t="str">
        <f t="shared" si="70"/>
        <v>base</v>
      </c>
      <c r="B152" s="129" t="s">
        <v>570</v>
      </c>
      <c r="C152" s="150" t="s">
        <v>588</v>
      </c>
      <c r="D152" s="117" t="s">
        <v>59</v>
      </c>
      <c r="E152" s="117" t="s">
        <v>93</v>
      </c>
      <c r="I152" s="130">
        <f t="shared" si="71"/>
        <v>0</v>
      </c>
      <c r="J152" s="130">
        <f t="shared" si="72"/>
        <v>0</v>
      </c>
      <c r="K152" s="130">
        <f t="shared" si="73"/>
        <v>0</v>
      </c>
      <c r="L152" s="130">
        <f t="shared" si="74"/>
        <v>0</v>
      </c>
      <c r="M152" s="130">
        <f t="shared" si="75"/>
        <v>0</v>
      </c>
      <c r="N152" s="130">
        <f t="shared" si="76"/>
        <v>0</v>
      </c>
      <c r="O152" s="130">
        <f t="shared" si="77"/>
        <v>0</v>
      </c>
      <c r="P152" s="130">
        <f t="shared" si="78"/>
        <v>0</v>
      </c>
      <c r="Q152" s="130">
        <f t="shared" si="79"/>
        <v>0</v>
      </c>
      <c r="R152" s="130">
        <f t="shared" si="80"/>
        <v>0</v>
      </c>
      <c r="S152" s="130">
        <f t="shared" si="81"/>
        <v>0</v>
      </c>
      <c r="T152" s="130">
        <f t="shared" si="82"/>
        <v>0</v>
      </c>
      <c r="U152" s="130">
        <f t="shared" si="83"/>
        <v>0</v>
      </c>
      <c r="V152" s="130">
        <f t="shared" si="84"/>
        <v>0</v>
      </c>
      <c r="W152" s="130">
        <f t="shared" si="85"/>
        <v>0</v>
      </c>
      <c r="X152" s="130">
        <f t="shared" si="86"/>
        <v>0</v>
      </c>
      <c r="Y152" s="130">
        <f t="shared" si="87"/>
        <v>0</v>
      </c>
      <c r="Z152" s="130">
        <f t="shared" si="88"/>
        <v>0</v>
      </c>
      <c r="AA152" s="130">
        <f t="shared" si="89"/>
        <v>0</v>
      </c>
      <c r="AB152" s="130">
        <f t="shared" si="90"/>
        <v>0</v>
      </c>
      <c r="AC152" s="130">
        <f t="shared" si="91"/>
        <v>0</v>
      </c>
      <c r="AD152" s="130">
        <f t="shared" si="92"/>
        <v>0</v>
      </c>
      <c r="AE152" s="130">
        <f t="shared" si="93"/>
        <v>0</v>
      </c>
      <c r="AF152" s="130">
        <f t="shared" si="94"/>
        <v>0</v>
      </c>
      <c r="AG152" s="130">
        <f t="shared" si="95"/>
        <v>0</v>
      </c>
      <c r="AH152" s="130">
        <f t="shared" si="96"/>
        <v>0</v>
      </c>
      <c r="AI152" s="130">
        <f t="shared" si="97"/>
        <v>0</v>
      </c>
      <c r="AJ152" s="130">
        <f t="shared" si="98"/>
        <v>0</v>
      </c>
      <c r="AK152" s="137">
        <f t="shared" si="99"/>
        <v>0</v>
      </c>
    </row>
    <row r="153" spans="1:37" ht="15.5" x14ac:dyDescent="0.35">
      <c r="A153" s="42" t="str">
        <f t="shared" si="70"/>
        <v>base</v>
      </c>
      <c r="B153" s="129" t="s">
        <v>570</v>
      </c>
      <c r="C153" s="150" t="s">
        <v>588</v>
      </c>
      <c r="D153" s="117" t="s">
        <v>59</v>
      </c>
      <c r="E153" s="117" t="s">
        <v>340</v>
      </c>
      <c r="I153" s="130">
        <f t="shared" si="71"/>
        <v>0</v>
      </c>
      <c r="J153" s="130">
        <f t="shared" si="72"/>
        <v>0</v>
      </c>
      <c r="K153" s="130">
        <f t="shared" si="73"/>
        <v>0</v>
      </c>
      <c r="L153" s="130">
        <f t="shared" si="74"/>
        <v>0</v>
      </c>
      <c r="M153" s="130">
        <f t="shared" si="75"/>
        <v>0</v>
      </c>
      <c r="N153" s="130">
        <f t="shared" si="76"/>
        <v>0</v>
      </c>
      <c r="O153" s="130">
        <f t="shared" si="77"/>
        <v>0</v>
      </c>
      <c r="P153" s="130">
        <f t="shared" si="78"/>
        <v>0</v>
      </c>
      <c r="Q153" s="130">
        <f t="shared" si="79"/>
        <v>0</v>
      </c>
      <c r="R153" s="130">
        <f t="shared" si="80"/>
        <v>0</v>
      </c>
      <c r="S153" s="130">
        <f t="shared" si="81"/>
        <v>0</v>
      </c>
      <c r="T153" s="130">
        <f t="shared" si="82"/>
        <v>0</v>
      </c>
      <c r="U153" s="130">
        <f t="shared" si="83"/>
        <v>0</v>
      </c>
      <c r="V153" s="130">
        <f t="shared" si="84"/>
        <v>0</v>
      </c>
      <c r="W153" s="130">
        <f t="shared" si="85"/>
        <v>0</v>
      </c>
      <c r="X153" s="130">
        <f t="shared" si="86"/>
        <v>0</v>
      </c>
      <c r="Y153" s="130">
        <f t="shared" si="87"/>
        <v>0</v>
      </c>
      <c r="Z153" s="130">
        <f t="shared" si="88"/>
        <v>0</v>
      </c>
      <c r="AA153" s="130">
        <f t="shared" si="89"/>
        <v>0</v>
      </c>
      <c r="AB153" s="130">
        <f t="shared" si="90"/>
        <v>0</v>
      </c>
      <c r="AC153" s="130">
        <f t="shared" si="91"/>
        <v>0</v>
      </c>
      <c r="AD153" s="130">
        <f t="shared" si="92"/>
        <v>0</v>
      </c>
      <c r="AE153" s="130">
        <f t="shared" si="93"/>
        <v>0</v>
      </c>
      <c r="AF153" s="130">
        <f t="shared" si="94"/>
        <v>0</v>
      </c>
      <c r="AG153" s="130">
        <f t="shared" si="95"/>
        <v>0</v>
      </c>
      <c r="AH153" s="130">
        <f t="shared" si="96"/>
        <v>0</v>
      </c>
      <c r="AI153" s="130">
        <f t="shared" si="97"/>
        <v>0</v>
      </c>
      <c r="AJ153" s="130">
        <f t="shared" si="98"/>
        <v>0</v>
      </c>
      <c r="AK153" s="137">
        <f t="shared" si="99"/>
        <v>0</v>
      </c>
    </row>
    <row r="154" spans="1:37" ht="15.5" x14ac:dyDescent="0.35">
      <c r="A154" s="42" t="str">
        <f t="shared" si="70"/>
        <v>base</v>
      </c>
      <c r="B154" s="129" t="s">
        <v>570</v>
      </c>
      <c r="C154" s="150" t="s">
        <v>588</v>
      </c>
      <c r="D154" s="117" t="s">
        <v>59</v>
      </c>
      <c r="E154" s="117" t="s">
        <v>336</v>
      </c>
      <c r="I154" s="130">
        <f t="shared" si="71"/>
        <v>0</v>
      </c>
      <c r="J154" s="130">
        <f t="shared" si="72"/>
        <v>0</v>
      </c>
      <c r="K154" s="130">
        <f t="shared" si="73"/>
        <v>0</v>
      </c>
      <c r="L154" s="130">
        <f t="shared" si="74"/>
        <v>0</v>
      </c>
      <c r="M154" s="130">
        <f t="shared" si="75"/>
        <v>0</v>
      </c>
      <c r="N154" s="130">
        <f t="shared" si="76"/>
        <v>0</v>
      </c>
      <c r="O154" s="130">
        <f t="shared" si="77"/>
        <v>0</v>
      </c>
      <c r="P154" s="130">
        <f t="shared" si="78"/>
        <v>0</v>
      </c>
      <c r="Q154" s="130">
        <f t="shared" si="79"/>
        <v>0</v>
      </c>
      <c r="R154" s="130">
        <f t="shared" si="80"/>
        <v>0</v>
      </c>
      <c r="S154" s="130">
        <f t="shared" si="81"/>
        <v>0</v>
      </c>
      <c r="T154" s="130">
        <f t="shared" si="82"/>
        <v>0</v>
      </c>
      <c r="U154" s="130">
        <f t="shared" si="83"/>
        <v>0</v>
      </c>
      <c r="V154" s="130">
        <f t="shared" si="84"/>
        <v>0</v>
      </c>
      <c r="W154" s="130">
        <f t="shared" si="85"/>
        <v>0</v>
      </c>
      <c r="X154" s="130">
        <f t="shared" si="86"/>
        <v>0</v>
      </c>
      <c r="Y154" s="130">
        <f t="shared" si="87"/>
        <v>0</v>
      </c>
      <c r="Z154" s="130">
        <f t="shared" si="88"/>
        <v>0</v>
      </c>
      <c r="AA154" s="130">
        <f t="shared" si="89"/>
        <v>0</v>
      </c>
      <c r="AB154" s="130">
        <f t="shared" si="90"/>
        <v>0</v>
      </c>
      <c r="AC154" s="130">
        <f t="shared" si="91"/>
        <v>0</v>
      </c>
      <c r="AD154" s="130">
        <f t="shared" si="92"/>
        <v>0</v>
      </c>
      <c r="AE154" s="130">
        <f t="shared" si="93"/>
        <v>0</v>
      </c>
      <c r="AF154" s="130">
        <f t="shared" si="94"/>
        <v>0</v>
      </c>
      <c r="AG154" s="130">
        <f t="shared" si="95"/>
        <v>0</v>
      </c>
      <c r="AH154" s="130">
        <f t="shared" si="96"/>
        <v>0</v>
      </c>
      <c r="AI154" s="130">
        <f t="shared" si="97"/>
        <v>0</v>
      </c>
      <c r="AJ154" s="130">
        <f t="shared" si="98"/>
        <v>0</v>
      </c>
      <c r="AK154" s="137">
        <f t="shared" si="99"/>
        <v>0</v>
      </c>
    </row>
    <row r="155" spans="1:37" ht="16" thickBot="1" x14ac:dyDescent="0.4">
      <c r="A155" s="42" t="str">
        <f t="shared" si="70"/>
        <v>base</v>
      </c>
      <c r="B155" s="129" t="s">
        <v>570</v>
      </c>
      <c r="C155" s="151" t="s">
        <v>588</v>
      </c>
      <c r="D155" s="161" t="s">
        <v>98</v>
      </c>
      <c r="E155" s="161" t="s">
        <v>236</v>
      </c>
      <c r="I155" s="141">
        <f t="shared" si="71"/>
        <v>0</v>
      </c>
      <c r="J155" s="141">
        <f t="shared" si="72"/>
        <v>0</v>
      </c>
      <c r="K155" s="141">
        <f t="shared" si="73"/>
        <v>0</v>
      </c>
      <c r="L155" s="141">
        <f t="shared" si="74"/>
        <v>0</v>
      </c>
      <c r="M155" s="141">
        <f t="shared" si="75"/>
        <v>0</v>
      </c>
      <c r="N155" s="141">
        <f t="shared" si="76"/>
        <v>0</v>
      </c>
      <c r="O155" s="141">
        <f t="shared" si="77"/>
        <v>0</v>
      </c>
      <c r="P155" s="141">
        <f t="shared" si="78"/>
        <v>0</v>
      </c>
      <c r="Q155" s="141">
        <f t="shared" si="79"/>
        <v>0</v>
      </c>
      <c r="R155" s="141">
        <f t="shared" si="80"/>
        <v>0</v>
      </c>
      <c r="S155" s="141">
        <f t="shared" si="81"/>
        <v>0</v>
      </c>
      <c r="T155" s="141">
        <f t="shared" si="82"/>
        <v>0</v>
      </c>
      <c r="U155" s="141">
        <f t="shared" si="83"/>
        <v>0</v>
      </c>
      <c r="V155" s="141">
        <f t="shared" si="84"/>
        <v>0</v>
      </c>
      <c r="W155" s="141">
        <f t="shared" si="85"/>
        <v>0</v>
      </c>
      <c r="X155" s="141">
        <f t="shared" si="86"/>
        <v>0</v>
      </c>
      <c r="Y155" s="141">
        <f t="shared" si="87"/>
        <v>0</v>
      </c>
      <c r="Z155" s="141">
        <f t="shared" si="88"/>
        <v>0</v>
      </c>
      <c r="AA155" s="141">
        <f t="shared" si="89"/>
        <v>0</v>
      </c>
      <c r="AB155" s="141">
        <f t="shared" si="90"/>
        <v>0</v>
      </c>
      <c r="AC155" s="141">
        <f t="shared" si="91"/>
        <v>0</v>
      </c>
      <c r="AD155" s="141">
        <f t="shared" si="92"/>
        <v>0</v>
      </c>
      <c r="AE155" s="141">
        <f t="shared" si="93"/>
        <v>0</v>
      </c>
      <c r="AF155" s="141">
        <f t="shared" si="94"/>
        <v>0</v>
      </c>
      <c r="AG155" s="141">
        <f t="shared" si="95"/>
        <v>0</v>
      </c>
      <c r="AH155" s="141">
        <f t="shared" si="96"/>
        <v>0</v>
      </c>
      <c r="AI155" s="141">
        <f t="shared" si="97"/>
        <v>0</v>
      </c>
      <c r="AJ155" s="141">
        <f t="shared" si="98"/>
        <v>0</v>
      </c>
      <c r="AK155" s="142">
        <f t="shared" si="99"/>
        <v>0</v>
      </c>
    </row>
    <row r="156" spans="1:37" ht="15.5" x14ac:dyDescent="0.35">
      <c r="A156" s="42" t="str">
        <f t="shared" si="70"/>
        <v>base</v>
      </c>
      <c r="B156" s="129" t="s">
        <v>570</v>
      </c>
      <c r="C156" s="152" t="s">
        <v>589</v>
      </c>
      <c r="D156" s="160" t="s">
        <v>59</v>
      </c>
      <c r="E156" s="160" t="s">
        <v>114</v>
      </c>
      <c r="I156" s="134">
        <f t="shared" si="71"/>
        <v>0</v>
      </c>
      <c r="J156" s="134">
        <f t="shared" si="72"/>
        <v>0</v>
      </c>
      <c r="K156" s="134">
        <f t="shared" si="73"/>
        <v>0</v>
      </c>
      <c r="L156" s="134">
        <f t="shared" si="74"/>
        <v>0</v>
      </c>
      <c r="M156" s="134">
        <f t="shared" si="75"/>
        <v>0</v>
      </c>
      <c r="N156" s="134">
        <f t="shared" si="76"/>
        <v>0</v>
      </c>
      <c r="O156" s="134">
        <f t="shared" si="77"/>
        <v>0</v>
      </c>
      <c r="P156" s="134">
        <f t="shared" si="78"/>
        <v>0</v>
      </c>
      <c r="Q156" s="134">
        <f t="shared" si="79"/>
        <v>0</v>
      </c>
      <c r="R156" s="134">
        <f t="shared" si="80"/>
        <v>0</v>
      </c>
      <c r="S156" s="134">
        <f t="shared" si="81"/>
        <v>0</v>
      </c>
      <c r="T156" s="134">
        <f t="shared" si="82"/>
        <v>0</v>
      </c>
      <c r="U156" s="134">
        <f t="shared" si="83"/>
        <v>0</v>
      </c>
      <c r="V156" s="134">
        <f t="shared" si="84"/>
        <v>0</v>
      </c>
      <c r="W156" s="134">
        <f t="shared" si="85"/>
        <v>0</v>
      </c>
      <c r="X156" s="134">
        <f t="shared" si="86"/>
        <v>0</v>
      </c>
      <c r="Y156" s="134">
        <f t="shared" si="87"/>
        <v>0</v>
      </c>
      <c r="Z156" s="134">
        <f t="shared" si="88"/>
        <v>0</v>
      </c>
      <c r="AA156" s="134">
        <f t="shared" si="89"/>
        <v>0</v>
      </c>
      <c r="AB156" s="134">
        <f t="shared" si="90"/>
        <v>0</v>
      </c>
      <c r="AC156" s="134">
        <f t="shared" si="91"/>
        <v>0</v>
      </c>
      <c r="AD156" s="134">
        <f t="shared" si="92"/>
        <v>0</v>
      </c>
      <c r="AE156" s="134">
        <f t="shared" si="93"/>
        <v>0</v>
      </c>
      <c r="AF156" s="134">
        <f t="shared" si="94"/>
        <v>0</v>
      </c>
      <c r="AG156" s="134">
        <f t="shared" si="95"/>
        <v>0</v>
      </c>
      <c r="AH156" s="134">
        <f t="shared" si="96"/>
        <v>0</v>
      </c>
      <c r="AI156" s="134">
        <f t="shared" si="97"/>
        <v>0</v>
      </c>
      <c r="AJ156" s="134">
        <f t="shared" si="98"/>
        <v>0</v>
      </c>
      <c r="AK156" s="135">
        <f t="shared" si="99"/>
        <v>0</v>
      </c>
    </row>
    <row r="157" spans="1:37" ht="15.5" x14ac:dyDescent="0.35">
      <c r="A157" s="42" t="str">
        <f t="shared" si="70"/>
        <v>base</v>
      </c>
      <c r="B157" s="129" t="s">
        <v>570</v>
      </c>
      <c r="C157" s="153" t="s">
        <v>589</v>
      </c>
      <c r="D157" s="117" t="s">
        <v>59</v>
      </c>
      <c r="E157" s="117" t="s">
        <v>93</v>
      </c>
      <c r="I157" s="130">
        <f t="shared" si="71"/>
        <v>0</v>
      </c>
      <c r="J157" s="130">
        <f t="shared" si="72"/>
        <v>0</v>
      </c>
      <c r="K157" s="130">
        <f t="shared" si="73"/>
        <v>0</v>
      </c>
      <c r="L157" s="130">
        <f t="shared" si="74"/>
        <v>0</v>
      </c>
      <c r="M157" s="130">
        <f t="shared" si="75"/>
        <v>0</v>
      </c>
      <c r="N157" s="130">
        <f t="shared" si="76"/>
        <v>0</v>
      </c>
      <c r="O157" s="130">
        <f t="shared" si="77"/>
        <v>0</v>
      </c>
      <c r="P157" s="130">
        <f t="shared" si="78"/>
        <v>0</v>
      </c>
      <c r="Q157" s="130">
        <f t="shared" si="79"/>
        <v>0</v>
      </c>
      <c r="R157" s="130">
        <f t="shared" si="80"/>
        <v>0</v>
      </c>
      <c r="S157" s="130">
        <f t="shared" si="81"/>
        <v>0</v>
      </c>
      <c r="T157" s="130">
        <f t="shared" si="82"/>
        <v>0</v>
      </c>
      <c r="U157" s="130">
        <f t="shared" si="83"/>
        <v>0</v>
      </c>
      <c r="V157" s="130">
        <f t="shared" si="84"/>
        <v>0</v>
      </c>
      <c r="W157" s="130">
        <f t="shared" si="85"/>
        <v>0</v>
      </c>
      <c r="X157" s="130">
        <f t="shared" si="86"/>
        <v>0</v>
      </c>
      <c r="Y157" s="130">
        <f t="shared" si="87"/>
        <v>0</v>
      </c>
      <c r="Z157" s="130">
        <f t="shared" si="88"/>
        <v>0</v>
      </c>
      <c r="AA157" s="130">
        <f t="shared" si="89"/>
        <v>0</v>
      </c>
      <c r="AB157" s="130">
        <f t="shared" si="90"/>
        <v>0</v>
      </c>
      <c r="AC157" s="130">
        <f t="shared" si="91"/>
        <v>0</v>
      </c>
      <c r="AD157" s="130">
        <f t="shared" si="92"/>
        <v>0</v>
      </c>
      <c r="AE157" s="130">
        <f t="shared" si="93"/>
        <v>0</v>
      </c>
      <c r="AF157" s="130">
        <f t="shared" si="94"/>
        <v>0</v>
      </c>
      <c r="AG157" s="130">
        <f t="shared" si="95"/>
        <v>0</v>
      </c>
      <c r="AH157" s="130">
        <f t="shared" si="96"/>
        <v>0</v>
      </c>
      <c r="AI157" s="130">
        <f t="shared" si="97"/>
        <v>0</v>
      </c>
      <c r="AJ157" s="130">
        <f t="shared" si="98"/>
        <v>0</v>
      </c>
      <c r="AK157" s="137">
        <f t="shared" si="99"/>
        <v>0</v>
      </c>
    </row>
    <row r="158" spans="1:37" ht="15.5" x14ac:dyDescent="0.35">
      <c r="A158" s="42" t="str">
        <f t="shared" si="70"/>
        <v>base</v>
      </c>
      <c r="B158" s="129" t="s">
        <v>570</v>
      </c>
      <c r="C158" s="153" t="s">
        <v>589</v>
      </c>
      <c r="D158" s="117" t="s">
        <v>59</v>
      </c>
      <c r="E158" s="117" t="s">
        <v>340</v>
      </c>
      <c r="I158" s="130">
        <f t="shared" si="71"/>
        <v>0</v>
      </c>
      <c r="J158" s="130">
        <f t="shared" si="72"/>
        <v>0</v>
      </c>
      <c r="K158" s="130">
        <f t="shared" si="73"/>
        <v>0</v>
      </c>
      <c r="L158" s="130">
        <f t="shared" si="74"/>
        <v>0</v>
      </c>
      <c r="M158" s="130">
        <f t="shared" si="75"/>
        <v>0</v>
      </c>
      <c r="N158" s="130">
        <f t="shared" si="76"/>
        <v>0</v>
      </c>
      <c r="O158" s="130">
        <f t="shared" si="77"/>
        <v>0</v>
      </c>
      <c r="P158" s="130">
        <f t="shared" si="78"/>
        <v>0</v>
      </c>
      <c r="Q158" s="130">
        <f t="shared" si="79"/>
        <v>0</v>
      </c>
      <c r="R158" s="130">
        <f t="shared" si="80"/>
        <v>0</v>
      </c>
      <c r="S158" s="130">
        <f t="shared" si="81"/>
        <v>0</v>
      </c>
      <c r="T158" s="130">
        <f t="shared" si="82"/>
        <v>0</v>
      </c>
      <c r="U158" s="130">
        <f t="shared" si="83"/>
        <v>0</v>
      </c>
      <c r="V158" s="130">
        <f t="shared" si="84"/>
        <v>0</v>
      </c>
      <c r="W158" s="130">
        <f t="shared" si="85"/>
        <v>0</v>
      </c>
      <c r="X158" s="130">
        <f t="shared" si="86"/>
        <v>0</v>
      </c>
      <c r="Y158" s="130">
        <f t="shared" si="87"/>
        <v>0</v>
      </c>
      <c r="Z158" s="130">
        <f t="shared" si="88"/>
        <v>0</v>
      </c>
      <c r="AA158" s="130">
        <f t="shared" si="89"/>
        <v>0</v>
      </c>
      <c r="AB158" s="130">
        <f t="shared" si="90"/>
        <v>0</v>
      </c>
      <c r="AC158" s="130">
        <f t="shared" si="91"/>
        <v>0</v>
      </c>
      <c r="AD158" s="130">
        <f t="shared" si="92"/>
        <v>0</v>
      </c>
      <c r="AE158" s="130">
        <f t="shared" si="93"/>
        <v>0</v>
      </c>
      <c r="AF158" s="130">
        <f t="shared" si="94"/>
        <v>0</v>
      </c>
      <c r="AG158" s="130">
        <f t="shared" si="95"/>
        <v>0</v>
      </c>
      <c r="AH158" s="130">
        <f t="shared" si="96"/>
        <v>0</v>
      </c>
      <c r="AI158" s="130">
        <f t="shared" si="97"/>
        <v>0</v>
      </c>
      <c r="AJ158" s="130">
        <f t="shared" si="98"/>
        <v>0</v>
      </c>
      <c r="AK158" s="137">
        <f t="shared" si="99"/>
        <v>0</v>
      </c>
    </row>
    <row r="159" spans="1:37" ht="15.5" x14ac:dyDescent="0.35">
      <c r="A159" s="42" t="str">
        <f t="shared" si="70"/>
        <v>base</v>
      </c>
      <c r="B159" s="129" t="s">
        <v>570</v>
      </c>
      <c r="C159" s="153" t="s">
        <v>589</v>
      </c>
      <c r="D159" s="117" t="s">
        <v>59</v>
      </c>
      <c r="E159" s="117" t="s">
        <v>336</v>
      </c>
      <c r="I159" s="130">
        <f t="shared" si="71"/>
        <v>0</v>
      </c>
      <c r="J159" s="130">
        <f t="shared" si="72"/>
        <v>0</v>
      </c>
      <c r="K159" s="130">
        <f t="shared" si="73"/>
        <v>0</v>
      </c>
      <c r="L159" s="130">
        <f t="shared" si="74"/>
        <v>0</v>
      </c>
      <c r="M159" s="130">
        <f t="shared" si="75"/>
        <v>0</v>
      </c>
      <c r="N159" s="130">
        <f t="shared" si="76"/>
        <v>0</v>
      </c>
      <c r="O159" s="130">
        <f t="shared" si="77"/>
        <v>0</v>
      </c>
      <c r="P159" s="130">
        <f t="shared" si="78"/>
        <v>0</v>
      </c>
      <c r="Q159" s="130">
        <f t="shared" si="79"/>
        <v>0</v>
      </c>
      <c r="R159" s="130">
        <f t="shared" si="80"/>
        <v>0</v>
      </c>
      <c r="S159" s="130">
        <f t="shared" si="81"/>
        <v>0</v>
      </c>
      <c r="T159" s="130">
        <f t="shared" si="82"/>
        <v>0</v>
      </c>
      <c r="U159" s="130">
        <f t="shared" si="83"/>
        <v>0</v>
      </c>
      <c r="V159" s="130">
        <f t="shared" si="84"/>
        <v>0</v>
      </c>
      <c r="W159" s="130">
        <f t="shared" si="85"/>
        <v>0</v>
      </c>
      <c r="X159" s="130">
        <f t="shared" si="86"/>
        <v>0</v>
      </c>
      <c r="Y159" s="130">
        <f t="shared" si="87"/>
        <v>0</v>
      </c>
      <c r="Z159" s="130">
        <f t="shared" si="88"/>
        <v>0</v>
      </c>
      <c r="AA159" s="130">
        <f t="shared" si="89"/>
        <v>0</v>
      </c>
      <c r="AB159" s="130">
        <f t="shared" si="90"/>
        <v>0</v>
      </c>
      <c r="AC159" s="130">
        <f t="shared" si="91"/>
        <v>0</v>
      </c>
      <c r="AD159" s="130">
        <f t="shared" si="92"/>
        <v>0</v>
      </c>
      <c r="AE159" s="130">
        <f t="shared" si="93"/>
        <v>0</v>
      </c>
      <c r="AF159" s="130">
        <f t="shared" si="94"/>
        <v>0</v>
      </c>
      <c r="AG159" s="130">
        <f t="shared" si="95"/>
        <v>0</v>
      </c>
      <c r="AH159" s="130">
        <f t="shared" si="96"/>
        <v>0</v>
      </c>
      <c r="AI159" s="130">
        <f t="shared" si="97"/>
        <v>0</v>
      </c>
      <c r="AJ159" s="130">
        <f t="shared" si="98"/>
        <v>0</v>
      </c>
      <c r="AK159" s="137">
        <f t="shared" si="99"/>
        <v>0</v>
      </c>
    </row>
    <row r="160" spans="1:37" ht="16" thickBot="1" x14ac:dyDescent="0.4">
      <c r="A160" s="42" t="str">
        <f t="shared" si="70"/>
        <v>base</v>
      </c>
      <c r="B160" s="129" t="s">
        <v>570</v>
      </c>
      <c r="C160" s="154" t="s">
        <v>589</v>
      </c>
      <c r="D160" s="161" t="s">
        <v>98</v>
      </c>
      <c r="E160" s="161" t="s">
        <v>236</v>
      </c>
      <c r="I160" s="141">
        <f t="shared" si="71"/>
        <v>0</v>
      </c>
      <c r="J160" s="141">
        <f t="shared" si="72"/>
        <v>0</v>
      </c>
      <c r="K160" s="141">
        <f t="shared" si="73"/>
        <v>0</v>
      </c>
      <c r="L160" s="141">
        <f t="shared" si="74"/>
        <v>0</v>
      </c>
      <c r="M160" s="141">
        <f t="shared" si="75"/>
        <v>0</v>
      </c>
      <c r="N160" s="141">
        <f t="shared" si="76"/>
        <v>0</v>
      </c>
      <c r="O160" s="141">
        <f t="shared" si="77"/>
        <v>0</v>
      </c>
      <c r="P160" s="141">
        <f t="shared" si="78"/>
        <v>0</v>
      </c>
      <c r="Q160" s="141">
        <f t="shared" si="79"/>
        <v>0</v>
      </c>
      <c r="R160" s="141">
        <f t="shared" si="80"/>
        <v>0</v>
      </c>
      <c r="S160" s="141">
        <f t="shared" si="81"/>
        <v>0</v>
      </c>
      <c r="T160" s="141">
        <f t="shared" si="82"/>
        <v>0</v>
      </c>
      <c r="U160" s="141">
        <f t="shared" si="83"/>
        <v>0</v>
      </c>
      <c r="V160" s="141">
        <f t="shared" si="84"/>
        <v>0</v>
      </c>
      <c r="W160" s="141">
        <f t="shared" si="85"/>
        <v>0</v>
      </c>
      <c r="X160" s="141">
        <f t="shared" si="86"/>
        <v>0</v>
      </c>
      <c r="Y160" s="141">
        <f t="shared" si="87"/>
        <v>0</v>
      </c>
      <c r="Z160" s="141">
        <f t="shared" si="88"/>
        <v>0</v>
      </c>
      <c r="AA160" s="141">
        <f t="shared" si="89"/>
        <v>0</v>
      </c>
      <c r="AB160" s="141">
        <f t="shared" si="90"/>
        <v>0</v>
      </c>
      <c r="AC160" s="141">
        <f t="shared" si="91"/>
        <v>0</v>
      </c>
      <c r="AD160" s="141">
        <f t="shared" si="92"/>
        <v>0</v>
      </c>
      <c r="AE160" s="141">
        <f t="shared" si="93"/>
        <v>0</v>
      </c>
      <c r="AF160" s="141">
        <f t="shared" si="94"/>
        <v>0</v>
      </c>
      <c r="AG160" s="141">
        <f t="shared" si="95"/>
        <v>0</v>
      </c>
      <c r="AH160" s="141">
        <f t="shared" si="96"/>
        <v>0</v>
      </c>
      <c r="AI160" s="141">
        <f t="shared" si="97"/>
        <v>0</v>
      </c>
      <c r="AJ160" s="141">
        <f t="shared" si="98"/>
        <v>0</v>
      </c>
      <c r="AK160" s="142">
        <f t="shared" si="99"/>
        <v>0</v>
      </c>
    </row>
    <row r="161" spans="1:37" ht="15.5" x14ac:dyDescent="0.35">
      <c r="A161" s="42" t="str">
        <f t="shared" si="70"/>
        <v>base</v>
      </c>
      <c r="B161" s="129" t="s">
        <v>570</v>
      </c>
      <c r="C161" s="149" t="s">
        <v>590</v>
      </c>
      <c r="D161" s="160" t="s">
        <v>59</v>
      </c>
      <c r="E161" s="160" t="s">
        <v>114</v>
      </c>
      <c r="I161" s="134">
        <f t="shared" si="71"/>
        <v>0</v>
      </c>
      <c r="J161" s="134">
        <f t="shared" si="72"/>
        <v>0</v>
      </c>
      <c r="K161" s="134">
        <f t="shared" si="73"/>
        <v>0</v>
      </c>
      <c r="L161" s="134">
        <f t="shared" si="74"/>
        <v>0</v>
      </c>
      <c r="M161" s="134">
        <f t="shared" si="75"/>
        <v>0</v>
      </c>
      <c r="N161" s="134">
        <f t="shared" si="76"/>
        <v>0</v>
      </c>
      <c r="O161" s="134">
        <f t="shared" si="77"/>
        <v>0</v>
      </c>
      <c r="P161" s="134">
        <f t="shared" si="78"/>
        <v>0</v>
      </c>
      <c r="Q161" s="134">
        <f t="shared" si="79"/>
        <v>0</v>
      </c>
      <c r="R161" s="134">
        <f t="shared" si="80"/>
        <v>0</v>
      </c>
      <c r="S161" s="134">
        <f t="shared" si="81"/>
        <v>0</v>
      </c>
      <c r="T161" s="134">
        <f t="shared" si="82"/>
        <v>0</v>
      </c>
      <c r="U161" s="134">
        <f t="shared" si="83"/>
        <v>0</v>
      </c>
      <c r="V161" s="134">
        <f t="shared" si="84"/>
        <v>0</v>
      </c>
      <c r="W161" s="134">
        <f t="shared" si="85"/>
        <v>0</v>
      </c>
      <c r="X161" s="134">
        <f t="shared" si="86"/>
        <v>0</v>
      </c>
      <c r="Y161" s="134">
        <f t="shared" si="87"/>
        <v>0</v>
      </c>
      <c r="Z161" s="134">
        <f t="shared" si="88"/>
        <v>0</v>
      </c>
      <c r="AA161" s="134">
        <f t="shared" si="89"/>
        <v>0</v>
      </c>
      <c r="AB161" s="134">
        <f t="shared" si="90"/>
        <v>0</v>
      </c>
      <c r="AC161" s="134">
        <f t="shared" si="91"/>
        <v>0</v>
      </c>
      <c r="AD161" s="134">
        <f t="shared" si="92"/>
        <v>0</v>
      </c>
      <c r="AE161" s="134">
        <f t="shared" si="93"/>
        <v>0</v>
      </c>
      <c r="AF161" s="134">
        <f t="shared" si="94"/>
        <v>0</v>
      </c>
      <c r="AG161" s="134">
        <f t="shared" si="95"/>
        <v>0</v>
      </c>
      <c r="AH161" s="134">
        <f t="shared" si="96"/>
        <v>0</v>
      </c>
      <c r="AI161" s="134">
        <f t="shared" si="97"/>
        <v>0</v>
      </c>
      <c r="AJ161" s="134">
        <f t="shared" si="98"/>
        <v>0</v>
      </c>
      <c r="AK161" s="135">
        <f t="shared" si="99"/>
        <v>0</v>
      </c>
    </row>
    <row r="162" spans="1:37" ht="15.5" x14ac:dyDescent="0.35">
      <c r="A162" s="42" t="str">
        <f t="shared" si="70"/>
        <v>base</v>
      </c>
      <c r="B162" s="129" t="s">
        <v>570</v>
      </c>
      <c r="C162" s="150" t="s">
        <v>590</v>
      </c>
      <c r="D162" s="117" t="s">
        <v>59</v>
      </c>
      <c r="E162" s="117" t="s">
        <v>93</v>
      </c>
      <c r="I162" s="130">
        <f t="shared" si="71"/>
        <v>0</v>
      </c>
      <c r="J162" s="130">
        <f t="shared" si="72"/>
        <v>0</v>
      </c>
      <c r="K162" s="130">
        <f t="shared" si="73"/>
        <v>0</v>
      </c>
      <c r="L162" s="130">
        <f t="shared" si="74"/>
        <v>0</v>
      </c>
      <c r="M162" s="130">
        <f t="shared" si="75"/>
        <v>0</v>
      </c>
      <c r="N162" s="130">
        <f t="shared" si="76"/>
        <v>0</v>
      </c>
      <c r="O162" s="130">
        <f t="shared" si="77"/>
        <v>0</v>
      </c>
      <c r="P162" s="130">
        <f t="shared" si="78"/>
        <v>0</v>
      </c>
      <c r="Q162" s="130">
        <f t="shared" si="79"/>
        <v>0</v>
      </c>
      <c r="R162" s="130">
        <f t="shared" si="80"/>
        <v>0</v>
      </c>
      <c r="S162" s="130">
        <f t="shared" si="81"/>
        <v>0</v>
      </c>
      <c r="T162" s="130">
        <f t="shared" si="82"/>
        <v>0</v>
      </c>
      <c r="U162" s="130">
        <f t="shared" si="83"/>
        <v>0</v>
      </c>
      <c r="V162" s="130">
        <f t="shared" si="84"/>
        <v>0</v>
      </c>
      <c r="W162" s="130">
        <f t="shared" si="85"/>
        <v>0</v>
      </c>
      <c r="X162" s="130">
        <f t="shared" si="86"/>
        <v>0</v>
      </c>
      <c r="Y162" s="130">
        <f t="shared" si="87"/>
        <v>0</v>
      </c>
      <c r="Z162" s="130">
        <f t="shared" si="88"/>
        <v>0</v>
      </c>
      <c r="AA162" s="130">
        <f t="shared" si="89"/>
        <v>0</v>
      </c>
      <c r="AB162" s="130">
        <f t="shared" si="90"/>
        <v>0</v>
      </c>
      <c r="AC162" s="130">
        <f t="shared" si="91"/>
        <v>0</v>
      </c>
      <c r="AD162" s="130">
        <f t="shared" si="92"/>
        <v>0</v>
      </c>
      <c r="AE162" s="130">
        <f t="shared" si="93"/>
        <v>0</v>
      </c>
      <c r="AF162" s="130">
        <f t="shared" si="94"/>
        <v>0</v>
      </c>
      <c r="AG162" s="130">
        <f t="shared" si="95"/>
        <v>0</v>
      </c>
      <c r="AH162" s="130">
        <f t="shared" si="96"/>
        <v>0</v>
      </c>
      <c r="AI162" s="130">
        <f t="shared" si="97"/>
        <v>0</v>
      </c>
      <c r="AJ162" s="130">
        <f t="shared" si="98"/>
        <v>0</v>
      </c>
      <c r="AK162" s="137">
        <f t="shared" si="99"/>
        <v>0</v>
      </c>
    </row>
    <row r="163" spans="1:37" ht="15.5" x14ac:dyDescent="0.35">
      <c r="A163" s="42" t="str">
        <f t="shared" si="70"/>
        <v>base</v>
      </c>
      <c r="B163" s="129" t="s">
        <v>570</v>
      </c>
      <c r="C163" s="150" t="s">
        <v>590</v>
      </c>
      <c r="D163" s="117" t="s">
        <v>59</v>
      </c>
      <c r="E163" s="117" t="s">
        <v>340</v>
      </c>
      <c r="I163" s="130">
        <f t="shared" si="71"/>
        <v>0</v>
      </c>
      <c r="J163" s="130">
        <f t="shared" si="72"/>
        <v>0</v>
      </c>
      <c r="K163" s="130">
        <f t="shared" si="73"/>
        <v>0</v>
      </c>
      <c r="L163" s="130">
        <f t="shared" si="74"/>
        <v>0</v>
      </c>
      <c r="M163" s="130">
        <f t="shared" si="75"/>
        <v>0</v>
      </c>
      <c r="N163" s="130">
        <f t="shared" si="76"/>
        <v>0</v>
      </c>
      <c r="O163" s="130">
        <f t="shared" si="77"/>
        <v>0</v>
      </c>
      <c r="P163" s="130">
        <f t="shared" si="78"/>
        <v>0</v>
      </c>
      <c r="Q163" s="130">
        <f t="shared" si="79"/>
        <v>0</v>
      </c>
      <c r="R163" s="130">
        <f t="shared" si="80"/>
        <v>0</v>
      </c>
      <c r="S163" s="130">
        <f t="shared" si="81"/>
        <v>0</v>
      </c>
      <c r="T163" s="130">
        <f t="shared" si="82"/>
        <v>0</v>
      </c>
      <c r="U163" s="130">
        <f t="shared" si="83"/>
        <v>0</v>
      </c>
      <c r="V163" s="130">
        <f t="shared" si="84"/>
        <v>0</v>
      </c>
      <c r="W163" s="130">
        <f t="shared" si="85"/>
        <v>0</v>
      </c>
      <c r="X163" s="130">
        <f t="shared" si="86"/>
        <v>0</v>
      </c>
      <c r="Y163" s="130">
        <f t="shared" si="87"/>
        <v>0</v>
      </c>
      <c r="Z163" s="130">
        <f t="shared" si="88"/>
        <v>0</v>
      </c>
      <c r="AA163" s="130">
        <f t="shared" si="89"/>
        <v>0</v>
      </c>
      <c r="AB163" s="130">
        <f t="shared" si="90"/>
        <v>0</v>
      </c>
      <c r="AC163" s="130">
        <f t="shared" si="91"/>
        <v>0</v>
      </c>
      <c r="AD163" s="130">
        <f t="shared" si="92"/>
        <v>0</v>
      </c>
      <c r="AE163" s="130">
        <f t="shared" si="93"/>
        <v>0</v>
      </c>
      <c r="AF163" s="130">
        <f t="shared" si="94"/>
        <v>0</v>
      </c>
      <c r="AG163" s="130">
        <f t="shared" si="95"/>
        <v>0</v>
      </c>
      <c r="AH163" s="130">
        <f t="shared" si="96"/>
        <v>0</v>
      </c>
      <c r="AI163" s="130">
        <f t="shared" si="97"/>
        <v>0</v>
      </c>
      <c r="AJ163" s="130">
        <f t="shared" si="98"/>
        <v>0</v>
      </c>
      <c r="AK163" s="137">
        <f t="shared" si="99"/>
        <v>0</v>
      </c>
    </row>
    <row r="164" spans="1:37" ht="15.5" x14ac:dyDescent="0.35">
      <c r="A164" s="42" t="str">
        <f t="shared" si="70"/>
        <v>base</v>
      </c>
      <c r="B164" s="129" t="s">
        <v>570</v>
      </c>
      <c r="C164" s="150" t="s">
        <v>590</v>
      </c>
      <c r="D164" s="117" t="s">
        <v>59</v>
      </c>
      <c r="E164" s="117" t="s">
        <v>336</v>
      </c>
      <c r="I164" s="130">
        <f t="shared" si="71"/>
        <v>0</v>
      </c>
      <c r="J164" s="130">
        <f t="shared" si="72"/>
        <v>0</v>
      </c>
      <c r="K164" s="130">
        <f t="shared" si="73"/>
        <v>0</v>
      </c>
      <c r="L164" s="130">
        <f t="shared" si="74"/>
        <v>0</v>
      </c>
      <c r="M164" s="130">
        <f t="shared" si="75"/>
        <v>0</v>
      </c>
      <c r="N164" s="130">
        <f t="shared" si="76"/>
        <v>0</v>
      </c>
      <c r="O164" s="130">
        <f t="shared" si="77"/>
        <v>0</v>
      </c>
      <c r="P164" s="130">
        <f t="shared" si="78"/>
        <v>0</v>
      </c>
      <c r="Q164" s="130">
        <f t="shared" si="79"/>
        <v>0</v>
      </c>
      <c r="R164" s="130">
        <f t="shared" si="80"/>
        <v>0</v>
      </c>
      <c r="S164" s="130">
        <f t="shared" si="81"/>
        <v>0</v>
      </c>
      <c r="T164" s="130">
        <f t="shared" si="82"/>
        <v>0</v>
      </c>
      <c r="U164" s="130">
        <f t="shared" si="83"/>
        <v>0</v>
      </c>
      <c r="V164" s="130">
        <f t="shared" si="84"/>
        <v>0</v>
      </c>
      <c r="W164" s="130">
        <f t="shared" si="85"/>
        <v>0</v>
      </c>
      <c r="X164" s="130">
        <f t="shared" si="86"/>
        <v>0</v>
      </c>
      <c r="Y164" s="130">
        <f t="shared" si="87"/>
        <v>0</v>
      </c>
      <c r="Z164" s="130">
        <f t="shared" si="88"/>
        <v>0</v>
      </c>
      <c r="AA164" s="130">
        <f t="shared" si="89"/>
        <v>0</v>
      </c>
      <c r="AB164" s="130">
        <f t="shared" si="90"/>
        <v>0</v>
      </c>
      <c r="AC164" s="130">
        <f t="shared" si="91"/>
        <v>0</v>
      </c>
      <c r="AD164" s="130">
        <f t="shared" si="92"/>
        <v>0</v>
      </c>
      <c r="AE164" s="130">
        <f t="shared" si="93"/>
        <v>0</v>
      </c>
      <c r="AF164" s="130">
        <f t="shared" si="94"/>
        <v>0</v>
      </c>
      <c r="AG164" s="130">
        <f t="shared" si="95"/>
        <v>0</v>
      </c>
      <c r="AH164" s="130">
        <f t="shared" si="96"/>
        <v>0</v>
      </c>
      <c r="AI164" s="130">
        <f t="shared" si="97"/>
        <v>0</v>
      </c>
      <c r="AJ164" s="130">
        <f t="shared" si="98"/>
        <v>0</v>
      </c>
      <c r="AK164" s="137">
        <f t="shared" si="99"/>
        <v>0</v>
      </c>
    </row>
    <row r="165" spans="1:37" ht="16" thickBot="1" x14ac:dyDescent="0.4">
      <c r="A165" s="42" t="str">
        <f t="shared" si="70"/>
        <v>base</v>
      </c>
      <c r="B165" s="129" t="s">
        <v>570</v>
      </c>
      <c r="C165" s="151" t="s">
        <v>590</v>
      </c>
      <c r="D165" s="161" t="s">
        <v>98</v>
      </c>
      <c r="E165" s="161" t="s">
        <v>236</v>
      </c>
      <c r="I165" s="141">
        <f t="shared" si="71"/>
        <v>0</v>
      </c>
      <c r="J165" s="141">
        <f t="shared" si="72"/>
        <v>0</v>
      </c>
      <c r="K165" s="141">
        <f t="shared" si="73"/>
        <v>0</v>
      </c>
      <c r="L165" s="141">
        <f t="shared" si="74"/>
        <v>0</v>
      </c>
      <c r="M165" s="141">
        <f t="shared" si="75"/>
        <v>0</v>
      </c>
      <c r="N165" s="141">
        <f t="shared" si="76"/>
        <v>0</v>
      </c>
      <c r="O165" s="141">
        <f t="shared" si="77"/>
        <v>0</v>
      </c>
      <c r="P165" s="141">
        <f t="shared" si="78"/>
        <v>0</v>
      </c>
      <c r="Q165" s="141">
        <f t="shared" si="79"/>
        <v>0</v>
      </c>
      <c r="R165" s="141">
        <f t="shared" si="80"/>
        <v>0</v>
      </c>
      <c r="S165" s="141">
        <f t="shared" si="81"/>
        <v>0</v>
      </c>
      <c r="T165" s="141">
        <f t="shared" si="82"/>
        <v>0</v>
      </c>
      <c r="U165" s="141">
        <f t="shared" si="83"/>
        <v>0</v>
      </c>
      <c r="V165" s="141">
        <f t="shared" si="84"/>
        <v>0</v>
      </c>
      <c r="W165" s="141">
        <f t="shared" si="85"/>
        <v>0</v>
      </c>
      <c r="X165" s="141">
        <f t="shared" si="86"/>
        <v>0</v>
      </c>
      <c r="Y165" s="141">
        <f t="shared" si="87"/>
        <v>0</v>
      </c>
      <c r="Z165" s="141">
        <f t="shared" si="88"/>
        <v>0</v>
      </c>
      <c r="AA165" s="141">
        <f t="shared" si="89"/>
        <v>0</v>
      </c>
      <c r="AB165" s="141">
        <f t="shared" si="90"/>
        <v>0</v>
      </c>
      <c r="AC165" s="141">
        <f t="shared" si="91"/>
        <v>0</v>
      </c>
      <c r="AD165" s="141">
        <f t="shared" si="92"/>
        <v>0</v>
      </c>
      <c r="AE165" s="141">
        <f t="shared" si="93"/>
        <v>0</v>
      </c>
      <c r="AF165" s="141">
        <f t="shared" si="94"/>
        <v>0</v>
      </c>
      <c r="AG165" s="141">
        <f t="shared" si="95"/>
        <v>0</v>
      </c>
      <c r="AH165" s="141">
        <f t="shared" si="96"/>
        <v>0</v>
      </c>
      <c r="AI165" s="141">
        <f t="shared" si="97"/>
        <v>0</v>
      </c>
      <c r="AJ165" s="141">
        <f t="shared" si="98"/>
        <v>0</v>
      </c>
      <c r="AK165" s="142">
        <f t="shared" si="99"/>
        <v>0</v>
      </c>
    </row>
    <row r="166" spans="1:37" ht="15.5" x14ac:dyDescent="0.35">
      <c r="A166" s="42" t="str">
        <f t="shared" si="70"/>
        <v>base</v>
      </c>
      <c r="B166" s="129" t="s">
        <v>570</v>
      </c>
      <c r="C166" s="152" t="s">
        <v>591</v>
      </c>
      <c r="D166" s="160" t="s">
        <v>59</v>
      </c>
      <c r="E166" s="160" t="s">
        <v>114</v>
      </c>
      <c r="I166" s="134">
        <f t="shared" si="71"/>
        <v>0</v>
      </c>
      <c r="J166" s="134">
        <f t="shared" si="72"/>
        <v>0</v>
      </c>
      <c r="K166" s="134">
        <f t="shared" si="73"/>
        <v>0</v>
      </c>
      <c r="L166" s="134">
        <f t="shared" si="74"/>
        <v>0</v>
      </c>
      <c r="M166" s="134">
        <f t="shared" si="75"/>
        <v>0</v>
      </c>
      <c r="N166" s="134">
        <f t="shared" si="76"/>
        <v>0</v>
      </c>
      <c r="O166" s="134">
        <f t="shared" si="77"/>
        <v>0</v>
      </c>
      <c r="P166" s="134">
        <f t="shared" si="78"/>
        <v>0</v>
      </c>
      <c r="Q166" s="134">
        <f t="shared" si="79"/>
        <v>0</v>
      </c>
      <c r="R166" s="134">
        <f t="shared" si="80"/>
        <v>0</v>
      </c>
      <c r="S166" s="134">
        <f t="shared" si="81"/>
        <v>0</v>
      </c>
      <c r="T166" s="134">
        <f t="shared" si="82"/>
        <v>0</v>
      </c>
      <c r="U166" s="134">
        <f t="shared" si="83"/>
        <v>0</v>
      </c>
      <c r="V166" s="134">
        <f t="shared" si="84"/>
        <v>0</v>
      </c>
      <c r="W166" s="134">
        <f t="shared" si="85"/>
        <v>0</v>
      </c>
      <c r="X166" s="134">
        <f t="shared" si="86"/>
        <v>0</v>
      </c>
      <c r="Y166" s="134">
        <f t="shared" si="87"/>
        <v>0</v>
      </c>
      <c r="Z166" s="134">
        <f t="shared" si="88"/>
        <v>0</v>
      </c>
      <c r="AA166" s="134">
        <f t="shared" si="89"/>
        <v>0</v>
      </c>
      <c r="AB166" s="134">
        <f t="shared" si="90"/>
        <v>0</v>
      </c>
      <c r="AC166" s="134">
        <f t="shared" si="91"/>
        <v>0</v>
      </c>
      <c r="AD166" s="134">
        <f t="shared" si="92"/>
        <v>0</v>
      </c>
      <c r="AE166" s="134">
        <f t="shared" si="93"/>
        <v>0</v>
      </c>
      <c r="AF166" s="134">
        <f t="shared" si="94"/>
        <v>0</v>
      </c>
      <c r="AG166" s="134">
        <f t="shared" si="95"/>
        <v>0</v>
      </c>
      <c r="AH166" s="134">
        <f t="shared" si="96"/>
        <v>0</v>
      </c>
      <c r="AI166" s="134">
        <f t="shared" si="97"/>
        <v>0</v>
      </c>
      <c r="AJ166" s="134">
        <f t="shared" si="98"/>
        <v>0</v>
      </c>
      <c r="AK166" s="135">
        <f t="shared" si="99"/>
        <v>0</v>
      </c>
    </row>
    <row r="167" spans="1:37" ht="15.5" x14ac:dyDescent="0.35">
      <c r="A167" s="42" t="str">
        <f t="shared" si="70"/>
        <v>base</v>
      </c>
      <c r="B167" s="129" t="s">
        <v>570</v>
      </c>
      <c r="C167" s="153" t="s">
        <v>591</v>
      </c>
      <c r="D167" s="117" t="s">
        <v>59</v>
      </c>
      <c r="E167" s="117" t="s">
        <v>93</v>
      </c>
      <c r="I167" s="130">
        <f t="shared" si="71"/>
        <v>0</v>
      </c>
      <c r="J167" s="130">
        <f t="shared" si="72"/>
        <v>0</v>
      </c>
      <c r="K167" s="130">
        <f t="shared" si="73"/>
        <v>0</v>
      </c>
      <c r="L167" s="130">
        <f t="shared" si="74"/>
        <v>0</v>
      </c>
      <c r="M167" s="130">
        <f t="shared" si="75"/>
        <v>0</v>
      </c>
      <c r="N167" s="130">
        <f t="shared" si="76"/>
        <v>0</v>
      </c>
      <c r="O167" s="130">
        <f t="shared" si="77"/>
        <v>0</v>
      </c>
      <c r="P167" s="130">
        <f t="shared" si="78"/>
        <v>0</v>
      </c>
      <c r="Q167" s="130">
        <f t="shared" si="79"/>
        <v>0</v>
      </c>
      <c r="R167" s="130">
        <f t="shared" si="80"/>
        <v>0</v>
      </c>
      <c r="S167" s="130">
        <f t="shared" si="81"/>
        <v>0</v>
      </c>
      <c r="T167" s="130">
        <f t="shared" si="82"/>
        <v>0</v>
      </c>
      <c r="U167" s="130">
        <f t="shared" si="83"/>
        <v>0</v>
      </c>
      <c r="V167" s="130">
        <f t="shared" si="84"/>
        <v>0</v>
      </c>
      <c r="W167" s="130">
        <f t="shared" si="85"/>
        <v>0</v>
      </c>
      <c r="X167" s="130">
        <f t="shared" si="86"/>
        <v>0</v>
      </c>
      <c r="Y167" s="130">
        <f t="shared" si="87"/>
        <v>0</v>
      </c>
      <c r="Z167" s="130">
        <f t="shared" si="88"/>
        <v>0</v>
      </c>
      <c r="AA167" s="130">
        <f t="shared" si="89"/>
        <v>0</v>
      </c>
      <c r="AB167" s="130">
        <f t="shared" si="90"/>
        <v>0</v>
      </c>
      <c r="AC167" s="130">
        <f t="shared" si="91"/>
        <v>0</v>
      </c>
      <c r="AD167" s="130">
        <f t="shared" si="92"/>
        <v>0</v>
      </c>
      <c r="AE167" s="130">
        <f t="shared" si="93"/>
        <v>0</v>
      </c>
      <c r="AF167" s="130">
        <f t="shared" si="94"/>
        <v>0</v>
      </c>
      <c r="AG167" s="130">
        <f t="shared" si="95"/>
        <v>0</v>
      </c>
      <c r="AH167" s="130">
        <f t="shared" si="96"/>
        <v>0</v>
      </c>
      <c r="AI167" s="130">
        <f t="shared" si="97"/>
        <v>0</v>
      </c>
      <c r="AJ167" s="130">
        <f t="shared" si="98"/>
        <v>0</v>
      </c>
      <c r="AK167" s="137">
        <f t="shared" si="99"/>
        <v>0</v>
      </c>
    </row>
    <row r="168" spans="1:37" ht="15.5" x14ac:dyDescent="0.35">
      <c r="A168" s="42" t="str">
        <f t="shared" si="70"/>
        <v>base</v>
      </c>
      <c r="B168" s="129" t="s">
        <v>570</v>
      </c>
      <c r="C168" s="153" t="s">
        <v>591</v>
      </c>
      <c r="D168" s="117" t="s">
        <v>59</v>
      </c>
      <c r="E168" s="117" t="s">
        <v>340</v>
      </c>
      <c r="I168" s="130">
        <f t="shared" si="71"/>
        <v>0</v>
      </c>
      <c r="J168" s="130">
        <f t="shared" si="72"/>
        <v>0</v>
      </c>
      <c r="K168" s="130">
        <f t="shared" si="73"/>
        <v>0</v>
      </c>
      <c r="L168" s="130">
        <f t="shared" si="74"/>
        <v>0</v>
      </c>
      <c r="M168" s="130">
        <f t="shared" si="75"/>
        <v>0</v>
      </c>
      <c r="N168" s="130">
        <f t="shared" si="76"/>
        <v>0</v>
      </c>
      <c r="O168" s="130">
        <f t="shared" si="77"/>
        <v>0</v>
      </c>
      <c r="P168" s="130">
        <f t="shared" si="78"/>
        <v>0</v>
      </c>
      <c r="Q168" s="130">
        <f t="shared" si="79"/>
        <v>0</v>
      </c>
      <c r="R168" s="130">
        <f t="shared" si="80"/>
        <v>0</v>
      </c>
      <c r="S168" s="130">
        <f t="shared" si="81"/>
        <v>0</v>
      </c>
      <c r="T168" s="130">
        <f t="shared" si="82"/>
        <v>0</v>
      </c>
      <c r="U168" s="130">
        <f t="shared" si="83"/>
        <v>0</v>
      </c>
      <c r="V168" s="130">
        <f t="shared" si="84"/>
        <v>0</v>
      </c>
      <c r="W168" s="130">
        <f t="shared" si="85"/>
        <v>0</v>
      </c>
      <c r="X168" s="130">
        <f t="shared" si="86"/>
        <v>0</v>
      </c>
      <c r="Y168" s="130">
        <f t="shared" si="87"/>
        <v>0</v>
      </c>
      <c r="Z168" s="130">
        <f t="shared" si="88"/>
        <v>0</v>
      </c>
      <c r="AA168" s="130">
        <f t="shared" si="89"/>
        <v>0</v>
      </c>
      <c r="AB168" s="130">
        <f t="shared" si="90"/>
        <v>0</v>
      </c>
      <c r="AC168" s="130">
        <f t="shared" si="91"/>
        <v>0</v>
      </c>
      <c r="AD168" s="130">
        <f t="shared" si="92"/>
        <v>0</v>
      </c>
      <c r="AE168" s="130">
        <f t="shared" si="93"/>
        <v>0</v>
      </c>
      <c r="AF168" s="130">
        <f t="shared" si="94"/>
        <v>0</v>
      </c>
      <c r="AG168" s="130">
        <f t="shared" si="95"/>
        <v>0</v>
      </c>
      <c r="AH168" s="130">
        <f t="shared" si="96"/>
        <v>0</v>
      </c>
      <c r="AI168" s="130">
        <f t="shared" si="97"/>
        <v>0</v>
      </c>
      <c r="AJ168" s="130">
        <f t="shared" si="98"/>
        <v>0</v>
      </c>
      <c r="AK168" s="137">
        <f t="shared" si="99"/>
        <v>0</v>
      </c>
    </row>
    <row r="169" spans="1:37" ht="15.5" x14ac:dyDescent="0.35">
      <c r="A169" s="42" t="str">
        <f t="shared" si="70"/>
        <v>base</v>
      </c>
      <c r="B169" s="129" t="s">
        <v>570</v>
      </c>
      <c r="C169" s="153" t="s">
        <v>591</v>
      </c>
      <c r="D169" s="117" t="s">
        <v>59</v>
      </c>
      <c r="E169" s="117" t="s">
        <v>336</v>
      </c>
      <c r="I169" s="130">
        <f t="shared" si="71"/>
        <v>0</v>
      </c>
      <c r="J169" s="130">
        <f t="shared" si="72"/>
        <v>0</v>
      </c>
      <c r="K169" s="130">
        <f t="shared" si="73"/>
        <v>0</v>
      </c>
      <c r="L169" s="130">
        <f t="shared" si="74"/>
        <v>0</v>
      </c>
      <c r="M169" s="130">
        <f t="shared" si="75"/>
        <v>0</v>
      </c>
      <c r="N169" s="130">
        <f t="shared" si="76"/>
        <v>0</v>
      </c>
      <c r="O169" s="130">
        <f t="shared" si="77"/>
        <v>0</v>
      </c>
      <c r="P169" s="130">
        <f t="shared" si="78"/>
        <v>0</v>
      </c>
      <c r="Q169" s="130">
        <f t="shared" si="79"/>
        <v>0</v>
      </c>
      <c r="R169" s="130">
        <f t="shared" si="80"/>
        <v>0</v>
      </c>
      <c r="S169" s="130">
        <f t="shared" si="81"/>
        <v>0</v>
      </c>
      <c r="T169" s="130">
        <f t="shared" si="82"/>
        <v>0</v>
      </c>
      <c r="U169" s="130">
        <f t="shared" si="83"/>
        <v>0</v>
      </c>
      <c r="V169" s="130">
        <f t="shared" si="84"/>
        <v>0</v>
      </c>
      <c r="W169" s="130">
        <f t="shared" si="85"/>
        <v>0</v>
      </c>
      <c r="X169" s="130">
        <f t="shared" si="86"/>
        <v>0</v>
      </c>
      <c r="Y169" s="130">
        <f t="shared" si="87"/>
        <v>0</v>
      </c>
      <c r="Z169" s="130">
        <f t="shared" si="88"/>
        <v>0</v>
      </c>
      <c r="AA169" s="130">
        <f t="shared" si="89"/>
        <v>0</v>
      </c>
      <c r="AB169" s="130">
        <f t="shared" si="90"/>
        <v>0</v>
      </c>
      <c r="AC169" s="130">
        <f t="shared" si="91"/>
        <v>0</v>
      </c>
      <c r="AD169" s="130">
        <f t="shared" si="92"/>
        <v>0</v>
      </c>
      <c r="AE169" s="130">
        <f t="shared" si="93"/>
        <v>0</v>
      </c>
      <c r="AF169" s="130">
        <f t="shared" si="94"/>
        <v>0</v>
      </c>
      <c r="AG169" s="130">
        <f t="shared" si="95"/>
        <v>0</v>
      </c>
      <c r="AH169" s="130">
        <f t="shared" si="96"/>
        <v>0</v>
      </c>
      <c r="AI169" s="130">
        <f t="shared" si="97"/>
        <v>0</v>
      </c>
      <c r="AJ169" s="130">
        <f t="shared" si="98"/>
        <v>0</v>
      </c>
      <c r="AK169" s="137">
        <f t="shared" si="99"/>
        <v>0</v>
      </c>
    </row>
    <row r="170" spans="1:37" ht="15.5" x14ac:dyDescent="0.35">
      <c r="A170" s="42" t="str">
        <f t="shared" si="70"/>
        <v>base</v>
      </c>
      <c r="B170" s="129" t="s">
        <v>570</v>
      </c>
      <c r="C170" s="153" t="s">
        <v>591</v>
      </c>
      <c r="D170" s="117" t="s">
        <v>59</v>
      </c>
      <c r="E170" s="117" t="s">
        <v>168</v>
      </c>
      <c r="I170" s="130">
        <f t="shared" si="71"/>
        <v>0</v>
      </c>
      <c r="J170" s="130">
        <f t="shared" si="72"/>
        <v>0</v>
      </c>
      <c r="K170" s="130">
        <f t="shared" si="73"/>
        <v>0</v>
      </c>
      <c r="L170" s="130">
        <f t="shared" si="74"/>
        <v>0</v>
      </c>
      <c r="M170" s="130">
        <f t="shared" si="75"/>
        <v>0</v>
      </c>
      <c r="N170" s="130">
        <f t="shared" si="76"/>
        <v>0</v>
      </c>
      <c r="O170" s="130">
        <f t="shared" si="77"/>
        <v>0</v>
      </c>
      <c r="P170" s="130">
        <f t="shared" si="78"/>
        <v>0</v>
      </c>
      <c r="Q170" s="130">
        <f t="shared" si="79"/>
        <v>0</v>
      </c>
      <c r="R170" s="130">
        <f t="shared" si="80"/>
        <v>0</v>
      </c>
      <c r="S170" s="130">
        <f t="shared" si="81"/>
        <v>0</v>
      </c>
      <c r="T170" s="130">
        <f t="shared" si="82"/>
        <v>0</v>
      </c>
      <c r="U170" s="130">
        <f t="shared" si="83"/>
        <v>0</v>
      </c>
      <c r="V170" s="130">
        <f t="shared" si="84"/>
        <v>0</v>
      </c>
      <c r="W170" s="130">
        <f t="shared" si="85"/>
        <v>0</v>
      </c>
      <c r="X170" s="130">
        <f t="shared" si="86"/>
        <v>0</v>
      </c>
      <c r="Y170" s="130">
        <f t="shared" si="87"/>
        <v>0</v>
      </c>
      <c r="Z170" s="130">
        <f t="shared" si="88"/>
        <v>0</v>
      </c>
      <c r="AA170" s="130">
        <f t="shared" si="89"/>
        <v>0</v>
      </c>
      <c r="AB170" s="130">
        <f t="shared" si="90"/>
        <v>0</v>
      </c>
      <c r="AC170" s="130">
        <f t="shared" si="91"/>
        <v>0</v>
      </c>
      <c r="AD170" s="130">
        <f t="shared" si="92"/>
        <v>0</v>
      </c>
      <c r="AE170" s="130">
        <f t="shared" si="93"/>
        <v>0</v>
      </c>
      <c r="AF170" s="130">
        <f t="shared" si="94"/>
        <v>0</v>
      </c>
      <c r="AG170" s="130">
        <f t="shared" si="95"/>
        <v>0</v>
      </c>
      <c r="AH170" s="130">
        <f t="shared" si="96"/>
        <v>0</v>
      </c>
      <c r="AI170" s="130">
        <f t="shared" si="97"/>
        <v>0</v>
      </c>
      <c r="AJ170" s="130">
        <f t="shared" si="98"/>
        <v>0</v>
      </c>
      <c r="AK170" s="137">
        <f t="shared" si="99"/>
        <v>0</v>
      </c>
    </row>
    <row r="171" spans="1:37" ht="15.5" x14ac:dyDescent="0.35">
      <c r="A171" s="42" t="str">
        <f t="shared" si="70"/>
        <v>base</v>
      </c>
      <c r="B171" s="129" t="s">
        <v>570</v>
      </c>
      <c r="C171" s="153" t="s">
        <v>591</v>
      </c>
      <c r="D171" s="117" t="s">
        <v>98</v>
      </c>
      <c r="E171" s="117" t="s">
        <v>97</v>
      </c>
      <c r="I171" s="130">
        <f t="shared" si="71"/>
        <v>0</v>
      </c>
      <c r="J171" s="130">
        <f t="shared" si="72"/>
        <v>0</v>
      </c>
      <c r="K171" s="130">
        <f t="shared" si="73"/>
        <v>0</v>
      </c>
      <c r="L171" s="130">
        <f t="shared" si="74"/>
        <v>0</v>
      </c>
      <c r="M171" s="130">
        <f t="shared" si="75"/>
        <v>0</v>
      </c>
      <c r="N171" s="130">
        <f t="shared" si="76"/>
        <v>0</v>
      </c>
      <c r="O171" s="130">
        <f t="shared" si="77"/>
        <v>0</v>
      </c>
      <c r="P171" s="130">
        <f t="shared" si="78"/>
        <v>0</v>
      </c>
      <c r="Q171" s="130">
        <f t="shared" si="79"/>
        <v>0</v>
      </c>
      <c r="R171" s="130">
        <f t="shared" si="80"/>
        <v>0</v>
      </c>
      <c r="S171" s="130">
        <f t="shared" si="81"/>
        <v>0</v>
      </c>
      <c r="T171" s="130">
        <f t="shared" si="82"/>
        <v>0</v>
      </c>
      <c r="U171" s="130">
        <f t="shared" si="83"/>
        <v>0</v>
      </c>
      <c r="V171" s="130">
        <f t="shared" si="84"/>
        <v>0</v>
      </c>
      <c r="W171" s="130">
        <f t="shared" si="85"/>
        <v>0</v>
      </c>
      <c r="X171" s="130">
        <f t="shared" si="86"/>
        <v>0</v>
      </c>
      <c r="Y171" s="130">
        <f t="shared" si="87"/>
        <v>0</v>
      </c>
      <c r="Z171" s="130">
        <f t="shared" si="88"/>
        <v>0</v>
      </c>
      <c r="AA171" s="130">
        <f t="shared" si="89"/>
        <v>0</v>
      </c>
      <c r="AB171" s="130">
        <f t="shared" si="90"/>
        <v>0</v>
      </c>
      <c r="AC171" s="130">
        <f t="shared" si="91"/>
        <v>0</v>
      </c>
      <c r="AD171" s="130">
        <f t="shared" si="92"/>
        <v>0</v>
      </c>
      <c r="AE171" s="130">
        <f t="shared" si="93"/>
        <v>0</v>
      </c>
      <c r="AF171" s="130">
        <f t="shared" si="94"/>
        <v>0</v>
      </c>
      <c r="AG171" s="130">
        <f t="shared" si="95"/>
        <v>0</v>
      </c>
      <c r="AH171" s="130">
        <f t="shared" si="96"/>
        <v>0</v>
      </c>
      <c r="AI171" s="130">
        <f t="shared" si="97"/>
        <v>0</v>
      </c>
      <c r="AJ171" s="130">
        <f t="shared" si="98"/>
        <v>0</v>
      </c>
      <c r="AK171" s="137">
        <f t="shared" si="99"/>
        <v>0</v>
      </c>
    </row>
    <row r="172" spans="1:37" ht="16" thickBot="1" x14ac:dyDescent="0.4">
      <c r="A172" s="42" t="str">
        <f t="shared" si="70"/>
        <v>base</v>
      </c>
      <c r="B172" s="129" t="s">
        <v>570</v>
      </c>
      <c r="C172" s="154" t="s">
        <v>591</v>
      </c>
      <c r="D172" s="161" t="s">
        <v>98</v>
      </c>
      <c r="E172" s="161" t="s">
        <v>236</v>
      </c>
      <c r="I172" s="141">
        <f t="shared" si="71"/>
        <v>0</v>
      </c>
      <c r="J172" s="141">
        <f t="shared" si="72"/>
        <v>0</v>
      </c>
      <c r="K172" s="141">
        <f t="shared" si="73"/>
        <v>0</v>
      </c>
      <c r="L172" s="141">
        <f t="shared" si="74"/>
        <v>0</v>
      </c>
      <c r="M172" s="141">
        <f t="shared" si="75"/>
        <v>0</v>
      </c>
      <c r="N172" s="141">
        <f t="shared" si="76"/>
        <v>0</v>
      </c>
      <c r="O172" s="141">
        <f t="shared" si="77"/>
        <v>0</v>
      </c>
      <c r="P172" s="141">
        <f t="shared" si="78"/>
        <v>0</v>
      </c>
      <c r="Q172" s="141">
        <f t="shared" si="79"/>
        <v>0</v>
      </c>
      <c r="R172" s="141">
        <f t="shared" si="80"/>
        <v>0</v>
      </c>
      <c r="S172" s="141">
        <f t="shared" si="81"/>
        <v>0</v>
      </c>
      <c r="T172" s="141">
        <f t="shared" si="82"/>
        <v>0</v>
      </c>
      <c r="U172" s="141">
        <f t="shared" si="83"/>
        <v>0</v>
      </c>
      <c r="V172" s="141">
        <f t="shared" si="84"/>
        <v>0</v>
      </c>
      <c r="W172" s="141">
        <f t="shared" si="85"/>
        <v>0</v>
      </c>
      <c r="X172" s="141">
        <f t="shared" si="86"/>
        <v>0</v>
      </c>
      <c r="Y172" s="141">
        <f t="shared" si="87"/>
        <v>0</v>
      </c>
      <c r="Z172" s="141">
        <f t="shared" si="88"/>
        <v>0</v>
      </c>
      <c r="AA172" s="141">
        <f t="shared" si="89"/>
        <v>0</v>
      </c>
      <c r="AB172" s="141">
        <f t="shared" si="90"/>
        <v>0</v>
      </c>
      <c r="AC172" s="141">
        <f t="shared" si="91"/>
        <v>0</v>
      </c>
      <c r="AD172" s="141">
        <f t="shared" si="92"/>
        <v>0</v>
      </c>
      <c r="AE172" s="141">
        <f t="shared" si="93"/>
        <v>0</v>
      </c>
      <c r="AF172" s="141">
        <f t="shared" si="94"/>
        <v>0</v>
      </c>
      <c r="AG172" s="141">
        <f t="shared" si="95"/>
        <v>0</v>
      </c>
      <c r="AH172" s="141">
        <f t="shared" si="96"/>
        <v>0</v>
      </c>
      <c r="AI172" s="141">
        <f t="shared" si="97"/>
        <v>0</v>
      </c>
      <c r="AJ172" s="141">
        <f t="shared" si="98"/>
        <v>0</v>
      </c>
      <c r="AK172" s="142">
        <f t="shared" si="99"/>
        <v>0</v>
      </c>
    </row>
    <row r="173" spans="1:37" ht="15.5" x14ac:dyDescent="0.35">
      <c r="A173" s="42" t="str">
        <f t="shared" si="70"/>
        <v>base</v>
      </c>
      <c r="B173" s="129" t="s">
        <v>570</v>
      </c>
      <c r="C173" s="149" t="s">
        <v>592</v>
      </c>
      <c r="D173" s="160" t="s">
        <v>59</v>
      </c>
      <c r="E173" s="160" t="s">
        <v>114</v>
      </c>
      <c r="I173" s="134">
        <f t="shared" si="71"/>
        <v>0</v>
      </c>
      <c r="J173" s="134">
        <f t="shared" si="72"/>
        <v>0</v>
      </c>
      <c r="K173" s="134">
        <f t="shared" si="73"/>
        <v>0</v>
      </c>
      <c r="L173" s="134">
        <f t="shared" si="74"/>
        <v>0</v>
      </c>
      <c r="M173" s="134">
        <f t="shared" si="75"/>
        <v>0</v>
      </c>
      <c r="N173" s="134">
        <f t="shared" si="76"/>
        <v>0</v>
      </c>
      <c r="O173" s="134">
        <f t="shared" si="77"/>
        <v>0</v>
      </c>
      <c r="P173" s="134">
        <f t="shared" si="78"/>
        <v>0</v>
      </c>
      <c r="Q173" s="134">
        <f t="shared" si="79"/>
        <v>0</v>
      </c>
      <c r="R173" s="134">
        <f t="shared" si="80"/>
        <v>0</v>
      </c>
      <c r="S173" s="134">
        <f t="shared" si="81"/>
        <v>0</v>
      </c>
      <c r="T173" s="134">
        <f t="shared" si="82"/>
        <v>0</v>
      </c>
      <c r="U173" s="134">
        <f t="shared" si="83"/>
        <v>0</v>
      </c>
      <c r="V173" s="134">
        <f t="shared" si="84"/>
        <v>0</v>
      </c>
      <c r="W173" s="134">
        <f t="shared" si="85"/>
        <v>0</v>
      </c>
      <c r="X173" s="134">
        <f t="shared" si="86"/>
        <v>0</v>
      </c>
      <c r="Y173" s="134">
        <f t="shared" si="87"/>
        <v>0</v>
      </c>
      <c r="Z173" s="134">
        <f t="shared" si="88"/>
        <v>0</v>
      </c>
      <c r="AA173" s="134">
        <f t="shared" si="89"/>
        <v>0</v>
      </c>
      <c r="AB173" s="134">
        <f t="shared" si="90"/>
        <v>0</v>
      </c>
      <c r="AC173" s="134">
        <f t="shared" si="91"/>
        <v>0</v>
      </c>
      <c r="AD173" s="134">
        <f t="shared" si="92"/>
        <v>0</v>
      </c>
      <c r="AE173" s="134">
        <f t="shared" si="93"/>
        <v>0</v>
      </c>
      <c r="AF173" s="134">
        <f t="shared" si="94"/>
        <v>0</v>
      </c>
      <c r="AG173" s="134">
        <f t="shared" si="95"/>
        <v>0</v>
      </c>
      <c r="AH173" s="134">
        <f t="shared" si="96"/>
        <v>0</v>
      </c>
      <c r="AI173" s="134">
        <f t="shared" si="97"/>
        <v>0</v>
      </c>
      <c r="AJ173" s="134">
        <f t="shared" si="98"/>
        <v>0</v>
      </c>
      <c r="AK173" s="135">
        <f t="shared" si="99"/>
        <v>0</v>
      </c>
    </row>
    <row r="174" spans="1:37" ht="15.5" x14ac:dyDescent="0.35">
      <c r="A174" s="42" t="str">
        <f t="shared" si="70"/>
        <v>base</v>
      </c>
      <c r="B174" s="129" t="s">
        <v>570</v>
      </c>
      <c r="C174" s="150" t="s">
        <v>592</v>
      </c>
      <c r="D174" s="117" t="s">
        <v>59</v>
      </c>
      <c r="E174" s="117" t="s">
        <v>93</v>
      </c>
      <c r="I174" s="130">
        <f t="shared" si="71"/>
        <v>0</v>
      </c>
      <c r="J174" s="130">
        <f t="shared" si="72"/>
        <v>0</v>
      </c>
      <c r="K174" s="130">
        <f t="shared" si="73"/>
        <v>0</v>
      </c>
      <c r="L174" s="130">
        <f t="shared" si="74"/>
        <v>0</v>
      </c>
      <c r="M174" s="130">
        <f t="shared" si="75"/>
        <v>0</v>
      </c>
      <c r="N174" s="130">
        <f t="shared" si="76"/>
        <v>0</v>
      </c>
      <c r="O174" s="130">
        <f t="shared" si="77"/>
        <v>0</v>
      </c>
      <c r="P174" s="130">
        <f t="shared" si="78"/>
        <v>0</v>
      </c>
      <c r="Q174" s="130">
        <f t="shared" si="79"/>
        <v>0</v>
      </c>
      <c r="R174" s="130">
        <f t="shared" si="80"/>
        <v>0</v>
      </c>
      <c r="S174" s="130">
        <f t="shared" si="81"/>
        <v>0</v>
      </c>
      <c r="T174" s="130">
        <f t="shared" si="82"/>
        <v>0</v>
      </c>
      <c r="U174" s="130">
        <f t="shared" si="83"/>
        <v>0</v>
      </c>
      <c r="V174" s="130">
        <f t="shared" si="84"/>
        <v>0</v>
      </c>
      <c r="W174" s="130">
        <f t="shared" si="85"/>
        <v>0</v>
      </c>
      <c r="X174" s="130">
        <f t="shared" si="86"/>
        <v>0</v>
      </c>
      <c r="Y174" s="130">
        <f t="shared" si="87"/>
        <v>0</v>
      </c>
      <c r="Z174" s="130">
        <f t="shared" si="88"/>
        <v>0</v>
      </c>
      <c r="AA174" s="130">
        <f t="shared" si="89"/>
        <v>0</v>
      </c>
      <c r="AB174" s="130">
        <f t="shared" si="90"/>
        <v>0</v>
      </c>
      <c r="AC174" s="130">
        <f t="shared" si="91"/>
        <v>0</v>
      </c>
      <c r="AD174" s="130">
        <f t="shared" si="92"/>
        <v>0</v>
      </c>
      <c r="AE174" s="130">
        <f t="shared" si="93"/>
        <v>0</v>
      </c>
      <c r="AF174" s="130">
        <f t="shared" si="94"/>
        <v>0</v>
      </c>
      <c r="AG174" s="130">
        <f t="shared" si="95"/>
        <v>0</v>
      </c>
      <c r="AH174" s="130">
        <f t="shared" si="96"/>
        <v>0</v>
      </c>
      <c r="AI174" s="130">
        <f t="shared" si="97"/>
        <v>0</v>
      </c>
      <c r="AJ174" s="130">
        <f t="shared" si="98"/>
        <v>0</v>
      </c>
      <c r="AK174" s="137">
        <f t="shared" si="99"/>
        <v>0</v>
      </c>
    </row>
    <row r="175" spans="1:37" ht="15.5" x14ac:dyDescent="0.35">
      <c r="A175" s="42" t="str">
        <f t="shared" si="70"/>
        <v>base</v>
      </c>
      <c r="B175" s="129" t="s">
        <v>570</v>
      </c>
      <c r="C175" s="150" t="s">
        <v>592</v>
      </c>
      <c r="D175" s="117" t="s">
        <v>59</v>
      </c>
      <c r="E175" s="117" t="s">
        <v>340</v>
      </c>
      <c r="I175" s="130">
        <f t="shared" si="71"/>
        <v>0</v>
      </c>
      <c r="J175" s="130">
        <f t="shared" si="72"/>
        <v>0</v>
      </c>
      <c r="K175" s="130">
        <f t="shared" si="73"/>
        <v>0</v>
      </c>
      <c r="L175" s="130">
        <f t="shared" si="74"/>
        <v>0</v>
      </c>
      <c r="M175" s="130">
        <f t="shared" si="75"/>
        <v>0</v>
      </c>
      <c r="N175" s="130">
        <f t="shared" si="76"/>
        <v>0</v>
      </c>
      <c r="O175" s="130">
        <f t="shared" si="77"/>
        <v>0</v>
      </c>
      <c r="P175" s="130">
        <f t="shared" si="78"/>
        <v>0</v>
      </c>
      <c r="Q175" s="130">
        <f t="shared" si="79"/>
        <v>0</v>
      </c>
      <c r="R175" s="130">
        <f t="shared" si="80"/>
        <v>0</v>
      </c>
      <c r="S175" s="130">
        <f t="shared" si="81"/>
        <v>0</v>
      </c>
      <c r="T175" s="130">
        <f t="shared" si="82"/>
        <v>0</v>
      </c>
      <c r="U175" s="130">
        <f t="shared" si="83"/>
        <v>0</v>
      </c>
      <c r="V175" s="130">
        <f t="shared" si="84"/>
        <v>0</v>
      </c>
      <c r="W175" s="130">
        <f t="shared" si="85"/>
        <v>0</v>
      </c>
      <c r="X175" s="130">
        <f t="shared" si="86"/>
        <v>0</v>
      </c>
      <c r="Y175" s="130">
        <f t="shared" si="87"/>
        <v>0</v>
      </c>
      <c r="Z175" s="130">
        <f t="shared" si="88"/>
        <v>0</v>
      </c>
      <c r="AA175" s="130">
        <f t="shared" si="89"/>
        <v>0</v>
      </c>
      <c r="AB175" s="130">
        <f t="shared" si="90"/>
        <v>0</v>
      </c>
      <c r="AC175" s="130">
        <f t="shared" si="91"/>
        <v>0</v>
      </c>
      <c r="AD175" s="130">
        <f t="shared" si="92"/>
        <v>0</v>
      </c>
      <c r="AE175" s="130">
        <f t="shared" si="93"/>
        <v>0</v>
      </c>
      <c r="AF175" s="130">
        <f t="shared" si="94"/>
        <v>0</v>
      </c>
      <c r="AG175" s="130">
        <f t="shared" si="95"/>
        <v>0</v>
      </c>
      <c r="AH175" s="130">
        <f t="shared" si="96"/>
        <v>0</v>
      </c>
      <c r="AI175" s="130">
        <f t="shared" si="97"/>
        <v>0</v>
      </c>
      <c r="AJ175" s="130">
        <f t="shared" si="98"/>
        <v>0</v>
      </c>
      <c r="AK175" s="137">
        <f t="shared" si="99"/>
        <v>0</v>
      </c>
    </row>
    <row r="176" spans="1:37" ht="15.5" x14ac:dyDescent="0.35">
      <c r="A176" s="42" t="str">
        <f t="shared" si="70"/>
        <v>base</v>
      </c>
      <c r="B176" s="129" t="s">
        <v>570</v>
      </c>
      <c r="C176" s="150" t="s">
        <v>592</v>
      </c>
      <c r="D176" s="117" t="s">
        <v>59</v>
      </c>
      <c r="E176" s="117" t="s">
        <v>336</v>
      </c>
      <c r="I176" s="130">
        <f t="shared" si="71"/>
        <v>0</v>
      </c>
      <c r="J176" s="130">
        <f t="shared" si="72"/>
        <v>0</v>
      </c>
      <c r="K176" s="130">
        <f t="shared" si="73"/>
        <v>0</v>
      </c>
      <c r="L176" s="130">
        <f t="shared" si="74"/>
        <v>0</v>
      </c>
      <c r="M176" s="130">
        <f t="shared" si="75"/>
        <v>0</v>
      </c>
      <c r="N176" s="130">
        <f t="shared" si="76"/>
        <v>0</v>
      </c>
      <c r="O176" s="130">
        <f t="shared" si="77"/>
        <v>0</v>
      </c>
      <c r="P176" s="130">
        <f t="shared" si="78"/>
        <v>0</v>
      </c>
      <c r="Q176" s="130">
        <f t="shared" si="79"/>
        <v>0</v>
      </c>
      <c r="R176" s="130">
        <f t="shared" si="80"/>
        <v>0</v>
      </c>
      <c r="S176" s="130">
        <f t="shared" si="81"/>
        <v>0</v>
      </c>
      <c r="T176" s="130">
        <f t="shared" si="82"/>
        <v>0</v>
      </c>
      <c r="U176" s="130">
        <f t="shared" si="83"/>
        <v>0</v>
      </c>
      <c r="V176" s="130">
        <f t="shared" si="84"/>
        <v>0</v>
      </c>
      <c r="W176" s="130">
        <f t="shared" si="85"/>
        <v>0</v>
      </c>
      <c r="X176" s="130">
        <f t="shared" si="86"/>
        <v>0</v>
      </c>
      <c r="Y176" s="130">
        <f t="shared" si="87"/>
        <v>0</v>
      </c>
      <c r="Z176" s="130">
        <f t="shared" si="88"/>
        <v>0</v>
      </c>
      <c r="AA176" s="130">
        <f t="shared" si="89"/>
        <v>0</v>
      </c>
      <c r="AB176" s="130">
        <f t="shared" si="90"/>
        <v>0</v>
      </c>
      <c r="AC176" s="130">
        <f t="shared" si="91"/>
        <v>0</v>
      </c>
      <c r="AD176" s="130">
        <f t="shared" si="92"/>
        <v>0</v>
      </c>
      <c r="AE176" s="130">
        <f t="shared" si="93"/>
        <v>0</v>
      </c>
      <c r="AF176" s="130">
        <f t="shared" si="94"/>
        <v>0</v>
      </c>
      <c r="AG176" s="130">
        <f t="shared" si="95"/>
        <v>0</v>
      </c>
      <c r="AH176" s="130">
        <f t="shared" si="96"/>
        <v>0</v>
      </c>
      <c r="AI176" s="130">
        <f t="shared" si="97"/>
        <v>0</v>
      </c>
      <c r="AJ176" s="130">
        <f t="shared" si="98"/>
        <v>0</v>
      </c>
      <c r="AK176" s="137">
        <f t="shared" si="99"/>
        <v>0</v>
      </c>
    </row>
    <row r="177" spans="1:37" ht="16" thickBot="1" x14ac:dyDescent="0.4">
      <c r="A177" s="42" t="str">
        <f t="shared" si="70"/>
        <v>base</v>
      </c>
      <c r="B177" s="129" t="s">
        <v>570</v>
      </c>
      <c r="C177" s="151" t="s">
        <v>592</v>
      </c>
      <c r="D177" s="161" t="s">
        <v>98</v>
      </c>
      <c r="E177" s="161" t="s">
        <v>236</v>
      </c>
      <c r="I177" s="141">
        <f t="shared" si="71"/>
        <v>0</v>
      </c>
      <c r="J177" s="141">
        <f t="shared" si="72"/>
        <v>0</v>
      </c>
      <c r="K177" s="141">
        <f t="shared" si="73"/>
        <v>0</v>
      </c>
      <c r="L177" s="141">
        <f t="shared" si="74"/>
        <v>0</v>
      </c>
      <c r="M177" s="141">
        <f t="shared" si="75"/>
        <v>0</v>
      </c>
      <c r="N177" s="141">
        <f t="shared" si="76"/>
        <v>0</v>
      </c>
      <c r="O177" s="141">
        <f t="shared" si="77"/>
        <v>0</v>
      </c>
      <c r="P177" s="141">
        <f t="shared" si="78"/>
        <v>0</v>
      </c>
      <c r="Q177" s="141">
        <f t="shared" si="79"/>
        <v>0</v>
      </c>
      <c r="R177" s="141">
        <f t="shared" si="80"/>
        <v>0</v>
      </c>
      <c r="S177" s="141">
        <f t="shared" si="81"/>
        <v>0</v>
      </c>
      <c r="T177" s="141">
        <f t="shared" si="82"/>
        <v>0</v>
      </c>
      <c r="U177" s="141">
        <f t="shared" si="83"/>
        <v>0</v>
      </c>
      <c r="V177" s="141">
        <f t="shared" si="84"/>
        <v>0</v>
      </c>
      <c r="W177" s="141">
        <f t="shared" si="85"/>
        <v>0</v>
      </c>
      <c r="X177" s="141">
        <f t="shared" si="86"/>
        <v>0</v>
      </c>
      <c r="Y177" s="141">
        <f t="shared" si="87"/>
        <v>0</v>
      </c>
      <c r="Z177" s="141">
        <f t="shared" si="88"/>
        <v>0</v>
      </c>
      <c r="AA177" s="141">
        <f t="shared" si="89"/>
        <v>0</v>
      </c>
      <c r="AB177" s="141">
        <f t="shared" si="90"/>
        <v>0</v>
      </c>
      <c r="AC177" s="141">
        <f t="shared" si="91"/>
        <v>0</v>
      </c>
      <c r="AD177" s="141">
        <f t="shared" si="92"/>
        <v>0</v>
      </c>
      <c r="AE177" s="141">
        <f t="shared" si="93"/>
        <v>0</v>
      </c>
      <c r="AF177" s="141">
        <f t="shared" si="94"/>
        <v>0</v>
      </c>
      <c r="AG177" s="141">
        <f t="shared" si="95"/>
        <v>0</v>
      </c>
      <c r="AH177" s="141">
        <f t="shared" si="96"/>
        <v>0</v>
      </c>
      <c r="AI177" s="141">
        <f t="shared" si="97"/>
        <v>0</v>
      </c>
      <c r="AJ177" s="141">
        <f t="shared" si="98"/>
        <v>0</v>
      </c>
      <c r="AK177" s="142">
        <f t="shared" si="99"/>
        <v>0</v>
      </c>
    </row>
    <row r="178" spans="1:37" ht="15.5" x14ac:dyDescent="0.35">
      <c r="A178" s="42" t="str">
        <f t="shared" si="70"/>
        <v>base</v>
      </c>
      <c r="B178" s="129" t="s">
        <v>570</v>
      </c>
      <c r="C178" s="152" t="s">
        <v>593</v>
      </c>
      <c r="D178" s="160" t="s">
        <v>59</v>
      </c>
      <c r="E178" s="160" t="s">
        <v>114</v>
      </c>
      <c r="I178" s="134">
        <f t="shared" si="71"/>
        <v>0</v>
      </c>
      <c r="J178" s="134">
        <f t="shared" si="72"/>
        <v>0</v>
      </c>
      <c r="K178" s="134">
        <f t="shared" si="73"/>
        <v>0</v>
      </c>
      <c r="L178" s="134">
        <f t="shared" si="74"/>
        <v>0</v>
      </c>
      <c r="M178" s="134">
        <f t="shared" si="75"/>
        <v>0</v>
      </c>
      <c r="N178" s="134">
        <f t="shared" si="76"/>
        <v>0</v>
      </c>
      <c r="O178" s="134">
        <f t="shared" si="77"/>
        <v>0</v>
      </c>
      <c r="P178" s="134">
        <f t="shared" si="78"/>
        <v>0</v>
      </c>
      <c r="Q178" s="134">
        <f t="shared" si="79"/>
        <v>0</v>
      </c>
      <c r="R178" s="134">
        <f t="shared" si="80"/>
        <v>0</v>
      </c>
      <c r="S178" s="134">
        <f t="shared" si="81"/>
        <v>0</v>
      </c>
      <c r="T178" s="134">
        <f t="shared" si="82"/>
        <v>0</v>
      </c>
      <c r="U178" s="134">
        <f t="shared" si="83"/>
        <v>0</v>
      </c>
      <c r="V178" s="134">
        <f t="shared" si="84"/>
        <v>0</v>
      </c>
      <c r="W178" s="134">
        <f t="shared" si="85"/>
        <v>0</v>
      </c>
      <c r="X178" s="134">
        <f t="shared" si="86"/>
        <v>0</v>
      </c>
      <c r="Y178" s="134">
        <f t="shared" si="87"/>
        <v>0</v>
      </c>
      <c r="Z178" s="134">
        <f t="shared" si="88"/>
        <v>0</v>
      </c>
      <c r="AA178" s="134">
        <f t="shared" si="89"/>
        <v>0</v>
      </c>
      <c r="AB178" s="134">
        <f t="shared" si="90"/>
        <v>0</v>
      </c>
      <c r="AC178" s="134">
        <f t="shared" si="91"/>
        <v>0</v>
      </c>
      <c r="AD178" s="134">
        <f t="shared" si="92"/>
        <v>0</v>
      </c>
      <c r="AE178" s="134">
        <f t="shared" si="93"/>
        <v>0</v>
      </c>
      <c r="AF178" s="134">
        <f t="shared" si="94"/>
        <v>0</v>
      </c>
      <c r="AG178" s="134">
        <f t="shared" si="95"/>
        <v>0</v>
      </c>
      <c r="AH178" s="134">
        <f t="shared" si="96"/>
        <v>0</v>
      </c>
      <c r="AI178" s="134">
        <f t="shared" si="97"/>
        <v>0</v>
      </c>
      <c r="AJ178" s="134">
        <f t="shared" si="98"/>
        <v>0</v>
      </c>
      <c r="AK178" s="135">
        <f t="shared" si="99"/>
        <v>0</v>
      </c>
    </row>
    <row r="179" spans="1:37" ht="15.5" x14ac:dyDescent="0.35">
      <c r="A179" s="42" t="str">
        <f t="shared" si="70"/>
        <v>base</v>
      </c>
      <c r="B179" s="129" t="s">
        <v>570</v>
      </c>
      <c r="C179" s="153" t="s">
        <v>593</v>
      </c>
      <c r="D179" s="117" t="s">
        <v>59</v>
      </c>
      <c r="E179" s="117" t="s">
        <v>93</v>
      </c>
      <c r="I179" s="130">
        <f t="shared" si="71"/>
        <v>0</v>
      </c>
      <c r="J179" s="130">
        <f t="shared" si="72"/>
        <v>0</v>
      </c>
      <c r="K179" s="130">
        <f t="shared" si="73"/>
        <v>0</v>
      </c>
      <c r="L179" s="130">
        <f t="shared" si="74"/>
        <v>0</v>
      </c>
      <c r="M179" s="130">
        <f t="shared" si="75"/>
        <v>0</v>
      </c>
      <c r="N179" s="130">
        <f t="shared" si="76"/>
        <v>0</v>
      </c>
      <c r="O179" s="130">
        <f t="shared" si="77"/>
        <v>0</v>
      </c>
      <c r="P179" s="130">
        <f t="shared" si="78"/>
        <v>0</v>
      </c>
      <c r="Q179" s="130">
        <f t="shared" si="79"/>
        <v>0</v>
      </c>
      <c r="R179" s="130">
        <f t="shared" si="80"/>
        <v>0</v>
      </c>
      <c r="S179" s="130">
        <f t="shared" si="81"/>
        <v>0</v>
      </c>
      <c r="T179" s="130">
        <f t="shared" si="82"/>
        <v>0</v>
      </c>
      <c r="U179" s="130">
        <f t="shared" si="83"/>
        <v>0</v>
      </c>
      <c r="V179" s="130">
        <f t="shared" si="84"/>
        <v>0</v>
      </c>
      <c r="W179" s="130">
        <f t="shared" si="85"/>
        <v>0</v>
      </c>
      <c r="X179" s="130">
        <f t="shared" si="86"/>
        <v>0</v>
      </c>
      <c r="Y179" s="130">
        <f t="shared" si="87"/>
        <v>0</v>
      </c>
      <c r="Z179" s="130">
        <f t="shared" si="88"/>
        <v>0</v>
      </c>
      <c r="AA179" s="130">
        <f t="shared" si="89"/>
        <v>0</v>
      </c>
      <c r="AB179" s="130">
        <f t="shared" si="90"/>
        <v>0</v>
      </c>
      <c r="AC179" s="130">
        <f t="shared" si="91"/>
        <v>0</v>
      </c>
      <c r="AD179" s="130">
        <f t="shared" si="92"/>
        <v>0</v>
      </c>
      <c r="AE179" s="130">
        <f t="shared" si="93"/>
        <v>0</v>
      </c>
      <c r="AF179" s="130">
        <f t="shared" si="94"/>
        <v>0</v>
      </c>
      <c r="AG179" s="130">
        <f t="shared" si="95"/>
        <v>0</v>
      </c>
      <c r="AH179" s="130">
        <f t="shared" si="96"/>
        <v>0</v>
      </c>
      <c r="AI179" s="130">
        <f t="shared" si="97"/>
        <v>0</v>
      </c>
      <c r="AJ179" s="130">
        <f t="shared" si="98"/>
        <v>0</v>
      </c>
      <c r="AK179" s="137">
        <f t="shared" si="99"/>
        <v>0</v>
      </c>
    </row>
    <row r="180" spans="1:37" ht="15.5" x14ac:dyDescent="0.35">
      <c r="A180" s="42" t="str">
        <f t="shared" si="70"/>
        <v>base</v>
      </c>
      <c r="B180" s="129" t="s">
        <v>570</v>
      </c>
      <c r="C180" s="153" t="s">
        <v>593</v>
      </c>
      <c r="D180" s="117" t="s">
        <v>59</v>
      </c>
      <c r="E180" s="117" t="s">
        <v>340</v>
      </c>
      <c r="I180" s="130">
        <f t="shared" si="71"/>
        <v>0</v>
      </c>
      <c r="J180" s="130">
        <f t="shared" si="72"/>
        <v>0</v>
      </c>
      <c r="K180" s="130">
        <f t="shared" si="73"/>
        <v>0</v>
      </c>
      <c r="L180" s="130">
        <f t="shared" si="74"/>
        <v>0</v>
      </c>
      <c r="M180" s="130">
        <f t="shared" si="75"/>
        <v>0</v>
      </c>
      <c r="N180" s="130">
        <f t="shared" si="76"/>
        <v>0</v>
      </c>
      <c r="O180" s="130">
        <f t="shared" si="77"/>
        <v>0</v>
      </c>
      <c r="P180" s="130">
        <f t="shared" si="78"/>
        <v>0</v>
      </c>
      <c r="Q180" s="130">
        <f t="shared" si="79"/>
        <v>0</v>
      </c>
      <c r="R180" s="130">
        <f t="shared" si="80"/>
        <v>0</v>
      </c>
      <c r="S180" s="130">
        <f t="shared" si="81"/>
        <v>0</v>
      </c>
      <c r="T180" s="130">
        <f t="shared" si="82"/>
        <v>0</v>
      </c>
      <c r="U180" s="130">
        <f t="shared" si="83"/>
        <v>0</v>
      </c>
      <c r="V180" s="130">
        <f t="shared" si="84"/>
        <v>0</v>
      </c>
      <c r="W180" s="130">
        <f t="shared" si="85"/>
        <v>0</v>
      </c>
      <c r="X180" s="130">
        <f t="shared" si="86"/>
        <v>0</v>
      </c>
      <c r="Y180" s="130">
        <f t="shared" si="87"/>
        <v>0</v>
      </c>
      <c r="Z180" s="130">
        <f t="shared" si="88"/>
        <v>0</v>
      </c>
      <c r="AA180" s="130">
        <f t="shared" si="89"/>
        <v>0</v>
      </c>
      <c r="AB180" s="130">
        <f t="shared" si="90"/>
        <v>0</v>
      </c>
      <c r="AC180" s="130">
        <f t="shared" si="91"/>
        <v>0</v>
      </c>
      <c r="AD180" s="130">
        <f t="shared" si="92"/>
        <v>0</v>
      </c>
      <c r="AE180" s="130">
        <f t="shared" si="93"/>
        <v>0</v>
      </c>
      <c r="AF180" s="130">
        <f t="shared" si="94"/>
        <v>0</v>
      </c>
      <c r="AG180" s="130">
        <f t="shared" si="95"/>
        <v>0</v>
      </c>
      <c r="AH180" s="130">
        <f t="shared" si="96"/>
        <v>0</v>
      </c>
      <c r="AI180" s="130">
        <f t="shared" si="97"/>
        <v>0</v>
      </c>
      <c r="AJ180" s="130">
        <f t="shared" si="98"/>
        <v>0</v>
      </c>
      <c r="AK180" s="137">
        <f t="shared" si="99"/>
        <v>0</v>
      </c>
    </row>
    <row r="181" spans="1:37" ht="15.5" x14ac:dyDescent="0.35">
      <c r="A181" s="42" t="str">
        <f t="shared" si="70"/>
        <v>base</v>
      </c>
      <c r="B181" s="129" t="s">
        <v>570</v>
      </c>
      <c r="C181" s="153" t="s">
        <v>593</v>
      </c>
      <c r="D181" s="117" t="s">
        <v>59</v>
      </c>
      <c r="E181" s="117" t="s">
        <v>336</v>
      </c>
      <c r="I181" s="130">
        <f t="shared" si="71"/>
        <v>0</v>
      </c>
      <c r="J181" s="130">
        <f t="shared" si="72"/>
        <v>0</v>
      </c>
      <c r="K181" s="130">
        <f t="shared" si="73"/>
        <v>0</v>
      </c>
      <c r="L181" s="130">
        <f t="shared" si="74"/>
        <v>0</v>
      </c>
      <c r="M181" s="130">
        <f t="shared" si="75"/>
        <v>0</v>
      </c>
      <c r="N181" s="130">
        <f t="shared" si="76"/>
        <v>0</v>
      </c>
      <c r="O181" s="130">
        <f t="shared" si="77"/>
        <v>0</v>
      </c>
      <c r="P181" s="130">
        <f t="shared" si="78"/>
        <v>0</v>
      </c>
      <c r="Q181" s="130">
        <f t="shared" si="79"/>
        <v>0</v>
      </c>
      <c r="R181" s="130">
        <f t="shared" si="80"/>
        <v>0</v>
      </c>
      <c r="S181" s="130">
        <f t="shared" si="81"/>
        <v>0</v>
      </c>
      <c r="T181" s="130">
        <f t="shared" si="82"/>
        <v>0</v>
      </c>
      <c r="U181" s="130">
        <f t="shared" si="83"/>
        <v>0</v>
      </c>
      <c r="V181" s="130">
        <f t="shared" si="84"/>
        <v>0</v>
      </c>
      <c r="W181" s="130">
        <f t="shared" si="85"/>
        <v>0</v>
      </c>
      <c r="X181" s="130">
        <f t="shared" si="86"/>
        <v>0</v>
      </c>
      <c r="Y181" s="130">
        <f t="shared" si="87"/>
        <v>0</v>
      </c>
      <c r="Z181" s="130">
        <f t="shared" si="88"/>
        <v>0</v>
      </c>
      <c r="AA181" s="130">
        <f t="shared" si="89"/>
        <v>0</v>
      </c>
      <c r="AB181" s="130">
        <f t="shared" si="90"/>
        <v>0</v>
      </c>
      <c r="AC181" s="130">
        <f t="shared" si="91"/>
        <v>0</v>
      </c>
      <c r="AD181" s="130">
        <f t="shared" si="92"/>
        <v>0</v>
      </c>
      <c r="AE181" s="130">
        <f t="shared" si="93"/>
        <v>0</v>
      </c>
      <c r="AF181" s="130">
        <f t="shared" si="94"/>
        <v>0</v>
      </c>
      <c r="AG181" s="130">
        <f t="shared" si="95"/>
        <v>0</v>
      </c>
      <c r="AH181" s="130">
        <f t="shared" si="96"/>
        <v>0</v>
      </c>
      <c r="AI181" s="130">
        <f t="shared" si="97"/>
        <v>0</v>
      </c>
      <c r="AJ181" s="130">
        <f t="shared" si="98"/>
        <v>0</v>
      </c>
      <c r="AK181" s="137">
        <f t="shared" si="99"/>
        <v>0</v>
      </c>
    </row>
    <row r="182" spans="1:37" ht="15.5" x14ac:dyDescent="0.35">
      <c r="A182" s="42" t="str">
        <f t="shared" si="70"/>
        <v>base</v>
      </c>
      <c r="B182" s="129" t="s">
        <v>570</v>
      </c>
      <c r="C182" s="153" t="s">
        <v>593</v>
      </c>
      <c r="D182" s="117" t="s">
        <v>59</v>
      </c>
      <c r="E182" s="117" t="s">
        <v>95</v>
      </c>
      <c r="I182" s="130">
        <f t="shared" si="71"/>
        <v>0</v>
      </c>
      <c r="J182" s="130">
        <f t="shared" si="72"/>
        <v>0</v>
      </c>
      <c r="K182" s="130">
        <f t="shared" si="73"/>
        <v>0</v>
      </c>
      <c r="L182" s="130">
        <f t="shared" si="74"/>
        <v>0</v>
      </c>
      <c r="M182" s="130">
        <f t="shared" si="75"/>
        <v>0</v>
      </c>
      <c r="N182" s="130">
        <f t="shared" si="76"/>
        <v>0</v>
      </c>
      <c r="O182" s="130">
        <f t="shared" si="77"/>
        <v>0</v>
      </c>
      <c r="P182" s="130">
        <f t="shared" si="78"/>
        <v>0</v>
      </c>
      <c r="Q182" s="130">
        <f t="shared" si="79"/>
        <v>0</v>
      </c>
      <c r="R182" s="130">
        <f t="shared" si="80"/>
        <v>0</v>
      </c>
      <c r="S182" s="130">
        <f t="shared" si="81"/>
        <v>0</v>
      </c>
      <c r="T182" s="130">
        <f t="shared" si="82"/>
        <v>0</v>
      </c>
      <c r="U182" s="130">
        <f t="shared" si="83"/>
        <v>0</v>
      </c>
      <c r="V182" s="130">
        <f t="shared" si="84"/>
        <v>0</v>
      </c>
      <c r="W182" s="130">
        <f t="shared" si="85"/>
        <v>0</v>
      </c>
      <c r="X182" s="130">
        <f t="shared" si="86"/>
        <v>0</v>
      </c>
      <c r="Y182" s="130">
        <f t="shared" si="87"/>
        <v>0</v>
      </c>
      <c r="Z182" s="130">
        <f t="shared" si="88"/>
        <v>0</v>
      </c>
      <c r="AA182" s="130">
        <f t="shared" si="89"/>
        <v>0</v>
      </c>
      <c r="AB182" s="130">
        <f t="shared" si="90"/>
        <v>0</v>
      </c>
      <c r="AC182" s="130">
        <f t="shared" si="91"/>
        <v>0</v>
      </c>
      <c r="AD182" s="130">
        <f t="shared" si="92"/>
        <v>0</v>
      </c>
      <c r="AE182" s="130">
        <f t="shared" si="93"/>
        <v>0</v>
      </c>
      <c r="AF182" s="130">
        <f t="shared" si="94"/>
        <v>0</v>
      </c>
      <c r="AG182" s="130">
        <f t="shared" si="95"/>
        <v>0</v>
      </c>
      <c r="AH182" s="130">
        <f t="shared" si="96"/>
        <v>0</v>
      </c>
      <c r="AI182" s="130">
        <f t="shared" si="97"/>
        <v>0</v>
      </c>
      <c r="AJ182" s="130">
        <f t="shared" si="98"/>
        <v>0</v>
      </c>
      <c r="AK182" s="137">
        <f t="shared" si="99"/>
        <v>0</v>
      </c>
    </row>
    <row r="183" spans="1:37" ht="16" thickBot="1" x14ac:dyDescent="0.4">
      <c r="A183" s="42" t="str">
        <f t="shared" si="70"/>
        <v>base</v>
      </c>
      <c r="B183" s="129" t="s">
        <v>570</v>
      </c>
      <c r="C183" s="154" t="s">
        <v>593</v>
      </c>
      <c r="D183" s="161" t="s">
        <v>98</v>
      </c>
      <c r="E183" s="161" t="s">
        <v>236</v>
      </c>
      <c r="I183" s="141">
        <f t="shared" si="71"/>
        <v>0</v>
      </c>
      <c r="J183" s="141">
        <f t="shared" si="72"/>
        <v>0</v>
      </c>
      <c r="K183" s="141">
        <f t="shared" si="73"/>
        <v>0</v>
      </c>
      <c r="L183" s="141">
        <f t="shared" si="74"/>
        <v>0</v>
      </c>
      <c r="M183" s="141">
        <f t="shared" si="75"/>
        <v>0</v>
      </c>
      <c r="N183" s="141">
        <f t="shared" si="76"/>
        <v>0</v>
      </c>
      <c r="O183" s="141">
        <f t="shared" si="77"/>
        <v>0</v>
      </c>
      <c r="P183" s="141">
        <f t="shared" si="78"/>
        <v>0</v>
      </c>
      <c r="Q183" s="141">
        <f t="shared" si="79"/>
        <v>0</v>
      </c>
      <c r="R183" s="141">
        <f t="shared" si="80"/>
        <v>0</v>
      </c>
      <c r="S183" s="141">
        <f t="shared" si="81"/>
        <v>0</v>
      </c>
      <c r="T183" s="141">
        <f t="shared" si="82"/>
        <v>0</v>
      </c>
      <c r="U183" s="141">
        <f t="shared" si="83"/>
        <v>0</v>
      </c>
      <c r="V183" s="141">
        <f t="shared" si="84"/>
        <v>0</v>
      </c>
      <c r="W183" s="141">
        <f t="shared" si="85"/>
        <v>0</v>
      </c>
      <c r="X183" s="141">
        <f t="shared" si="86"/>
        <v>0</v>
      </c>
      <c r="Y183" s="141">
        <f t="shared" si="87"/>
        <v>0</v>
      </c>
      <c r="Z183" s="141">
        <f t="shared" si="88"/>
        <v>0</v>
      </c>
      <c r="AA183" s="141">
        <f t="shared" si="89"/>
        <v>0</v>
      </c>
      <c r="AB183" s="141">
        <f t="shared" si="90"/>
        <v>0</v>
      </c>
      <c r="AC183" s="141">
        <f t="shared" si="91"/>
        <v>0</v>
      </c>
      <c r="AD183" s="141">
        <f t="shared" si="92"/>
        <v>0</v>
      </c>
      <c r="AE183" s="141">
        <f t="shared" si="93"/>
        <v>0</v>
      </c>
      <c r="AF183" s="141">
        <f t="shared" si="94"/>
        <v>0</v>
      </c>
      <c r="AG183" s="141">
        <f t="shared" si="95"/>
        <v>0</v>
      </c>
      <c r="AH183" s="141">
        <f t="shared" si="96"/>
        <v>0</v>
      </c>
      <c r="AI183" s="141">
        <f t="shared" si="97"/>
        <v>0</v>
      </c>
      <c r="AJ183" s="141">
        <f t="shared" si="98"/>
        <v>0</v>
      </c>
      <c r="AK183" s="142">
        <f t="shared" si="99"/>
        <v>0</v>
      </c>
    </row>
    <row r="184" spans="1:37" ht="15.5" x14ac:dyDescent="0.35">
      <c r="A184" s="42" t="str">
        <f t="shared" si="70"/>
        <v>base</v>
      </c>
      <c r="B184" s="129" t="s">
        <v>570</v>
      </c>
      <c r="C184" s="149" t="s">
        <v>594</v>
      </c>
      <c r="D184" s="160" t="s">
        <v>59</v>
      </c>
      <c r="E184" s="160" t="s">
        <v>114</v>
      </c>
      <c r="I184" s="134">
        <f t="shared" si="71"/>
        <v>0</v>
      </c>
      <c r="J184" s="134">
        <f t="shared" si="72"/>
        <v>0</v>
      </c>
      <c r="K184" s="134">
        <f t="shared" si="73"/>
        <v>0</v>
      </c>
      <c r="L184" s="134">
        <f t="shared" si="74"/>
        <v>0</v>
      </c>
      <c r="M184" s="134">
        <f t="shared" si="75"/>
        <v>0</v>
      </c>
      <c r="N184" s="134">
        <f t="shared" si="76"/>
        <v>0</v>
      </c>
      <c r="O184" s="134">
        <f t="shared" si="77"/>
        <v>0</v>
      </c>
      <c r="P184" s="134">
        <f t="shared" si="78"/>
        <v>0</v>
      </c>
      <c r="Q184" s="134">
        <f t="shared" si="79"/>
        <v>0</v>
      </c>
      <c r="R184" s="134">
        <f t="shared" si="80"/>
        <v>0</v>
      </c>
      <c r="S184" s="134">
        <f t="shared" si="81"/>
        <v>0</v>
      </c>
      <c r="T184" s="134">
        <f t="shared" si="82"/>
        <v>0</v>
      </c>
      <c r="U184" s="134">
        <f t="shared" si="83"/>
        <v>0</v>
      </c>
      <c r="V184" s="134">
        <f t="shared" si="84"/>
        <v>0</v>
      </c>
      <c r="W184" s="134">
        <f t="shared" si="85"/>
        <v>0</v>
      </c>
      <c r="X184" s="134">
        <f t="shared" si="86"/>
        <v>0</v>
      </c>
      <c r="Y184" s="134">
        <f t="shared" si="87"/>
        <v>0</v>
      </c>
      <c r="Z184" s="134">
        <f t="shared" si="88"/>
        <v>0</v>
      </c>
      <c r="AA184" s="134">
        <f t="shared" si="89"/>
        <v>0</v>
      </c>
      <c r="AB184" s="134">
        <f t="shared" si="90"/>
        <v>0</v>
      </c>
      <c r="AC184" s="134">
        <f t="shared" si="91"/>
        <v>0</v>
      </c>
      <c r="AD184" s="134">
        <f t="shared" si="92"/>
        <v>0</v>
      </c>
      <c r="AE184" s="134">
        <f t="shared" si="93"/>
        <v>0</v>
      </c>
      <c r="AF184" s="134">
        <f t="shared" si="94"/>
        <v>0</v>
      </c>
      <c r="AG184" s="134">
        <f t="shared" si="95"/>
        <v>0</v>
      </c>
      <c r="AH184" s="134">
        <f t="shared" si="96"/>
        <v>0</v>
      </c>
      <c r="AI184" s="134">
        <f t="shared" si="97"/>
        <v>0</v>
      </c>
      <c r="AJ184" s="134">
        <f t="shared" si="98"/>
        <v>0</v>
      </c>
      <c r="AK184" s="135">
        <f t="shared" si="99"/>
        <v>0</v>
      </c>
    </row>
    <row r="185" spans="1:37" ht="15.5" x14ac:dyDescent="0.35">
      <c r="A185" s="42" t="str">
        <f t="shared" si="70"/>
        <v>base</v>
      </c>
      <c r="B185" s="129" t="s">
        <v>570</v>
      </c>
      <c r="C185" s="150" t="s">
        <v>594</v>
      </c>
      <c r="D185" s="117" t="s">
        <v>59</v>
      </c>
      <c r="E185" s="117" t="s">
        <v>93</v>
      </c>
      <c r="I185" s="130">
        <f t="shared" si="71"/>
        <v>0</v>
      </c>
      <c r="J185" s="130">
        <f t="shared" si="72"/>
        <v>0</v>
      </c>
      <c r="K185" s="130">
        <f t="shared" si="73"/>
        <v>0</v>
      </c>
      <c r="L185" s="130">
        <f t="shared" si="74"/>
        <v>0</v>
      </c>
      <c r="M185" s="130">
        <f t="shared" si="75"/>
        <v>0</v>
      </c>
      <c r="N185" s="130">
        <f t="shared" si="76"/>
        <v>0</v>
      </c>
      <c r="O185" s="130">
        <f t="shared" si="77"/>
        <v>0</v>
      </c>
      <c r="P185" s="130">
        <f t="shared" si="78"/>
        <v>0</v>
      </c>
      <c r="Q185" s="130">
        <f t="shared" si="79"/>
        <v>0</v>
      </c>
      <c r="R185" s="130">
        <f t="shared" si="80"/>
        <v>0</v>
      </c>
      <c r="S185" s="130">
        <f t="shared" si="81"/>
        <v>0</v>
      </c>
      <c r="T185" s="130">
        <f t="shared" si="82"/>
        <v>0</v>
      </c>
      <c r="U185" s="130">
        <f t="shared" si="83"/>
        <v>0</v>
      </c>
      <c r="V185" s="130">
        <f t="shared" si="84"/>
        <v>0</v>
      </c>
      <c r="W185" s="130">
        <f t="shared" si="85"/>
        <v>0</v>
      </c>
      <c r="X185" s="130">
        <f t="shared" si="86"/>
        <v>0</v>
      </c>
      <c r="Y185" s="130">
        <f t="shared" si="87"/>
        <v>0</v>
      </c>
      <c r="Z185" s="130">
        <f t="shared" si="88"/>
        <v>0</v>
      </c>
      <c r="AA185" s="130">
        <f t="shared" si="89"/>
        <v>0</v>
      </c>
      <c r="AB185" s="130">
        <f t="shared" si="90"/>
        <v>0</v>
      </c>
      <c r="AC185" s="130">
        <f t="shared" si="91"/>
        <v>0</v>
      </c>
      <c r="AD185" s="130">
        <f t="shared" si="92"/>
        <v>0</v>
      </c>
      <c r="AE185" s="130">
        <f t="shared" si="93"/>
        <v>0</v>
      </c>
      <c r="AF185" s="130">
        <f t="shared" si="94"/>
        <v>0</v>
      </c>
      <c r="AG185" s="130">
        <f t="shared" si="95"/>
        <v>0</v>
      </c>
      <c r="AH185" s="130">
        <f t="shared" si="96"/>
        <v>0</v>
      </c>
      <c r="AI185" s="130">
        <f t="shared" si="97"/>
        <v>0</v>
      </c>
      <c r="AJ185" s="130">
        <f t="shared" si="98"/>
        <v>0</v>
      </c>
      <c r="AK185" s="137">
        <f t="shared" si="99"/>
        <v>0</v>
      </c>
    </row>
    <row r="186" spans="1:37" ht="15.5" x14ac:dyDescent="0.35">
      <c r="A186" s="42" t="str">
        <f t="shared" si="70"/>
        <v>base</v>
      </c>
      <c r="B186" s="129" t="s">
        <v>570</v>
      </c>
      <c r="C186" s="150" t="s">
        <v>594</v>
      </c>
      <c r="D186" s="117" t="s">
        <v>59</v>
      </c>
      <c r="E186" s="117" t="s">
        <v>340</v>
      </c>
      <c r="I186" s="130">
        <f t="shared" si="71"/>
        <v>0</v>
      </c>
      <c r="J186" s="130">
        <f t="shared" si="72"/>
        <v>0</v>
      </c>
      <c r="K186" s="130">
        <f t="shared" si="73"/>
        <v>0</v>
      </c>
      <c r="L186" s="130">
        <f t="shared" si="74"/>
        <v>0</v>
      </c>
      <c r="M186" s="130">
        <f t="shared" si="75"/>
        <v>0</v>
      </c>
      <c r="N186" s="130">
        <f t="shared" si="76"/>
        <v>0</v>
      </c>
      <c r="O186" s="130">
        <f t="shared" si="77"/>
        <v>0</v>
      </c>
      <c r="P186" s="130">
        <f t="shared" si="78"/>
        <v>0</v>
      </c>
      <c r="Q186" s="130">
        <f t="shared" si="79"/>
        <v>0</v>
      </c>
      <c r="R186" s="130">
        <f t="shared" si="80"/>
        <v>0</v>
      </c>
      <c r="S186" s="130">
        <f t="shared" si="81"/>
        <v>0</v>
      </c>
      <c r="T186" s="130">
        <f t="shared" si="82"/>
        <v>0</v>
      </c>
      <c r="U186" s="130">
        <f t="shared" si="83"/>
        <v>0</v>
      </c>
      <c r="V186" s="130">
        <f t="shared" si="84"/>
        <v>0</v>
      </c>
      <c r="W186" s="130">
        <f t="shared" si="85"/>
        <v>0</v>
      </c>
      <c r="X186" s="130">
        <f t="shared" si="86"/>
        <v>0</v>
      </c>
      <c r="Y186" s="130">
        <f t="shared" si="87"/>
        <v>0</v>
      </c>
      <c r="Z186" s="130">
        <f t="shared" si="88"/>
        <v>0</v>
      </c>
      <c r="AA186" s="130">
        <f t="shared" si="89"/>
        <v>0</v>
      </c>
      <c r="AB186" s="130">
        <f t="shared" si="90"/>
        <v>0</v>
      </c>
      <c r="AC186" s="130">
        <f t="shared" si="91"/>
        <v>0</v>
      </c>
      <c r="AD186" s="130">
        <f t="shared" si="92"/>
        <v>0</v>
      </c>
      <c r="AE186" s="130">
        <f t="shared" si="93"/>
        <v>0</v>
      </c>
      <c r="AF186" s="130">
        <f t="shared" si="94"/>
        <v>0</v>
      </c>
      <c r="AG186" s="130">
        <f t="shared" si="95"/>
        <v>0</v>
      </c>
      <c r="AH186" s="130">
        <f t="shared" si="96"/>
        <v>0</v>
      </c>
      <c r="AI186" s="130">
        <f t="shared" si="97"/>
        <v>0</v>
      </c>
      <c r="AJ186" s="130">
        <f t="shared" si="98"/>
        <v>0</v>
      </c>
      <c r="AK186" s="137">
        <f t="shared" si="99"/>
        <v>0</v>
      </c>
    </row>
    <row r="187" spans="1:37" ht="15.5" x14ac:dyDescent="0.35">
      <c r="A187" s="42" t="str">
        <f t="shared" si="70"/>
        <v>base</v>
      </c>
      <c r="B187" s="129" t="s">
        <v>570</v>
      </c>
      <c r="C187" s="150" t="s">
        <v>594</v>
      </c>
      <c r="D187" s="117" t="s">
        <v>59</v>
      </c>
      <c r="E187" s="117" t="s">
        <v>336</v>
      </c>
      <c r="I187" s="130">
        <f t="shared" si="71"/>
        <v>0</v>
      </c>
      <c r="J187" s="130">
        <f t="shared" si="72"/>
        <v>0</v>
      </c>
      <c r="K187" s="130">
        <f t="shared" si="73"/>
        <v>0</v>
      </c>
      <c r="L187" s="130">
        <f t="shared" si="74"/>
        <v>0</v>
      </c>
      <c r="M187" s="130">
        <f t="shared" si="75"/>
        <v>0</v>
      </c>
      <c r="N187" s="130">
        <f t="shared" si="76"/>
        <v>0</v>
      </c>
      <c r="O187" s="130">
        <f t="shared" si="77"/>
        <v>0</v>
      </c>
      <c r="P187" s="130">
        <f t="shared" si="78"/>
        <v>0</v>
      </c>
      <c r="Q187" s="130">
        <f t="shared" si="79"/>
        <v>0</v>
      </c>
      <c r="R187" s="130">
        <f t="shared" si="80"/>
        <v>0</v>
      </c>
      <c r="S187" s="130">
        <f t="shared" si="81"/>
        <v>0</v>
      </c>
      <c r="T187" s="130">
        <f t="shared" si="82"/>
        <v>0</v>
      </c>
      <c r="U187" s="130">
        <f t="shared" si="83"/>
        <v>0</v>
      </c>
      <c r="V187" s="130">
        <f t="shared" si="84"/>
        <v>0</v>
      </c>
      <c r="W187" s="130">
        <f t="shared" si="85"/>
        <v>0</v>
      </c>
      <c r="X187" s="130">
        <f t="shared" si="86"/>
        <v>0</v>
      </c>
      <c r="Y187" s="130">
        <f t="shared" si="87"/>
        <v>0</v>
      </c>
      <c r="Z187" s="130">
        <f t="shared" si="88"/>
        <v>0</v>
      </c>
      <c r="AA187" s="130">
        <f t="shared" si="89"/>
        <v>0</v>
      </c>
      <c r="AB187" s="130">
        <f t="shared" si="90"/>
        <v>0</v>
      </c>
      <c r="AC187" s="130">
        <f t="shared" si="91"/>
        <v>0</v>
      </c>
      <c r="AD187" s="130">
        <f t="shared" si="92"/>
        <v>0</v>
      </c>
      <c r="AE187" s="130">
        <f t="shared" si="93"/>
        <v>0</v>
      </c>
      <c r="AF187" s="130">
        <f t="shared" si="94"/>
        <v>0</v>
      </c>
      <c r="AG187" s="130">
        <f t="shared" si="95"/>
        <v>0</v>
      </c>
      <c r="AH187" s="130">
        <f t="shared" si="96"/>
        <v>0</v>
      </c>
      <c r="AI187" s="130">
        <f t="shared" si="97"/>
        <v>0</v>
      </c>
      <c r="AJ187" s="130">
        <f t="shared" si="98"/>
        <v>0</v>
      </c>
      <c r="AK187" s="137">
        <f t="shared" si="99"/>
        <v>0</v>
      </c>
    </row>
    <row r="188" spans="1:37" ht="16" thickBot="1" x14ac:dyDescent="0.4">
      <c r="A188" s="42" t="str">
        <f t="shared" si="70"/>
        <v>base</v>
      </c>
      <c r="B188" s="129" t="s">
        <v>570</v>
      </c>
      <c r="C188" s="151" t="s">
        <v>594</v>
      </c>
      <c r="D188" s="161" t="s">
        <v>98</v>
      </c>
      <c r="E188" s="161" t="s">
        <v>236</v>
      </c>
      <c r="I188" s="141">
        <f t="shared" si="71"/>
        <v>0</v>
      </c>
      <c r="J188" s="141">
        <f t="shared" si="72"/>
        <v>0</v>
      </c>
      <c r="K188" s="141">
        <f t="shared" si="73"/>
        <v>0</v>
      </c>
      <c r="L188" s="141">
        <f t="shared" si="74"/>
        <v>0</v>
      </c>
      <c r="M188" s="141">
        <f t="shared" si="75"/>
        <v>0</v>
      </c>
      <c r="N188" s="141">
        <f t="shared" si="76"/>
        <v>0</v>
      </c>
      <c r="O188" s="141">
        <f t="shared" si="77"/>
        <v>0</v>
      </c>
      <c r="P188" s="141">
        <f t="shared" si="78"/>
        <v>0</v>
      </c>
      <c r="Q188" s="141">
        <f t="shared" si="79"/>
        <v>0</v>
      </c>
      <c r="R188" s="141">
        <f t="shared" si="80"/>
        <v>0</v>
      </c>
      <c r="S188" s="141">
        <f t="shared" si="81"/>
        <v>0</v>
      </c>
      <c r="T188" s="141">
        <f t="shared" si="82"/>
        <v>0</v>
      </c>
      <c r="U188" s="141">
        <f t="shared" si="83"/>
        <v>0</v>
      </c>
      <c r="V188" s="141">
        <f t="shared" si="84"/>
        <v>0</v>
      </c>
      <c r="W188" s="141">
        <f t="shared" si="85"/>
        <v>0</v>
      </c>
      <c r="X188" s="141">
        <f t="shared" si="86"/>
        <v>0</v>
      </c>
      <c r="Y188" s="141">
        <f t="shared" si="87"/>
        <v>0</v>
      </c>
      <c r="Z188" s="141">
        <f t="shared" si="88"/>
        <v>0</v>
      </c>
      <c r="AA188" s="141">
        <f t="shared" si="89"/>
        <v>0</v>
      </c>
      <c r="AB188" s="141">
        <f t="shared" si="90"/>
        <v>0</v>
      </c>
      <c r="AC188" s="141">
        <f t="shared" si="91"/>
        <v>0</v>
      </c>
      <c r="AD188" s="141">
        <f t="shared" si="92"/>
        <v>0</v>
      </c>
      <c r="AE188" s="141">
        <f t="shared" si="93"/>
        <v>0</v>
      </c>
      <c r="AF188" s="141">
        <f t="shared" si="94"/>
        <v>0</v>
      </c>
      <c r="AG188" s="141">
        <f t="shared" si="95"/>
        <v>0</v>
      </c>
      <c r="AH188" s="141">
        <f t="shared" si="96"/>
        <v>0</v>
      </c>
      <c r="AI188" s="141">
        <f t="shared" si="97"/>
        <v>0</v>
      </c>
      <c r="AJ188" s="141">
        <f t="shared" si="98"/>
        <v>0</v>
      </c>
      <c r="AK188" s="142">
        <f t="shared" si="99"/>
        <v>0</v>
      </c>
    </row>
    <row r="189" spans="1:37" ht="15.5" x14ac:dyDescent="0.35">
      <c r="A189" s="42" t="str">
        <f t="shared" si="70"/>
        <v>base</v>
      </c>
      <c r="B189" s="129" t="s">
        <v>570</v>
      </c>
      <c r="C189" s="152" t="s">
        <v>595</v>
      </c>
      <c r="D189" s="160" t="s">
        <v>59</v>
      </c>
      <c r="E189" s="160" t="s">
        <v>114</v>
      </c>
      <c r="I189" s="134">
        <f t="shared" si="71"/>
        <v>0</v>
      </c>
      <c r="J189" s="134">
        <f t="shared" si="72"/>
        <v>0</v>
      </c>
      <c r="K189" s="134">
        <f t="shared" si="73"/>
        <v>0</v>
      </c>
      <c r="L189" s="134">
        <f t="shared" si="74"/>
        <v>0</v>
      </c>
      <c r="M189" s="134">
        <f t="shared" si="75"/>
        <v>0</v>
      </c>
      <c r="N189" s="134">
        <f t="shared" si="76"/>
        <v>0</v>
      </c>
      <c r="O189" s="134">
        <f t="shared" si="77"/>
        <v>0</v>
      </c>
      <c r="P189" s="134">
        <f t="shared" si="78"/>
        <v>0</v>
      </c>
      <c r="Q189" s="134">
        <f t="shared" si="79"/>
        <v>0</v>
      </c>
      <c r="R189" s="134">
        <f t="shared" si="80"/>
        <v>0</v>
      </c>
      <c r="S189" s="134">
        <f t="shared" si="81"/>
        <v>0</v>
      </c>
      <c r="T189" s="134">
        <f t="shared" si="82"/>
        <v>0</v>
      </c>
      <c r="U189" s="134">
        <f t="shared" si="83"/>
        <v>0</v>
      </c>
      <c r="V189" s="134">
        <f t="shared" si="84"/>
        <v>0</v>
      </c>
      <c r="W189" s="134">
        <f t="shared" si="85"/>
        <v>0</v>
      </c>
      <c r="X189" s="134">
        <f t="shared" si="86"/>
        <v>0</v>
      </c>
      <c r="Y189" s="134">
        <f t="shared" si="87"/>
        <v>0</v>
      </c>
      <c r="Z189" s="134">
        <f t="shared" si="88"/>
        <v>0</v>
      </c>
      <c r="AA189" s="134">
        <f t="shared" si="89"/>
        <v>0</v>
      </c>
      <c r="AB189" s="134">
        <f t="shared" si="90"/>
        <v>0</v>
      </c>
      <c r="AC189" s="134">
        <f t="shared" si="91"/>
        <v>0</v>
      </c>
      <c r="AD189" s="134">
        <f t="shared" si="92"/>
        <v>0</v>
      </c>
      <c r="AE189" s="134">
        <f t="shared" si="93"/>
        <v>0</v>
      </c>
      <c r="AF189" s="134">
        <f t="shared" si="94"/>
        <v>0</v>
      </c>
      <c r="AG189" s="134">
        <f t="shared" si="95"/>
        <v>0</v>
      </c>
      <c r="AH189" s="134">
        <f t="shared" si="96"/>
        <v>0</v>
      </c>
      <c r="AI189" s="134">
        <f t="shared" si="97"/>
        <v>0</v>
      </c>
      <c r="AJ189" s="134">
        <f t="shared" si="98"/>
        <v>0</v>
      </c>
      <c r="AK189" s="135">
        <f t="shared" si="99"/>
        <v>0</v>
      </c>
    </row>
    <row r="190" spans="1:37" ht="15.5" x14ac:dyDescent="0.35">
      <c r="A190" s="42" t="str">
        <f t="shared" si="70"/>
        <v>base</v>
      </c>
      <c r="B190" s="129" t="s">
        <v>570</v>
      </c>
      <c r="C190" s="153" t="s">
        <v>595</v>
      </c>
      <c r="D190" s="117" t="s">
        <v>59</v>
      </c>
      <c r="E190" s="117" t="s">
        <v>93</v>
      </c>
      <c r="I190" s="130">
        <f t="shared" si="71"/>
        <v>0</v>
      </c>
      <c r="J190" s="130">
        <f t="shared" si="72"/>
        <v>0</v>
      </c>
      <c r="K190" s="130">
        <f t="shared" si="73"/>
        <v>0</v>
      </c>
      <c r="L190" s="130">
        <f t="shared" si="74"/>
        <v>0</v>
      </c>
      <c r="M190" s="130">
        <f t="shared" si="75"/>
        <v>0</v>
      </c>
      <c r="N190" s="130">
        <f t="shared" si="76"/>
        <v>0</v>
      </c>
      <c r="O190" s="130">
        <f t="shared" si="77"/>
        <v>0</v>
      </c>
      <c r="P190" s="130">
        <f t="shared" si="78"/>
        <v>0</v>
      </c>
      <c r="Q190" s="130">
        <f t="shared" si="79"/>
        <v>0</v>
      </c>
      <c r="R190" s="130">
        <f t="shared" si="80"/>
        <v>0</v>
      </c>
      <c r="S190" s="130">
        <f t="shared" si="81"/>
        <v>0</v>
      </c>
      <c r="T190" s="130">
        <f t="shared" si="82"/>
        <v>0</v>
      </c>
      <c r="U190" s="130">
        <f t="shared" si="83"/>
        <v>0</v>
      </c>
      <c r="V190" s="130">
        <f t="shared" si="84"/>
        <v>0</v>
      </c>
      <c r="W190" s="130">
        <f t="shared" si="85"/>
        <v>0</v>
      </c>
      <c r="X190" s="130">
        <f t="shared" si="86"/>
        <v>0</v>
      </c>
      <c r="Y190" s="130">
        <f t="shared" si="87"/>
        <v>0</v>
      </c>
      <c r="Z190" s="130">
        <f t="shared" si="88"/>
        <v>0</v>
      </c>
      <c r="AA190" s="130">
        <f t="shared" si="89"/>
        <v>0</v>
      </c>
      <c r="AB190" s="130">
        <f t="shared" si="90"/>
        <v>0</v>
      </c>
      <c r="AC190" s="130">
        <f t="shared" si="91"/>
        <v>0</v>
      </c>
      <c r="AD190" s="130">
        <f t="shared" si="92"/>
        <v>0</v>
      </c>
      <c r="AE190" s="130">
        <f t="shared" si="93"/>
        <v>0</v>
      </c>
      <c r="AF190" s="130">
        <f t="shared" si="94"/>
        <v>0</v>
      </c>
      <c r="AG190" s="130">
        <f t="shared" si="95"/>
        <v>0</v>
      </c>
      <c r="AH190" s="130">
        <f t="shared" si="96"/>
        <v>0</v>
      </c>
      <c r="AI190" s="130">
        <f t="shared" si="97"/>
        <v>0</v>
      </c>
      <c r="AJ190" s="130">
        <f t="shared" si="98"/>
        <v>0</v>
      </c>
      <c r="AK190" s="137">
        <f t="shared" si="99"/>
        <v>0</v>
      </c>
    </row>
    <row r="191" spans="1:37" ht="15.5" x14ac:dyDescent="0.35">
      <c r="A191" s="42" t="str">
        <f t="shared" si="70"/>
        <v>base</v>
      </c>
      <c r="B191" s="129" t="s">
        <v>570</v>
      </c>
      <c r="C191" s="153" t="s">
        <v>595</v>
      </c>
      <c r="D191" s="117" t="s">
        <v>59</v>
      </c>
      <c r="E191" s="117" t="s">
        <v>340</v>
      </c>
      <c r="I191" s="130">
        <f t="shared" si="71"/>
        <v>0</v>
      </c>
      <c r="J191" s="130">
        <f t="shared" si="72"/>
        <v>0</v>
      </c>
      <c r="K191" s="130">
        <f t="shared" si="73"/>
        <v>0</v>
      </c>
      <c r="L191" s="130">
        <f t="shared" si="74"/>
        <v>0</v>
      </c>
      <c r="M191" s="130">
        <f t="shared" si="75"/>
        <v>0</v>
      </c>
      <c r="N191" s="130">
        <f t="shared" si="76"/>
        <v>0</v>
      </c>
      <c r="O191" s="130">
        <f t="shared" si="77"/>
        <v>0</v>
      </c>
      <c r="P191" s="130">
        <f t="shared" si="78"/>
        <v>0</v>
      </c>
      <c r="Q191" s="130">
        <f t="shared" si="79"/>
        <v>0</v>
      </c>
      <c r="R191" s="130">
        <f t="shared" si="80"/>
        <v>0</v>
      </c>
      <c r="S191" s="130">
        <f t="shared" si="81"/>
        <v>0</v>
      </c>
      <c r="T191" s="130">
        <f t="shared" si="82"/>
        <v>0</v>
      </c>
      <c r="U191" s="130">
        <f t="shared" si="83"/>
        <v>0</v>
      </c>
      <c r="V191" s="130">
        <f t="shared" si="84"/>
        <v>0</v>
      </c>
      <c r="W191" s="130">
        <f t="shared" si="85"/>
        <v>0</v>
      </c>
      <c r="X191" s="130">
        <f t="shared" si="86"/>
        <v>0</v>
      </c>
      <c r="Y191" s="130">
        <f t="shared" si="87"/>
        <v>0</v>
      </c>
      <c r="Z191" s="130">
        <f t="shared" si="88"/>
        <v>0</v>
      </c>
      <c r="AA191" s="130">
        <f t="shared" si="89"/>
        <v>0</v>
      </c>
      <c r="AB191" s="130">
        <f t="shared" si="90"/>
        <v>0</v>
      </c>
      <c r="AC191" s="130">
        <f t="shared" si="91"/>
        <v>0</v>
      </c>
      <c r="AD191" s="130">
        <f t="shared" si="92"/>
        <v>0</v>
      </c>
      <c r="AE191" s="130">
        <f t="shared" si="93"/>
        <v>0</v>
      </c>
      <c r="AF191" s="130">
        <f t="shared" si="94"/>
        <v>0</v>
      </c>
      <c r="AG191" s="130">
        <f t="shared" si="95"/>
        <v>0</v>
      </c>
      <c r="AH191" s="130">
        <f t="shared" si="96"/>
        <v>0</v>
      </c>
      <c r="AI191" s="130">
        <f t="shared" si="97"/>
        <v>0</v>
      </c>
      <c r="AJ191" s="130">
        <f t="shared" si="98"/>
        <v>0</v>
      </c>
      <c r="AK191" s="137">
        <f t="shared" si="99"/>
        <v>0</v>
      </c>
    </row>
    <row r="192" spans="1:37" ht="15.5" x14ac:dyDescent="0.35">
      <c r="A192" s="42" t="str">
        <f t="shared" si="70"/>
        <v>base</v>
      </c>
      <c r="B192" s="129" t="s">
        <v>570</v>
      </c>
      <c r="C192" s="153" t="s">
        <v>595</v>
      </c>
      <c r="D192" s="117" t="s">
        <v>59</v>
      </c>
      <c r="E192" s="117" t="s">
        <v>336</v>
      </c>
      <c r="I192" s="130">
        <f t="shared" si="71"/>
        <v>0</v>
      </c>
      <c r="J192" s="130">
        <f t="shared" si="72"/>
        <v>0</v>
      </c>
      <c r="K192" s="130">
        <f t="shared" si="73"/>
        <v>0</v>
      </c>
      <c r="L192" s="130">
        <f t="shared" si="74"/>
        <v>0</v>
      </c>
      <c r="M192" s="130">
        <f t="shared" si="75"/>
        <v>0</v>
      </c>
      <c r="N192" s="130">
        <f t="shared" si="76"/>
        <v>0</v>
      </c>
      <c r="O192" s="130">
        <f t="shared" si="77"/>
        <v>0</v>
      </c>
      <c r="P192" s="130">
        <f t="shared" si="78"/>
        <v>0</v>
      </c>
      <c r="Q192" s="130">
        <f t="shared" si="79"/>
        <v>0</v>
      </c>
      <c r="R192" s="130">
        <f t="shared" si="80"/>
        <v>0</v>
      </c>
      <c r="S192" s="130">
        <f t="shared" si="81"/>
        <v>0</v>
      </c>
      <c r="T192" s="130">
        <f t="shared" si="82"/>
        <v>0</v>
      </c>
      <c r="U192" s="130">
        <f t="shared" si="83"/>
        <v>0</v>
      </c>
      <c r="V192" s="130">
        <f t="shared" si="84"/>
        <v>0</v>
      </c>
      <c r="W192" s="130">
        <f t="shared" si="85"/>
        <v>0</v>
      </c>
      <c r="X192" s="130">
        <f t="shared" si="86"/>
        <v>0</v>
      </c>
      <c r="Y192" s="130">
        <f t="shared" si="87"/>
        <v>0</v>
      </c>
      <c r="Z192" s="130">
        <f t="shared" si="88"/>
        <v>0</v>
      </c>
      <c r="AA192" s="130">
        <f t="shared" si="89"/>
        <v>0</v>
      </c>
      <c r="AB192" s="130">
        <f t="shared" si="90"/>
        <v>0</v>
      </c>
      <c r="AC192" s="130">
        <f t="shared" si="91"/>
        <v>0</v>
      </c>
      <c r="AD192" s="130">
        <f t="shared" si="92"/>
        <v>0</v>
      </c>
      <c r="AE192" s="130">
        <f t="shared" si="93"/>
        <v>0</v>
      </c>
      <c r="AF192" s="130">
        <f t="shared" si="94"/>
        <v>0</v>
      </c>
      <c r="AG192" s="130">
        <f t="shared" si="95"/>
        <v>0</v>
      </c>
      <c r="AH192" s="130">
        <f t="shared" si="96"/>
        <v>0</v>
      </c>
      <c r="AI192" s="130">
        <f t="shared" si="97"/>
        <v>0</v>
      </c>
      <c r="AJ192" s="130">
        <f t="shared" si="98"/>
        <v>0</v>
      </c>
      <c r="AK192" s="137">
        <f t="shared" si="99"/>
        <v>0</v>
      </c>
    </row>
    <row r="193" spans="1:37" ht="16" thickBot="1" x14ac:dyDescent="0.4">
      <c r="A193" s="42" t="str">
        <f t="shared" si="70"/>
        <v>base</v>
      </c>
      <c r="B193" s="129" t="s">
        <v>570</v>
      </c>
      <c r="C193" s="154" t="s">
        <v>595</v>
      </c>
      <c r="D193" s="161" t="s">
        <v>98</v>
      </c>
      <c r="E193" s="161" t="s">
        <v>236</v>
      </c>
      <c r="I193" s="141">
        <f t="shared" si="71"/>
        <v>0</v>
      </c>
      <c r="J193" s="141">
        <f t="shared" si="72"/>
        <v>0</v>
      </c>
      <c r="K193" s="141">
        <f t="shared" si="73"/>
        <v>0</v>
      </c>
      <c r="L193" s="141">
        <f t="shared" si="74"/>
        <v>0</v>
      </c>
      <c r="M193" s="141">
        <f t="shared" si="75"/>
        <v>0</v>
      </c>
      <c r="N193" s="141">
        <f t="shared" si="76"/>
        <v>0</v>
      </c>
      <c r="O193" s="141">
        <f t="shared" si="77"/>
        <v>0</v>
      </c>
      <c r="P193" s="141">
        <f t="shared" si="78"/>
        <v>0</v>
      </c>
      <c r="Q193" s="141">
        <f t="shared" si="79"/>
        <v>0</v>
      </c>
      <c r="R193" s="141">
        <f t="shared" si="80"/>
        <v>0</v>
      </c>
      <c r="S193" s="141">
        <f t="shared" si="81"/>
        <v>0</v>
      </c>
      <c r="T193" s="141">
        <f t="shared" si="82"/>
        <v>0</v>
      </c>
      <c r="U193" s="141">
        <f t="shared" si="83"/>
        <v>0</v>
      </c>
      <c r="V193" s="141">
        <f t="shared" si="84"/>
        <v>0</v>
      </c>
      <c r="W193" s="141">
        <f t="shared" si="85"/>
        <v>0</v>
      </c>
      <c r="X193" s="141">
        <f t="shared" si="86"/>
        <v>0</v>
      </c>
      <c r="Y193" s="141">
        <f t="shared" si="87"/>
        <v>0</v>
      </c>
      <c r="Z193" s="141">
        <f t="shared" si="88"/>
        <v>0</v>
      </c>
      <c r="AA193" s="141">
        <f t="shared" si="89"/>
        <v>0</v>
      </c>
      <c r="AB193" s="141">
        <f t="shared" si="90"/>
        <v>0</v>
      </c>
      <c r="AC193" s="141">
        <f t="shared" si="91"/>
        <v>0</v>
      </c>
      <c r="AD193" s="141">
        <f t="shared" si="92"/>
        <v>0</v>
      </c>
      <c r="AE193" s="141">
        <f t="shared" si="93"/>
        <v>0</v>
      </c>
      <c r="AF193" s="141">
        <f t="shared" si="94"/>
        <v>0</v>
      </c>
      <c r="AG193" s="141">
        <f t="shared" si="95"/>
        <v>0</v>
      </c>
      <c r="AH193" s="141">
        <f t="shared" si="96"/>
        <v>0</v>
      </c>
      <c r="AI193" s="141">
        <f t="shared" si="97"/>
        <v>0</v>
      </c>
      <c r="AJ193" s="141">
        <f t="shared" si="98"/>
        <v>0</v>
      </c>
      <c r="AK193" s="142">
        <f t="shared" si="99"/>
        <v>0</v>
      </c>
    </row>
    <row r="194" spans="1:37" ht="15.5" x14ac:dyDescent="0.35">
      <c r="A194" s="42" t="str">
        <f t="shared" si="70"/>
        <v>base</v>
      </c>
      <c r="B194" s="129" t="s">
        <v>570</v>
      </c>
      <c r="C194" s="149" t="s">
        <v>596</v>
      </c>
      <c r="D194" s="160" t="s">
        <v>59</v>
      </c>
      <c r="E194" s="160" t="s">
        <v>114</v>
      </c>
      <c r="I194" s="134">
        <f t="shared" si="71"/>
        <v>0</v>
      </c>
      <c r="J194" s="134">
        <f t="shared" si="72"/>
        <v>0</v>
      </c>
      <c r="K194" s="134">
        <f t="shared" si="73"/>
        <v>0</v>
      </c>
      <c r="L194" s="134">
        <f t="shared" si="74"/>
        <v>0</v>
      </c>
      <c r="M194" s="134">
        <f t="shared" si="75"/>
        <v>0</v>
      </c>
      <c r="N194" s="134">
        <f t="shared" si="76"/>
        <v>0</v>
      </c>
      <c r="O194" s="134">
        <f t="shared" si="77"/>
        <v>0</v>
      </c>
      <c r="P194" s="134">
        <f t="shared" si="78"/>
        <v>0</v>
      </c>
      <c r="Q194" s="134">
        <f t="shared" si="79"/>
        <v>0</v>
      </c>
      <c r="R194" s="134">
        <f t="shared" si="80"/>
        <v>0</v>
      </c>
      <c r="S194" s="134">
        <f t="shared" si="81"/>
        <v>0</v>
      </c>
      <c r="T194" s="134">
        <f t="shared" si="82"/>
        <v>0</v>
      </c>
      <c r="U194" s="134">
        <f t="shared" si="83"/>
        <v>0</v>
      </c>
      <c r="V194" s="134">
        <f t="shared" si="84"/>
        <v>0</v>
      </c>
      <c r="W194" s="134">
        <f t="shared" si="85"/>
        <v>0</v>
      </c>
      <c r="X194" s="134">
        <f t="shared" si="86"/>
        <v>0</v>
      </c>
      <c r="Y194" s="134">
        <f t="shared" si="87"/>
        <v>0</v>
      </c>
      <c r="Z194" s="134">
        <f t="shared" si="88"/>
        <v>0</v>
      </c>
      <c r="AA194" s="134">
        <f t="shared" si="89"/>
        <v>0</v>
      </c>
      <c r="AB194" s="134">
        <f t="shared" si="90"/>
        <v>0</v>
      </c>
      <c r="AC194" s="134">
        <f t="shared" si="91"/>
        <v>0</v>
      </c>
      <c r="AD194" s="134">
        <f t="shared" si="92"/>
        <v>0</v>
      </c>
      <c r="AE194" s="134">
        <f t="shared" si="93"/>
        <v>0</v>
      </c>
      <c r="AF194" s="134">
        <f t="shared" si="94"/>
        <v>0</v>
      </c>
      <c r="AG194" s="134">
        <f t="shared" si="95"/>
        <v>0</v>
      </c>
      <c r="AH194" s="134">
        <f t="shared" si="96"/>
        <v>0</v>
      </c>
      <c r="AI194" s="134">
        <f t="shared" si="97"/>
        <v>0</v>
      </c>
      <c r="AJ194" s="134">
        <f t="shared" si="98"/>
        <v>0</v>
      </c>
      <c r="AK194" s="135">
        <f t="shared" si="99"/>
        <v>0</v>
      </c>
    </row>
    <row r="195" spans="1:37" ht="16" thickBot="1" x14ac:dyDescent="0.4">
      <c r="A195" s="42" t="str">
        <f t="shared" ref="A195:A218" si="100">A194</f>
        <v>base</v>
      </c>
      <c r="B195" s="129" t="s">
        <v>570</v>
      </c>
      <c r="C195" s="151" t="s">
        <v>596</v>
      </c>
      <c r="D195" s="161" t="s">
        <v>98</v>
      </c>
      <c r="E195" s="161" t="s">
        <v>236</v>
      </c>
      <c r="I195" s="141">
        <f t="shared" si="71"/>
        <v>0</v>
      </c>
      <c r="J195" s="141">
        <f t="shared" si="72"/>
        <v>0</v>
      </c>
      <c r="K195" s="141">
        <f t="shared" si="73"/>
        <v>0</v>
      </c>
      <c r="L195" s="141">
        <f t="shared" si="74"/>
        <v>0</v>
      </c>
      <c r="M195" s="141">
        <f t="shared" si="75"/>
        <v>0</v>
      </c>
      <c r="N195" s="141">
        <f t="shared" si="76"/>
        <v>0</v>
      </c>
      <c r="O195" s="141">
        <f t="shared" si="77"/>
        <v>0</v>
      </c>
      <c r="P195" s="141">
        <f t="shared" si="78"/>
        <v>0</v>
      </c>
      <c r="Q195" s="141">
        <f t="shared" si="79"/>
        <v>0</v>
      </c>
      <c r="R195" s="141">
        <f t="shared" si="80"/>
        <v>0</v>
      </c>
      <c r="S195" s="141">
        <f t="shared" si="81"/>
        <v>0</v>
      </c>
      <c r="T195" s="141">
        <f t="shared" si="82"/>
        <v>0</v>
      </c>
      <c r="U195" s="141">
        <f t="shared" si="83"/>
        <v>0</v>
      </c>
      <c r="V195" s="141">
        <f t="shared" si="84"/>
        <v>0</v>
      </c>
      <c r="W195" s="141">
        <f t="shared" si="85"/>
        <v>0</v>
      </c>
      <c r="X195" s="141">
        <f t="shared" si="86"/>
        <v>0</v>
      </c>
      <c r="Y195" s="141">
        <f t="shared" si="87"/>
        <v>0</v>
      </c>
      <c r="Z195" s="141">
        <f t="shared" si="88"/>
        <v>0</v>
      </c>
      <c r="AA195" s="141">
        <f t="shared" si="89"/>
        <v>0</v>
      </c>
      <c r="AB195" s="141">
        <f t="shared" si="90"/>
        <v>0</v>
      </c>
      <c r="AC195" s="141">
        <f t="shared" si="91"/>
        <v>0</v>
      </c>
      <c r="AD195" s="141">
        <f t="shared" si="92"/>
        <v>0</v>
      </c>
      <c r="AE195" s="141">
        <f t="shared" si="93"/>
        <v>0</v>
      </c>
      <c r="AF195" s="141">
        <f t="shared" si="94"/>
        <v>0</v>
      </c>
      <c r="AG195" s="141">
        <f t="shared" si="95"/>
        <v>0</v>
      </c>
      <c r="AH195" s="141">
        <f t="shared" si="96"/>
        <v>0</v>
      </c>
      <c r="AI195" s="141">
        <f t="shared" si="97"/>
        <v>0</v>
      </c>
      <c r="AJ195" s="141">
        <f t="shared" si="98"/>
        <v>0</v>
      </c>
      <c r="AK195" s="142">
        <f t="shared" si="99"/>
        <v>0</v>
      </c>
    </row>
    <row r="196" spans="1:37" ht="15.5" x14ac:dyDescent="0.35">
      <c r="A196" s="42" t="str">
        <f t="shared" si="100"/>
        <v>base</v>
      </c>
      <c r="B196" s="129" t="s">
        <v>570</v>
      </c>
      <c r="C196" s="152" t="s">
        <v>597</v>
      </c>
      <c r="D196" s="160" t="s">
        <v>59</v>
      </c>
      <c r="E196" s="160" t="s">
        <v>114</v>
      </c>
      <c r="I196" s="134">
        <f t="shared" si="71"/>
        <v>0</v>
      </c>
      <c r="J196" s="134">
        <f t="shared" si="72"/>
        <v>0</v>
      </c>
      <c r="K196" s="134">
        <f t="shared" si="73"/>
        <v>0</v>
      </c>
      <c r="L196" s="134">
        <f t="shared" si="74"/>
        <v>0</v>
      </c>
      <c r="M196" s="134">
        <f t="shared" si="75"/>
        <v>0</v>
      </c>
      <c r="N196" s="134">
        <f t="shared" si="76"/>
        <v>0</v>
      </c>
      <c r="O196" s="134">
        <f t="shared" si="77"/>
        <v>0</v>
      </c>
      <c r="P196" s="134">
        <f t="shared" si="78"/>
        <v>0</v>
      </c>
      <c r="Q196" s="134">
        <f t="shared" si="79"/>
        <v>0</v>
      </c>
      <c r="R196" s="134">
        <f t="shared" si="80"/>
        <v>0</v>
      </c>
      <c r="S196" s="134">
        <f t="shared" si="81"/>
        <v>0</v>
      </c>
      <c r="T196" s="134">
        <f t="shared" si="82"/>
        <v>0</v>
      </c>
      <c r="U196" s="134">
        <f t="shared" si="83"/>
        <v>0</v>
      </c>
      <c r="V196" s="134">
        <f t="shared" si="84"/>
        <v>0</v>
      </c>
      <c r="W196" s="134">
        <f t="shared" si="85"/>
        <v>0</v>
      </c>
      <c r="X196" s="134">
        <f t="shared" si="86"/>
        <v>0</v>
      </c>
      <c r="Y196" s="134">
        <f t="shared" si="87"/>
        <v>0</v>
      </c>
      <c r="Z196" s="134">
        <f t="shared" si="88"/>
        <v>0</v>
      </c>
      <c r="AA196" s="134">
        <f t="shared" si="89"/>
        <v>0</v>
      </c>
      <c r="AB196" s="134">
        <f t="shared" si="90"/>
        <v>0</v>
      </c>
      <c r="AC196" s="134">
        <f t="shared" si="91"/>
        <v>0</v>
      </c>
      <c r="AD196" s="134">
        <f t="shared" si="92"/>
        <v>0</v>
      </c>
      <c r="AE196" s="134">
        <f t="shared" si="93"/>
        <v>0</v>
      </c>
      <c r="AF196" s="134">
        <f t="shared" si="94"/>
        <v>0</v>
      </c>
      <c r="AG196" s="134">
        <f t="shared" si="95"/>
        <v>0</v>
      </c>
      <c r="AH196" s="134">
        <f t="shared" si="96"/>
        <v>0</v>
      </c>
      <c r="AI196" s="134">
        <f t="shared" si="97"/>
        <v>0</v>
      </c>
      <c r="AJ196" s="134">
        <f t="shared" si="98"/>
        <v>0</v>
      </c>
      <c r="AK196" s="135">
        <f t="shared" si="99"/>
        <v>0</v>
      </c>
    </row>
    <row r="197" spans="1:37" ht="15.5" x14ac:dyDescent="0.35">
      <c r="A197" s="42" t="str">
        <f t="shared" si="100"/>
        <v>base</v>
      </c>
      <c r="B197" s="129" t="s">
        <v>570</v>
      </c>
      <c r="C197" s="153" t="s">
        <v>597</v>
      </c>
      <c r="D197" s="117" t="s">
        <v>59</v>
      </c>
      <c r="E197" s="117" t="s">
        <v>93</v>
      </c>
      <c r="I197" s="130">
        <f t="shared" si="71"/>
        <v>0</v>
      </c>
      <c r="J197" s="130">
        <f t="shared" si="72"/>
        <v>0</v>
      </c>
      <c r="K197" s="130">
        <f t="shared" si="73"/>
        <v>0</v>
      </c>
      <c r="L197" s="130">
        <f t="shared" si="74"/>
        <v>0</v>
      </c>
      <c r="M197" s="130">
        <f t="shared" si="75"/>
        <v>0</v>
      </c>
      <c r="N197" s="130">
        <f t="shared" si="76"/>
        <v>0</v>
      </c>
      <c r="O197" s="130">
        <f t="shared" si="77"/>
        <v>0</v>
      </c>
      <c r="P197" s="130">
        <f t="shared" si="78"/>
        <v>0</v>
      </c>
      <c r="Q197" s="130">
        <f t="shared" si="79"/>
        <v>0</v>
      </c>
      <c r="R197" s="130">
        <f t="shared" si="80"/>
        <v>0</v>
      </c>
      <c r="S197" s="130">
        <f t="shared" si="81"/>
        <v>0</v>
      </c>
      <c r="T197" s="130">
        <f t="shared" si="82"/>
        <v>0</v>
      </c>
      <c r="U197" s="130">
        <f t="shared" si="83"/>
        <v>0</v>
      </c>
      <c r="V197" s="130">
        <f t="shared" si="84"/>
        <v>0</v>
      </c>
      <c r="W197" s="130">
        <f t="shared" si="85"/>
        <v>0</v>
      </c>
      <c r="X197" s="130">
        <f t="shared" si="86"/>
        <v>0</v>
      </c>
      <c r="Y197" s="130">
        <f t="shared" si="87"/>
        <v>0</v>
      </c>
      <c r="Z197" s="130">
        <f t="shared" si="88"/>
        <v>0</v>
      </c>
      <c r="AA197" s="130">
        <f t="shared" si="89"/>
        <v>0</v>
      </c>
      <c r="AB197" s="130">
        <f t="shared" si="90"/>
        <v>0</v>
      </c>
      <c r="AC197" s="130">
        <f t="shared" si="91"/>
        <v>0</v>
      </c>
      <c r="AD197" s="130">
        <f t="shared" si="92"/>
        <v>0</v>
      </c>
      <c r="AE197" s="130">
        <f t="shared" si="93"/>
        <v>0</v>
      </c>
      <c r="AF197" s="130">
        <f t="shared" si="94"/>
        <v>0</v>
      </c>
      <c r="AG197" s="130">
        <f t="shared" si="95"/>
        <v>0</v>
      </c>
      <c r="AH197" s="130">
        <f t="shared" si="96"/>
        <v>0</v>
      </c>
      <c r="AI197" s="130">
        <f t="shared" si="97"/>
        <v>0</v>
      </c>
      <c r="AJ197" s="130">
        <f t="shared" si="98"/>
        <v>0</v>
      </c>
      <c r="AK197" s="137">
        <f t="shared" si="99"/>
        <v>0</v>
      </c>
    </row>
    <row r="198" spans="1:37" ht="15.5" x14ac:dyDescent="0.35">
      <c r="A198" s="42" t="str">
        <f t="shared" si="100"/>
        <v>base</v>
      </c>
      <c r="B198" s="129" t="s">
        <v>570</v>
      </c>
      <c r="C198" s="153" t="s">
        <v>597</v>
      </c>
      <c r="D198" s="117" t="s">
        <v>59</v>
      </c>
      <c r="E198" s="117" t="s">
        <v>340</v>
      </c>
      <c r="I198" s="130">
        <f t="shared" si="71"/>
        <v>0</v>
      </c>
      <c r="J198" s="130">
        <f t="shared" si="72"/>
        <v>0</v>
      </c>
      <c r="K198" s="130">
        <f t="shared" si="73"/>
        <v>0</v>
      </c>
      <c r="L198" s="130">
        <f t="shared" si="74"/>
        <v>0</v>
      </c>
      <c r="M198" s="130">
        <f t="shared" si="75"/>
        <v>0</v>
      </c>
      <c r="N198" s="130">
        <f t="shared" si="76"/>
        <v>0</v>
      </c>
      <c r="O198" s="130">
        <f t="shared" si="77"/>
        <v>0</v>
      </c>
      <c r="P198" s="130">
        <f t="shared" si="78"/>
        <v>0</v>
      </c>
      <c r="Q198" s="130">
        <f t="shared" si="79"/>
        <v>0</v>
      </c>
      <c r="R198" s="130">
        <f t="shared" si="80"/>
        <v>0</v>
      </c>
      <c r="S198" s="130">
        <f t="shared" si="81"/>
        <v>0</v>
      </c>
      <c r="T198" s="130">
        <f t="shared" si="82"/>
        <v>0</v>
      </c>
      <c r="U198" s="130">
        <f t="shared" si="83"/>
        <v>0</v>
      </c>
      <c r="V198" s="130">
        <f t="shared" si="84"/>
        <v>0</v>
      </c>
      <c r="W198" s="130">
        <f t="shared" si="85"/>
        <v>0</v>
      </c>
      <c r="X198" s="130">
        <f t="shared" si="86"/>
        <v>0</v>
      </c>
      <c r="Y198" s="130">
        <f t="shared" si="87"/>
        <v>0</v>
      </c>
      <c r="Z198" s="130">
        <f t="shared" si="88"/>
        <v>0</v>
      </c>
      <c r="AA198" s="130">
        <f t="shared" si="89"/>
        <v>0</v>
      </c>
      <c r="AB198" s="130">
        <f t="shared" si="90"/>
        <v>0</v>
      </c>
      <c r="AC198" s="130">
        <f t="shared" si="91"/>
        <v>0</v>
      </c>
      <c r="AD198" s="130">
        <f t="shared" si="92"/>
        <v>0</v>
      </c>
      <c r="AE198" s="130">
        <f t="shared" si="93"/>
        <v>0</v>
      </c>
      <c r="AF198" s="130">
        <f t="shared" si="94"/>
        <v>0</v>
      </c>
      <c r="AG198" s="130">
        <f t="shared" si="95"/>
        <v>0</v>
      </c>
      <c r="AH198" s="130">
        <f t="shared" si="96"/>
        <v>0</v>
      </c>
      <c r="AI198" s="130">
        <f t="shared" si="97"/>
        <v>0</v>
      </c>
      <c r="AJ198" s="130">
        <f t="shared" si="98"/>
        <v>0</v>
      </c>
      <c r="AK198" s="137">
        <f t="shared" si="99"/>
        <v>0</v>
      </c>
    </row>
    <row r="199" spans="1:37" ht="15.5" x14ac:dyDescent="0.35">
      <c r="A199" s="42" t="str">
        <f t="shared" si="100"/>
        <v>base</v>
      </c>
      <c r="B199" s="129" t="s">
        <v>570</v>
      </c>
      <c r="C199" s="153" t="s">
        <v>597</v>
      </c>
      <c r="D199" s="117" t="s">
        <v>59</v>
      </c>
      <c r="E199" s="117" t="s">
        <v>336</v>
      </c>
      <c r="I199" s="130">
        <f t="shared" si="71"/>
        <v>0</v>
      </c>
      <c r="J199" s="130">
        <f t="shared" si="72"/>
        <v>0</v>
      </c>
      <c r="K199" s="130">
        <f t="shared" si="73"/>
        <v>0</v>
      </c>
      <c r="L199" s="130">
        <f t="shared" si="74"/>
        <v>0</v>
      </c>
      <c r="M199" s="130">
        <f t="shared" si="75"/>
        <v>0</v>
      </c>
      <c r="N199" s="130">
        <f t="shared" si="76"/>
        <v>0</v>
      </c>
      <c r="O199" s="130">
        <f t="shared" si="77"/>
        <v>0</v>
      </c>
      <c r="P199" s="130">
        <f t="shared" si="78"/>
        <v>0</v>
      </c>
      <c r="Q199" s="130">
        <f t="shared" si="79"/>
        <v>0</v>
      </c>
      <c r="R199" s="130">
        <f t="shared" si="80"/>
        <v>0</v>
      </c>
      <c r="S199" s="130">
        <f t="shared" si="81"/>
        <v>0</v>
      </c>
      <c r="T199" s="130">
        <f t="shared" si="82"/>
        <v>0</v>
      </c>
      <c r="U199" s="130">
        <f t="shared" si="83"/>
        <v>0</v>
      </c>
      <c r="V199" s="130">
        <f t="shared" si="84"/>
        <v>0</v>
      </c>
      <c r="W199" s="130">
        <f t="shared" si="85"/>
        <v>0</v>
      </c>
      <c r="X199" s="130">
        <f t="shared" si="86"/>
        <v>0</v>
      </c>
      <c r="Y199" s="130">
        <f t="shared" si="87"/>
        <v>0</v>
      </c>
      <c r="Z199" s="130">
        <f t="shared" si="88"/>
        <v>0</v>
      </c>
      <c r="AA199" s="130">
        <f t="shared" si="89"/>
        <v>0</v>
      </c>
      <c r="AB199" s="130">
        <f t="shared" si="90"/>
        <v>0</v>
      </c>
      <c r="AC199" s="130">
        <f t="shared" si="91"/>
        <v>0</v>
      </c>
      <c r="AD199" s="130">
        <f t="shared" si="92"/>
        <v>0</v>
      </c>
      <c r="AE199" s="130">
        <f t="shared" si="93"/>
        <v>0</v>
      </c>
      <c r="AF199" s="130">
        <f t="shared" si="94"/>
        <v>0</v>
      </c>
      <c r="AG199" s="130">
        <f t="shared" si="95"/>
        <v>0</v>
      </c>
      <c r="AH199" s="130">
        <f t="shared" si="96"/>
        <v>0</v>
      </c>
      <c r="AI199" s="130">
        <f t="shared" si="97"/>
        <v>0</v>
      </c>
      <c r="AJ199" s="130">
        <f t="shared" si="98"/>
        <v>0</v>
      </c>
      <c r="AK199" s="137">
        <f t="shared" si="99"/>
        <v>0</v>
      </c>
    </row>
    <row r="200" spans="1:37" ht="16" thickBot="1" x14ac:dyDescent="0.4">
      <c r="A200" s="42" t="str">
        <f t="shared" si="100"/>
        <v>base</v>
      </c>
      <c r="B200" s="129" t="s">
        <v>570</v>
      </c>
      <c r="C200" s="154" t="s">
        <v>597</v>
      </c>
      <c r="D200" s="161" t="s">
        <v>98</v>
      </c>
      <c r="E200" s="161" t="s">
        <v>236</v>
      </c>
      <c r="I200" s="141">
        <f t="shared" si="71"/>
        <v>0</v>
      </c>
      <c r="J200" s="141">
        <f t="shared" si="72"/>
        <v>0</v>
      </c>
      <c r="K200" s="141">
        <f t="shared" si="73"/>
        <v>0</v>
      </c>
      <c r="L200" s="141">
        <f t="shared" si="74"/>
        <v>0</v>
      </c>
      <c r="M200" s="141">
        <f t="shared" si="75"/>
        <v>0</v>
      </c>
      <c r="N200" s="141">
        <f t="shared" si="76"/>
        <v>0</v>
      </c>
      <c r="O200" s="141">
        <f t="shared" si="77"/>
        <v>0</v>
      </c>
      <c r="P200" s="141">
        <f t="shared" si="78"/>
        <v>0</v>
      </c>
      <c r="Q200" s="141">
        <f t="shared" si="79"/>
        <v>0</v>
      </c>
      <c r="R200" s="141">
        <f t="shared" si="80"/>
        <v>0</v>
      </c>
      <c r="S200" s="141">
        <f t="shared" si="81"/>
        <v>0</v>
      </c>
      <c r="T200" s="141">
        <f t="shared" si="82"/>
        <v>0</v>
      </c>
      <c r="U200" s="141">
        <f t="shared" si="83"/>
        <v>0</v>
      </c>
      <c r="V200" s="141">
        <f t="shared" si="84"/>
        <v>0</v>
      </c>
      <c r="W200" s="141">
        <f t="shared" si="85"/>
        <v>0</v>
      </c>
      <c r="X200" s="141">
        <f t="shared" si="86"/>
        <v>0</v>
      </c>
      <c r="Y200" s="141">
        <f t="shared" si="87"/>
        <v>0</v>
      </c>
      <c r="Z200" s="141">
        <f t="shared" si="88"/>
        <v>0</v>
      </c>
      <c r="AA200" s="141">
        <f t="shared" si="89"/>
        <v>0</v>
      </c>
      <c r="AB200" s="141">
        <f t="shared" si="90"/>
        <v>0</v>
      </c>
      <c r="AC200" s="141">
        <f t="shared" si="91"/>
        <v>0</v>
      </c>
      <c r="AD200" s="141">
        <f t="shared" si="92"/>
        <v>0</v>
      </c>
      <c r="AE200" s="141">
        <f t="shared" si="93"/>
        <v>0</v>
      </c>
      <c r="AF200" s="141">
        <f t="shared" si="94"/>
        <v>0</v>
      </c>
      <c r="AG200" s="141">
        <f t="shared" si="95"/>
        <v>0</v>
      </c>
      <c r="AH200" s="141">
        <f t="shared" si="96"/>
        <v>0</v>
      </c>
      <c r="AI200" s="141">
        <f t="shared" si="97"/>
        <v>0</v>
      </c>
      <c r="AJ200" s="141">
        <f t="shared" si="98"/>
        <v>0</v>
      </c>
      <c r="AK200" s="142">
        <f t="shared" si="99"/>
        <v>0</v>
      </c>
    </row>
    <row r="201" spans="1:37" ht="15.5" x14ac:dyDescent="0.35">
      <c r="A201" s="42" t="str">
        <f t="shared" si="100"/>
        <v>base</v>
      </c>
      <c r="B201" s="129" t="s">
        <v>570</v>
      </c>
      <c r="C201" s="149" t="s">
        <v>598</v>
      </c>
      <c r="D201" s="160" t="s">
        <v>59</v>
      </c>
      <c r="E201" s="160" t="s">
        <v>114</v>
      </c>
      <c r="I201" s="134">
        <f t="shared" si="71"/>
        <v>0</v>
      </c>
      <c r="J201" s="134">
        <f t="shared" si="72"/>
        <v>0</v>
      </c>
      <c r="K201" s="134">
        <f t="shared" si="73"/>
        <v>0</v>
      </c>
      <c r="L201" s="134">
        <f t="shared" si="74"/>
        <v>0</v>
      </c>
      <c r="M201" s="134">
        <f t="shared" si="75"/>
        <v>0</v>
      </c>
      <c r="N201" s="134">
        <f t="shared" si="76"/>
        <v>0</v>
      </c>
      <c r="O201" s="134">
        <f t="shared" si="77"/>
        <v>0</v>
      </c>
      <c r="P201" s="134">
        <f t="shared" si="78"/>
        <v>0</v>
      </c>
      <c r="Q201" s="134">
        <f t="shared" si="79"/>
        <v>0</v>
      </c>
      <c r="R201" s="134">
        <f t="shared" si="80"/>
        <v>0</v>
      </c>
      <c r="S201" s="134">
        <f t="shared" si="81"/>
        <v>0</v>
      </c>
      <c r="T201" s="134">
        <f t="shared" si="82"/>
        <v>0</v>
      </c>
      <c r="U201" s="134">
        <f t="shared" si="83"/>
        <v>0</v>
      </c>
      <c r="V201" s="134">
        <f t="shared" si="84"/>
        <v>0</v>
      </c>
      <c r="W201" s="134">
        <f t="shared" si="85"/>
        <v>0</v>
      </c>
      <c r="X201" s="134">
        <f t="shared" si="86"/>
        <v>0</v>
      </c>
      <c r="Y201" s="134">
        <f t="shared" si="87"/>
        <v>0</v>
      </c>
      <c r="Z201" s="134">
        <f t="shared" si="88"/>
        <v>0</v>
      </c>
      <c r="AA201" s="134">
        <f t="shared" si="89"/>
        <v>0</v>
      </c>
      <c r="AB201" s="134">
        <f t="shared" si="90"/>
        <v>0</v>
      </c>
      <c r="AC201" s="134">
        <f t="shared" si="91"/>
        <v>0</v>
      </c>
      <c r="AD201" s="134">
        <f t="shared" si="92"/>
        <v>0</v>
      </c>
      <c r="AE201" s="134">
        <f t="shared" si="93"/>
        <v>0</v>
      </c>
      <c r="AF201" s="134">
        <f t="shared" si="94"/>
        <v>0</v>
      </c>
      <c r="AG201" s="134">
        <f t="shared" si="95"/>
        <v>0</v>
      </c>
      <c r="AH201" s="134">
        <f t="shared" si="96"/>
        <v>0</v>
      </c>
      <c r="AI201" s="134">
        <f t="shared" si="97"/>
        <v>0</v>
      </c>
      <c r="AJ201" s="134">
        <f t="shared" si="98"/>
        <v>0</v>
      </c>
      <c r="AK201" s="135">
        <f t="shared" si="99"/>
        <v>0</v>
      </c>
    </row>
    <row r="202" spans="1:37" ht="15.5" x14ac:dyDescent="0.35">
      <c r="A202" s="42" t="str">
        <f t="shared" si="100"/>
        <v>base</v>
      </c>
      <c r="B202" s="129" t="s">
        <v>570</v>
      </c>
      <c r="C202" s="150" t="s">
        <v>598</v>
      </c>
      <c r="D202" s="117" t="s">
        <v>59</v>
      </c>
      <c r="E202" s="117" t="s">
        <v>93</v>
      </c>
      <c r="I202" s="130">
        <f t="shared" si="71"/>
        <v>0</v>
      </c>
      <c r="J202" s="130">
        <f t="shared" si="72"/>
        <v>0</v>
      </c>
      <c r="K202" s="130">
        <f t="shared" si="73"/>
        <v>0</v>
      </c>
      <c r="L202" s="130">
        <f t="shared" si="74"/>
        <v>0</v>
      </c>
      <c r="M202" s="130">
        <f t="shared" si="75"/>
        <v>0</v>
      </c>
      <c r="N202" s="130">
        <f t="shared" si="76"/>
        <v>0</v>
      </c>
      <c r="O202" s="130">
        <f t="shared" si="77"/>
        <v>0</v>
      </c>
      <c r="P202" s="130">
        <f t="shared" si="78"/>
        <v>0</v>
      </c>
      <c r="Q202" s="130">
        <f t="shared" si="79"/>
        <v>0</v>
      </c>
      <c r="R202" s="130">
        <f t="shared" si="80"/>
        <v>0</v>
      </c>
      <c r="S202" s="130">
        <f t="shared" si="81"/>
        <v>0</v>
      </c>
      <c r="T202" s="130">
        <f t="shared" si="82"/>
        <v>0</v>
      </c>
      <c r="U202" s="130">
        <f t="shared" si="83"/>
        <v>0</v>
      </c>
      <c r="V202" s="130">
        <f t="shared" si="84"/>
        <v>0</v>
      </c>
      <c r="W202" s="130">
        <f t="shared" si="85"/>
        <v>0</v>
      </c>
      <c r="X202" s="130">
        <f t="shared" si="86"/>
        <v>0</v>
      </c>
      <c r="Y202" s="130">
        <f t="shared" si="87"/>
        <v>0</v>
      </c>
      <c r="Z202" s="130">
        <f t="shared" si="88"/>
        <v>0</v>
      </c>
      <c r="AA202" s="130">
        <f t="shared" si="89"/>
        <v>0</v>
      </c>
      <c r="AB202" s="130">
        <f t="shared" si="90"/>
        <v>0</v>
      </c>
      <c r="AC202" s="130">
        <f t="shared" si="91"/>
        <v>0</v>
      </c>
      <c r="AD202" s="130">
        <f t="shared" si="92"/>
        <v>0</v>
      </c>
      <c r="AE202" s="130">
        <f t="shared" si="93"/>
        <v>0</v>
      </c>
      <c r="AF202" s="130">
        <f t="shared" si="94"/>
        <v>0</v>
      </c>
      <c r="AG202" s="130">
        <f t="shared" si="95"/>
        <v>0</v>
      </c>
      <c r="AH202" s="130">
        <f t="shared" si="96"/>
        <v>0</v>
      </c>
      <c r="AI202" s="130">
        <f t="shared" si="97"/>
        <v>0</v>
      </c>
      <c r="AJ202" s="130">
        <f t="shared" si="98"/>
        <v>0</v>
      </c>
      <c r="AK202" s="137">
        <f t="shared" si="99"/>
        <v>0</v>
      </c>
    </row>
    <row r="203" spans="1:37" ht="15.5" x14ac:dyDescent="0.35">
      <c r="A203" s="42" t="str">
        <f t="shared" si="100"/>
        <v>base</v>
      </c>
      <c r="B203" s="129" t="s">
        <v>570</v>
      </c>
      <c r="C203" s="150" t="s">
        <v>598</v>
      </c>
      <c r="D203" s="117" t="s">
        <v>59</v>
      </c>
      <c r="E203" s="117" t="s">
        <v>340</v>
      </c>
      <c r="I203" s="130">
        <f t="shared" si="71"/>
        <v>0</v>
      </c>
      <c r="J203" s="130">
        <f t="shared" si="72"/>
        <v>0</v>
      </c>
      <c r="K203" s="130">
        <f t="shared" si="73"/>
        <v>0</v>
      </c>
      <c r="L203" s="130">
        <f t="shared" si="74"/>
        <v>0</v>
      </c>
      <c r="M203" s="130">
        <f t="shared" si="75"/>
        <v>0</v>
      </c>
      <c r="N203" s="130">
        <f t="shared" si="76"/>
        <v>0</v>
      </c>
      <c r="O203" s="130">
        <f t="shared" si="77"/>
        <v>0</v>
      </c>
      <c r="P203" s="130">
        <f t="shared" si="78"/>
        <v>0</v>
      </c>
      <c r="Q203" s="130">
        <f t="shared" si="79"/>
        <v>0</v>
      </c>
      <c r="R203" s="130">
        <f t="shared" si="80"/>
        <v>0</v>
      </c>
      <c r="S203" s="130">
        <f t="shared" si="81"/>
        <v>0</v>
      </c>
      <c r="T203" s="130">
        <f t="shared" si="82"/>
        <v>0</v>
      </c>
      <c r="U203" s="130">
        <f t="shared" si="83"/>
        <v>0</v>
      </c>
      <c r="V203" s="130">
        <f t="shared" si="84"/>
        <v>0</v>
      </c>
      <c r="W203" s="130">
        <f t="shared" si="85"/>
        <v>0</v>
      </c>
      <c r="X203" s="130">
        <f t="shared" si="86"/>
        <v>0</v>
      </c>
      <c r="Y203" s="130">
        <f t="shared" si="87"/>
        <v>0</v>
      </c>
      <c r="Z203" s="130">
        <f t="shared" si="88"/>
        <v>0</v>
      </c>
      <c r="AA203" s="130">
        <f t="shared" si="89"/>
        <v>0</v>
      </c>
      <c r="AB203" s="130">
        <f t="shared" si="90"/>
        <v>0</v>
      </c>
      <c r="AC203" s="130">
        <f t="shared" si="91"/>
        <v>0</v>
      </c>
      <c r="AD203" s="130">
        <f t="shared" si="92"/>
        <v>0</v>
      </c>
      <c r="AE203" s="130">
        <f t="shared" si="93"/>
        <v>0</v>
      </c>
      <c r="AF203" s="130">
        <f t="shared" si="94"/>
        <v>0</v>
      </c>
      <c r="AG203" s="130">
        <f t="shared" si="95"/>
        <v>0</v>
      </c>
      <c r="AH203" s="130">
        <f t="shared" si="96"/>
        <v>0</v>
      </c>
      <c r="AI203" s="130">
        <f t="shared" si="97"/>
        <v>0</v>
      </c>
      <c r="AJ203" s="130">
        <f t="shared" si="98"/>
        <v>0</v>
      </c>
      <c r="AK203" s="137">
        <f t="shared" si="99"/>
        <v>0</v>
      </c>
    </row>
    <row r="204" spans="1:37" ht="15.5" x14ac:dyDescent="0.35">
      <c r="A204" s="42" t="str">
        <f t="shared" si="100"/>
        <v>base</v>
      </c>
      <c r="B204" s="129" t="s">
        <v>570</v>
      </c>
      <c r="C204" s="150" t="s">
        <v>598</v>
      </c>
      <c r="D204" s="117" t="s">
        <v>59</v>
      </c>
      <c r="E204" s="117" t="s">
        <v>336</v>
      </c>
      <c r="I204" s="130">
        <f t="shared" si="71"/>
        <v>0</v>
      </c>
      <c r="J204" s="130">
        <f t="shared" si="72"/>
        <v>0</v>
      </c>
      <c r="K204" s="130">
        <f t="shared" si="73"/>
        <v>0</v>
      </c>
      <c r="L204" s="130">
        <f t="shared" si="74"/>
        <v>0</v>
      </c>
      <c r="M204" s="130">
        <f t="shared" si="75"/>
        <v>0</v>
      </c>
      <c r="N204" s="130">
        <f t="shared" si="76"/>
        <v>0</v>
      </c>
      <c r="O204" s="130">
        <f t="shared" si="77"/>
        <v>0</v>
      </c>
      <c r="P204" s="130">
        <f t="shared" si="78"/>
        <v>0</v>
      </c>
      <c r="Q204" s="130">
        <f t="shared" si="79"/>
        <v>0</v>
      </c>
      <c r="R204" s="130">
        <f t="shared" si="80"/>
        <v>0</v>
      </c>
      <c r="S204" s="130">
        <f t="shared" si="81"/>
        <v>0</v>
      </c>
      <c r="T204" s="130">
        <f t="shared" si="82"/>
        <v>0</v>
      </c>
      <c r="U204" s="130">
        <f t="shared" si="83"/>
        <v>0</v>
      </c>
      <c r="V204" s="130">
        <f t="shared" si="84"/>
        <v>0</v>
      </c>
      <c r="W204" s="130">
        <f t="shared" si="85"/>
        <v>0</v>
      </c>
      <c r="X204" s="130">
        <f t="shared" si="86"/>
        <v>0</v>
      </c>
      <c r="Y204" s="130">
        <f t="shared" si="87"/>
        <v>0</v>
      </c>
      <c r="Z204" s="130">
        <f t="shared" si="88"/>
        <v>0</v>
      </c>
      <c r="AA204" s="130">
        <f t="shared" si="89"/>
        <v>0</v>
      </c>
      <c r="AB204" s="130">
        <f t="shared" si="90"/>
        <v>0</v>
      </c>
      <c r="AC204" s="130">
        <f t="shared" si="91"/>
        <v>0</v>
      </c>
      <c r="AD204" s="130">
        <f t="shared" si="92"/>
        <v>0</v>
      </c>
      <c r="AE204" s="130">
        <f t="shared" si="93"/>
        <v>0</v>
      </c>
      <c r="AF204" s="130">
        <f t="shared" si="94"/>
        <v>0</v>
      </c>
      <c r="AG204" s="130">
        <f t="shared" si="95"/>
        <v>0</v>
      </c>
      <c r="AH204" s="130">
        <f t="shared" si="96"/>
        <v>0</v>
      </c>
      <c r="AI204" s="130">
        <f t="shared" si="97"/>
        <v>0</v>
      </c>
      <c r="AJ204" s="130">
        <f t="shared" si="98"/>
        <v>0</v>
      </c>
      <c r="AK204" s="137">
        <f t="shared" si="99"/>
        <v>0</v>
      </c>
    </row>
    <row r="205" spans="1:37" ht="16" thickBot="1" x14ac:dyDescent="0.4">
      <c r="A205" s="42" t="str">
        <f t="shared" si="100"/>
        <v>base</v>
      </c>
      <c r="B205" s="129" t="s">
        <v>570</v>
      </c>
      <c r="C205" s="151" t="s">
        <v>598</v>
      </c>
      <c r="D205" s="161" t="s">
        <v>98</v>
      </c>
      <c r="E205" s="161" t="s">
        <v>236</v>
      </c>
      <c r="I205" s="141">
        <f t="shared" ref="I205:I218" si="101">I204</f>
        <v>0</v>
      </c>
      <c r="J205" s="141">
        <f t="shared" ref="J205:J218" si="102">J204</f>
        <v>0</v>
      </c>
      <c r="K205" s="141">
        <f t="shared" ref="K205:K218" si="103">K204</f>
        <v>0</v>
      </c>
      <c r="L205" s="141">
        <f t="shared" ref="L205:L218" si="104">L204</f>
        <v>0</v>
      </c>
      <c r="M205" s="141">
        <f t="shared" ref="M205:M218" si="105">M204</f>
        <v>0</v>
      </c>
      <c r="N205" s="141">
        <f t="shared" ref="N205:N218" si="106">N204</f>
        <v>0</v>
      </c>
      <c r="O205" s="141">
        <f t="shared" ref="O205:O218" si="107">O204</f>
        <v>0</v>
      </c>
      <c r="P205" s="141">
        <f t="shared" ref="P205:P218" si="108">P204</f>
        <v>0</v>
      </c>
      <c r="Q205" s="141">
        <f t="shared" ref="Q205:Q218" si="109">Q204</f>
        <v>0</v>
      </c>
      <c r="R205" s="141">
        <f t="shared" ref="R205:R218" si="110">R204</f>
        <v>0</v>
      </c>
      <c r="S205" s="141">
        <f t="shared" ref="S205:S218" si="111">S204</f>
        <v>0</v>
      </c>
      <c r="T205" s="141">
        <f t="shared" ref="T205:T218" si="112">T204</f>
        <v>0</v>
      </c>
      <c r="U205" s="141">
        <f t="shared" ref="U205:U218" si="113">U204</f>
        <v>0</v>
      </c>
      <c r="V205" s="141">
        <f t="shared" ref="V205:V218" si="114">V204</f>
        <v>0</v>
      </c>
      <c r="W205" s="141">
        <f t="shared" ref="W205:W218" si="115">W204</f>
        <v>0</v>
      </c>
      <c r="X205" s="141">
        <f t="shared" ref="X205:X218" si="116">X204</f>
        <v>0</v>
      </c>
      <c r="Y205" s="141">
        <f t="shared" ref="Y205:Y218" si="117">Y204</f>
        <v>0</v>
      </c>
      <c r="Z205" s="141">
        <f t="shared" ref="Z205:Z218" si="118">Z204</f>
        <v>0</v>
      </c>
      <c r="AA205" s="141">
        <f t="shared" ref="AA205:AA218" si="119">AA204</f>
        <v>0</v>
      </c>
      <c r="AB205" s="141">
        <f t="shared" ref="AB205:AB218" si="120">AB204</f>
        <v>0</v>
      </c>
      <c r="AC205" s="141">
        <f t="shared" ref="AC205:AC218" si="121">AC204</f>
        <v>0</v>
      </c>
      <c r="AD205" s="141">
        <f t="shared" ref="AD205:AD218" si="122">AD204</f>
        <v>0</v>
      </c>
      <c r="AE205" s="141">
        <f t="shared" ref="AE205:AE218" si="123">AE204</f>
        <v>0</v>
      </c>
      <c r="AF205" s="141">
        <f t="shared" ref="AF205:AF218" si="124">AF204</f>
        <v>0</v>
      </c>
      <c r="AG205" s="141">
        <f t="shared" ref="AG205:AG218" si="125">AG204</f>
        <v>0</v>
      </c>
      <c r="AH205" s="141">
        <f t="shared" ref="AH205:AH218" si="126">AH204</f>
        <v>0</v>
      </c>
      <c r="AI205" s="141">
        <f t="shared" ref="AI205:AI218" si="127">AI204</f>
        <v>0</v>
      </c>
      <c r="AJ205" s="141">
        <f t="shared" ref="AJ205:AJ218" si="128">AJ204</f>
        <v>0</v>
      </c>
      <c r="AK205" s="142">
        <f t="shared" ref="AK205:AK218" si="129">AK204</f>
        <v>0</v>
      </c>
    </row>
    <row r="206" spans="1:37" ht="15.5" x14ac:dyDescent="0.35">
      <c r="A206" s="42" t="str">
        <f t="shared" si="100"/>
        <v>base</v>
      </c>
      <c r="B206" s="129" t="s">
        <v>570</v>
      </c>
      <c r="C206" s="152" t="s">
        <v>599</v>
      </c>
      <c r="D206" s="160" t="s">
        <v>59</v>
      </c>
      <c r="E206" s="160" t="s">
        <v>114</v>
      </c>
      <c r="I206" s="134">
        <f t="shared" si="101"/>
        <v>0</v>
      </c>
      <c r="J206" s="134">
        <f t="shared" si="102"/>
        <v>0</v>
      </c>
      <c r="K206" s="134">
        <f t="shared" si="103"/>
        <v>0</v>
      </c>
      <c r="L206" s="134">
        <f t="shared" si="104"/>
        <v>0</v>
      </c>
      <c r="M206" s="134">
        <f t="shared" si="105"/>
        <v>0</v>
      </c>
      <c r="N206" s="134">
        <f t="shared" si="106"/>
        <v>0</v>
      </c>
      <c r="O206" s="134">
        <f t="shared" si="107"/>
        <v>0</v>
      </c>
      <c r="P206" s="134">
        <f t="shared" si="108"/>
        <v>0</v>
      </c>
      <c r="Q206" s="134">
        <f t="shared" si="109"/>
        <v>0</v>
      </c>
      <c r="R206" s="134">
        <f t="shared" si="110"/>
        <v>0</v>
      </c>
      <c r="S206" s="134">
        <f t="shared" si="111"/>
        <v>0</v>
      </c>
      <c r="T206" s="134">
        <f t="shared" si="112"/>
        <v>0</v>
      </c>
      <c r="U206" s="134">
        <f t="shared" si="113"/>
        <v>0</v>
      </c>
      <c r="V206" s="134">
        <f t="shared" si="114"/>
        <v>0</v>
      </c>
      <c r="W206" s="134">
        <f t="shared" si="115"/>
        <v>0</v>
      </c>
      <c r="X206" s="134">
        <f t="shared" si="116"/>
        <v>0</v>
      </c>
      <c r="Y206" s="134">
        <f t="shared" si="117"/>
        <v>0</v>
      </c>
      <c r="Z206" s="134">
        <f t="shared" si="118"/>
        <v>0</v>
      </c>
      <c r="AA206" s="134">
        <f t="shared" si="119"/>
        <v>0</v>
      </c>
      <c r="AB206" s="134">
        <f t="shared" si="120"/>
        <v>0</v>
      </c>
      <c r="AC206" s="134">
        <f t="shared" si="121"/>
        <v>0</v>
      </c>
      <c r="AD206" s="134">
        <f t="shared" si="122"/>
        <v>0</v>
      </c>
      <c r="AE206" s="134">
        <f t="shared" si="123"/>
        <v>0</v>
      </c>
      <c r="AF206" s="134">
        <f t="shared" si="124"/>
        <v>0</v>
      </c>
      <c r="AG206" s="134">
        <f t="shared" si="125"/>
        <v>0</v>
      </c>
      <c r="AH206" s="134">
        <f t="shared" si="126"/>
        <v>0</v>
      </c>
      <c r="AI206" s="134">
        <f t="shared" si="127"/>
        <v>0</v>
      </c>
      <c r="AJ206" s="134">
        <f t="shared" si="128"/>
        <v>0</v>
      </c>
      <c r="AK206" s="135">
        <f t="shared" si="129"/>
        <v>0</v>
      </c>
    </row>
    <row r="207" spans="1:37" ht="15.5" x14ac:dyDescent="0.35">
      <c r="A207" s="42" t="str">
        <f t="shared" si="100"/>
        <v>base</v>
      </c>
      <c r="B207" s="129" t="s">
        <v>570</v>
      </c>
      <c r="C207" s="153" t="s">
        <v>599</v>
      </c>
      <c r="D207" s="117" t="s">
        <v>59</v>
      </c>
      <c r="E207" s="117" t="s">
        <v>93</v>
      </c>
      <c r="I207" s="130">
        <f t="shared" si="101"/>
        <v>0</v>
      </c>
      <c r="J207" s="130">
        <f t="shared" si="102"/>
        <v>0</v>
      </c>
      <c r="K207" s="130">
        <f t="shared" si="103"/>
        <v>0</v>
      </c>
      <c r="L207" s="130">
        <f t="shared" si="104"/>
        <v>0</v>
      </c>
      <c r="M207" s="130">
        <f t="shared" si="105"/>
        <v>0</v>
      </c>
      <c r="N207" s="130">
        <f t="shared" si="106"/>
        <v>0</v>
      </c>
      <c r="O207" s="130">
        <f t="shared" si="107"/>
        <v>0</v>
      </c>
      <c r="P207" s="130">
        <f t="shared" si="108"/>
        <v>0</v>
      </c>
      <c r="Q207" s="130">
        <f t="shared" si="109"/>
        <v>0</v>
      </c>
      <c r="R207" s="130">
        <f t="shared" si="110"/>
        <v>0</v>
      </c>
      <c r="S207" s="130">
        <f t="shared" si="111"/>
        <v>0</v>
      </c>
      <c r="T207" s="130">
        <f t="shared" si="112"/>
        <v>0</v>
      </c>
      <c r="U207" s="130">
        <f t="shared" si="113"/>
        <v>0</v>
      </c>
      <c r="V207" s="130">
        <f t="shared" si="114"/>
        <v>0</v>
      </c>
      <c r="W207" s="130">
        <f t="shared" si="115"/>
        <v>0</v>
      </c>
      <c r="X207" s="130">
        <f t="shared" si="116"/>
        <v>0</v>
      </c>
      <c r="Y207" s="130">
        <f t="shared" si="117"/>
        <v>0</v>
      </c>
      <c r="Z207" s="130">
        <f t="shared" si="118"/>
        <v>0</v>
      </c>
      <c r="AA207" s="130">
        <f t="shared" si="119"/>
        <v>0</v>
      </c>
      <c r="AB207" s="130">
        <f t="shared" si="120"/>
        <v>0</v>
      </c>
      <c r="AC207" s="130">
        <f t="shared" si="121"/>
        <v>0</v>
      </c>
      <c r="AD207" s="130">
        <f t="shared" si="122"/>
        <v>0</v>
      </c>
      <c r="AE207" s="130">
        <f t="shared" si="123"/>
        <v>0</v>
      </c>
      <c r="AF207" s="130">
        <f t="shared" si="124"/>
        <v>0</v>
      </c>
      <c r="AG207" s="130">
        <f t="shared" si="125"/>
        <v>0</v>
      </c>
      <c r="AH207" s="130">
        <f t="shared" si="126"/>
        <v>0</v>
      </c>
      <c r="AI207" s="130">
        <f t="shared" si="127"/>
        <v>0</v>
      </c>
      <c r="AJ207" s="130">
        <f t="shared" si="128"/>
        <v>0</v>
      </c>
      <c r="AK207" s="137">
        <f t="shared" si="129"/>
        <v>0</v>
      </c>
    </row>
    <row r="208" spans="1:37" ht="15.5" x14ac:dyDescent="0.35">
      <c r="A208" s="42" t="str">
        <f t="shared" si="100"/>
        <v>base</v>
      </c>
      <c r="B208" s="129" t="s">
        <v>570</v>
      </c>
      <c r="C208" s="153" t="s">
        <v>599</v>
      </c>
      <c r="D208" s="117" t="s">
        <v>59</v>
      </c>
      <c r="E208" s="117" t="s">
        <v>340</v>
      </c>
      <c r="I208" s="130">
        <f t="shared" si="101"/>
        <v>0</v>
      </c>
      <c r="J208" s="130">
        <f t="shared" si="102"/>
        <v>0</v>
      </c>
      <c r="K208" s="130">
        <f t="shared" si="103"/>
        <v>0</v>
      </c>
      <c r="L208" s="130">
        <f t="shared" si="104"/>
        <v>0</v>
      </c>
      <c r="M208" s="130">
        <f t="shared" si="105"/>
        <v>0</v>
      </c>
      <c r="N208" s="130">
        <f t="shared" si="106"/>
        <v>0</v>
      </c>
      <c r="O208" s="130">
        <f t="shared" si="107"/>
        <v>0</v>
      </c>
      <c r="P208" s="130">
        <f t="shared" si="108"/>
        <v>0</v>
      </c>
      <c r="Q208" s="130">
        <f t="shared" si="109"/>
        <v>0</v>
      </c>
      <c r="R208" s="130">
        <f t="shared" si="110"/>
        <v>0</v>
      </c>
      <c r="S208" s="130">
        <f t="shared" si="111"/>
        <v>0</v>
      </c>
      <c r="T208" s="130">
        <f t="shared" si="112"/>
        <v>0</v>
      </c>
      <c r="U208" s="130">
        <f t="shared" si="113"/>
        <v>0</v>
      </c>
      <c r="V208" s="130">
        <f t="shared" si="114"/>
        <v>0</v>
      </c>
      <c r="W208" s="130">
        <f t="shared" si="115"/>
        <v>0</v>
      </c>
      <c r="X208" s="130">
        <f t="shared" si="116"/>
        <v>0</v>
      </c>
      <c r="Y208" s="130">
        <f t="shared" si="117"/>
        <v>0</v>
      </c>
      <c r="Z208" s="130">
        <f t="shared" si="118"/>
        <v>0</v>
      </c>
      <c r="AA208" s="130">
        <f t="shared" si="119"/>
        <v>0</v>
      </c>
      <c r="AB208" s="130">
        <f t="shared" si="120"/>
        <v>0</v>
      </c>
      <c r="AC208" s="130">
        <f t="shared" si="121"/>
        <v>0</v>
      </c>
      <c r="AD208" s="130">
        <f t="shared" si="122"/>
        <v>0</v>
      </c>
      <c r="AE208" s="130">
        <f t="shared" si="123"/>
        <v>0</v>
      </c>
      <c r="AF208" s="130">
        <f t="shared" si="124"/>
        <v>0</v>
      </c>
      <c r="AG208" s="130">
        <f t="shared" si="125"/>
        <v>0</v>
      </c>
      <c r="AH208" s="130">
        <f t="shared" si="126"/>
        <v>0</v>
      </c>
      <c r="AI208" s="130">
        <f t="shared" si="127"/>
        <v>0</v>
      </c>
      <c r="AJ208" s="130">
        <f t="shared" si="128"/>
        <v>0</v>
      </c>
      <c r="AK208" s="137">
        <f t="shared" si="129"/>
        <v>0</v>
      </c>
    </row>
    <row r="209" spans="1:37" ht="15.5" x14ac:dyDescent="0.35">
      <c r="A209" s="42" t="str">
        <f t="shared" si="100"/>
        <v>base</v>
      </c>
      <c r="B209" s="129" t="s">
        <v>570</v>
      </c>
      <c r="C209" s="153" t="s">
        <v>599</v>
      </c>
      <c r="D209" s="117" t="s">
        <v>59</v>
      </c>
      <c r="E209" s="117" t="s">
        <v>336</v>
      </c>
      <c r="I209" s="130">
        <f t="shared" si="101"/>
        <v>0</v>
      </c>
      <c r="J209" s="130">
        <f t="shared" si="102"/>
        <v>0</v>
      </c>
      <c r="K209" s="130">
        <f t="shared" si="103"/>
        <v>0</v>
      </c>
      <c r="L209" s="130">
        <f t="shared" si="104"/>
        <v>0</v>
      </c>
      <c r="M209" s="130">
        <f t="shared" si="105"/>
        <v>0</v>
      </c>
      <c r="N209" s="130">
        <f t="shared" si="106"/>
        <v>0</v>
      </c>
      <c r="O209" s="130">
        <f t="shared" si="107"/>
        <v>0</v>
      </c>
      <c r="P209" s="130">
        <f t="shared" si="108"/>
        <v>0</v>
      </c>
      <c r="Q209" s="130">
        <f t="shared" si="109"/>
        <v>0</v>
      </c>
      <c r="R209" s="130">
        <f t="shared" si="110"/>
        <v>0</v>
      </c>
      <c r="S209" s="130">
        <f t="shared" si="111"/>
        <v>0</v>
      </c>
      <c r="T209" s="130">
        <f t="shared" si="112"/>
        <v>0</v>
      </c>
      <c r="U209" s="130">
        <f t="shared" si="113"/>
        <v>0</v>
      </c>
      <c r="V209" s="130">
        <f t="shared" si="114"/>
        <v>0</v>
      </c>
      <c r="W209" s="130">
        <f t="shared" si="115"/>
        <v>0</v>
      </c>
      <c r="X209" s="130">
        <f t="shared" si="116"/>
        <v>0</v>
      </c>
      <c r="Y209" s="130">
        <f t="shared" si="117"/>
        <v>0</v>
      </c>
      <c r="Z209" s="130">
        <f t="shared" si="118"/>
        <v>0</v>
      </c>
      <c r="AA209" s="130">
        <f t="shared" si="119"/>
        <v>0</v>
      </c>
      <c r="AB209" s="130">
        <f t="shared" si="120"/>
        <v>0</v>
      </c>
      <c r="AC209" s="130">
        <f t="shared" si="121"/>
        <v>0</v>
      </c>
      <c r="AD209" s="130">
        <f t="shared" si="122"/>
        <v>0</v>
      </c>
      <c r="AE209" s="130">
        <f t="shared" si="123"/>
        <v>0</v>
      </c>
      <c r="AF209" s="130">
        <f t="shared" si="124"/>
        <v>0</v>
      </c>
      <c r="AG209" s="130">
        <f t="shared" si="125"/>
        <v>0</v>
      </c>
      <c r="AH209" s="130">
        <f t="shared" si="126"/>
        <v>0</v>
      </c>
      <c r="AI209" s="130">
        <f t="shared" si="127"/>
        <v>0</v>
      </c>
      <c r="AJ209" s="130">
        <f t="shared" si="128"/>
        <v>0</v>
      </c>
      <c r="AK209" s="137">
        <f t="shared" si="129"/>
        <v>0</v>
      </c>
    </row>
    <row r="210" spans="1:37" ht="16" thickBot="1" x14ac:dyDescent="0.4">
      <c r="A210" s="42" t="str">
        <f t="shared" si="100"/>
        <v>base</v>
      </c>
      <c r="B210" s="129" t="s">
        <v>570</v>
      </c>
      <c r="C210" s="154" t="s">
        <v>599</v>
      </c>
      <c r="D210" s="161" t="s">
        <v>98</v>
      </c>
      <c r="E210" s="161" t="s">
        <v>236</v>
      </c>
      <c r="I210" s="141">
        <f t="shared" si="101"/>
        <v>0</v>
      </c>
      <c r="J210" s="141">
        <f t="shared" si="102"/>
        <v>0</v>
      </c>
      <c r="K210" s="141">
        <f t="shared" si="103"/>
        <v>0</v>
      </c>
      <c r="L210" s="141">
        <f t="shared" si="104"/>
        <v>0</v>
      </c>
      <c r="M210" s="141">
        <f t="shared" si="105"/>
        <v>0</v>
      </c>
      <c r="N210" s="141">
        <f t="shared" si="106"/>
        <v>0</v>
      </c>
      <c r="O210" s="141">
        <f t="shared" si="107"/>
        <v>0</v>
      </c>
      <c r="P210" s="141">
        <f t="shared" si="108"/>
        <v>0</v>
      </c>
      <c r="Q210" s="141">
        <f t="shared" si="109"/>
        <v>0</v>
      </c>
      <c r="R210" s="141">
        <f t="shared" si="110"/>
        <v>0</v>
      </c>
      <c r="S210" s="141">
        <f t="shared" si="111"/>
        <v>0</v>
      </c>
      <c r="T210" s="141">
        <f t="shared" si="112"/>
        <v>0</v>
      </c>
      <c r="U210" s="141">
        <f t="shared" si="113"/>
        <v>0</v>
      </c>
      <c r="V210" s="141">
        <f t="shared" si="114"/>
        <v>0</v>
      </c>
      <c r="W210" s="141">
        <f t="shared" si="115"/>
        <v>0</v>
      </c>
      <c r="X210" s="141">
        <f t="shared" si="116"/>
        <v>0</v>
      </c>
      <c r="Y210" s="141">
        <f t="shared" si="117"/>
        <v>0</v>
      </c>
      <c r="Z210" s="141">
        <f t="shared" si="118"/>
        <v>0</v>
      </c>
      <c r="AA210" s="141">
        <f t="shared" si="119"/>
        <v>0</v>
      </c>
      <c r="AB210" s="141">
        <f t="shared" si="120"/>
        <v>0</v>
      </c>
      <c r="AC210" s="141">
        <f t="shared" si="121"/>
        <v>0</v>
      </c>
      <c r="AD210" s="141">
        <f t="shared" si="122"/>
        <v>0</v>
      </c>
      <c r="AE210" s="141">
        <f t="shared" si="123"/>
        <v>0</v>
      </c>
      <c r="AF210" s="141">
        <f t="shared" si="124"/>
        <v>0</v>
      </c>
      <c r="AG210" s="141">
        <f t="shared" si="125"/>
        <v>0</v>
      </c>
      <c r="AH210" s="141">
        <f t="shared" si="126"/>
        <v>0</v>
      </c>
      <c r="AI210" s="141">
        <f t="shared" si="127"/>
        <v>0</v>
      </c>
      <c r="AJ210" s="141">
        <f t="shared" si="128"/>
        <v>0</v>
      </c>
      <c r="AK210" s="142">
        <f t="shared" si="129"/>
        <v>0</v>
      </c>
    </row>
    <row r="211" spans="1:37" ht="15.5" x14ac:dyDescent="0.35">
      <c r="A211" s="42" t="str">
        <f t="shared" si="100"/>
        <v>base</v>
      </c>
      <c r="B211" s="129" t="s">
        <v>570</v>
      </c>
      <c r="C211" s="149" t="s">
        <v>600</v>
      </c>
      <c r="D211" s="160" t="s">
        <v>59</v>
      </c>
      <c r="E211" s="160" t="s">
        <v>114</v>
      </c>
      <c r="I211" s="134">
        <f t="shared" si="101"/>
        <v>0</v>
      </c>
      <c r="J211" s="134">
        <f t="shared" si="102"/>
        <v>0</v>
      </c>
      <c r="K211" s="134">
        <f t="shared" si="103"/>
        <v>0</v>
      </c>
      <c r="L211" s="134">
        <f t="shared" si="104"/>
        <v>0</v>
      </c>
      <c r="M211" s="134">
        <f t="shared" si="105"/>
        <v>0</v>
      </c>
      <c r="N211" s="134">
        <f t="shared" si="106"/>
        <v>0</v>
      </c>
      <c r="O211" s="134">
        <f t="shared" si="107"/>
        <v>0</v>
      </c>
      <c r="P211" s="134">
        <f t="shared" si="108"/>
        <v>0</v>
      </c>
      <c r="Q211" s="134">
        <f t="shared" si="109"/>
        <v>0</v>
      </c>
      <c r="R211" s="134">
        <f t="shared" si="110"/>
        <v>0</v>
      </c>
      <c r="S211" s="134">
        <f t="shared" si="111"/>
        <v>0</v>
      </c>
      <c r="T211" s="134">
        <f t="shared" si="112"/>
        <v>0</v>
      </c>
      <c r="U211" s="134">
        <f t="shared" si="113"/>
        <v>0</v>
      </c>
      <c r="V211" s="134">
        <f t="shared" si="114"/>
        <v>0</v>
      </c>
      <c r="W211" s="134">
        <f t="shared" si="115"/>
        <v>0</v>
      </c>
      <c r="X211" s="134">
        <f t="shared" si="116"/>
        <v>0</v>
      </c>
      <c r="Y211" s="134">
        <f t="shared" si="117"/>
        <v>0</v>
      </c>
      <c r="Z211" s="134">
        <f t="shared" si="118"/>
        <v>0</v>
      </c>
      <c r="AA211" s="134">
        <f t="shared" si="119"/>
        <v>0</v>
      </c>
      <c r="AB211" s="134">
        <f t="shared" si="120"/>
        <v>0</v>
      </c>
      <c r="AC211" s="134">
        <f t="shared" si="121"/>
        <v>0</v>
      </c>
      <c r="AD211" s="134">
        <f t="shared" si="122"/>
        <v>0</v>
      </c>
      <c r="AE211" s="134">
        <f t="shared" si="123"/>
        <v>0</v>
      </c>
      <c r="AF211" s="134">
        <f t="shared" si="124"/>
        <v>0</v>
      </c>
      <c r="AG211" s="134">
        <f t="shared" si="125"/>
        <v>0</v>
      </c>
      <c r="AH211" s="134">
        <f t="shared" si="126"/>
        <v>0</v>
      </c>
      <c r="AI211" s="134">
        <f t="shared" si="127"/>
        <v>0</v>
      </c>
      <c r="AJ211" s="134">
        <f t="shared" si="128"/>
        <v>0</v>
      </c>
      <c r="AK211" s="135">
        <f t="shared" si="129"/>
        <v>0</v>
      </c>
    </row>
    <row r="212" spans="1:37" ht="16" thickBot="1" x14ac:dyDescent="0.4">
      <c r="A212" s="42" t="str">
        <f t="shared" si="100"/>
        <v>base</v>
      </c>
      <c r="B212" s="129" t="s">
        <v>570</v>
      </c>
      <c r="C212" s="151" t="s">
        <v>600</v>
      </c>
      <c r="D212" s="161" t="s">
        <v>59</v>
      </c>
      <c r="E212" s="161" t="s">
        <v>236</v>
      </c>
      <c r="I212" s="141">
        <f t="shared" si="101"/>
        <v>0</v>
      </c>
      <c r="J212" s="141">
        <f t="shared" si="102"/>
        <v>0</v>
      </c>
      <c r="K212" s="141">
        <f t="shared" si="103"/>
        <v>0</v>
      </c>
      <c r="L212" s="141">
        <f t="shared" si="104"/>
        <v>0</v>
      </c>
      <c r="M212" s="141">
        <f t="shared" si="105"/>
        <v>0</v>
      </c>
      <c r="N212" s="141">
        <f t="shared" si="106"/>
        <v>0</v>
      </c>
      <c r="O212" s="141">
        <f t="shared" si="107"/>
        <v>0</v>
      </c>
      <c r="P212" s="141">
        <f t="shared" si="108"/>
        <v>0</v>
      </c>
      <c r="Q212" s="141">
        <f t="shared" si="109"/>
        <v>0</v>
      </c>
      <c r="R212" s="141">
        <f t="shared" si="110"/>
        <v>0</v>
      </c>
      <c r="S212" s="141">
        <f t="shared" si="111"/>
        <v>0</v>
      </c>
      <c r="T212" s="141">
        <f t="shared" si="112"/>
        <v>0</v>
      </c>
      <c r="U212" s="141">
        <f t="shared" si="113"/>
        <v>0</v>
      </c>
      <c r="V212" s="141">
        <f t="shared" si="114"/>
        <v>0</v>
      </c>
      <c r="W212" s="141">
        <f t="shared" si="115"/>
        <v>0</v>
      </c>
      <c r="X212" s="141">
        <f t="shared" si="116"/>
        <v>0</v>
      </c>
      <c r="Y212" s="141">
        <f t="shared" si="117"/>
        <v>0</v>
      </c>
      <c r="Z212" s="141">
        <f t="shared" si="118"/>
        <v>0</v>
      </c>
      <c r="AA212" s="141">
        <f t="shared" si="119"/>
        <v>0</v>
      </c>
      <c r="AB212" s="141">
        <f t="shared" si="120"/>
        <v>0</v>
      </c>
      <c r="AC212" s="141">
        <f t="shared" si="121"/>
        <v>0</v>
      </c>
      <c r="AD212" s="141">
        <f t="shared" si="122"/>
        <v>0</v>
      </c>
      <c r="AE212" s="141">
        <f t="shared" si="123"/>
        <v>0</v>
      </c>
      <c r="AF212" s="141">
        <f t="shared" si="124"/>
        <v>0</v>
      </c>
      <c r="AG212" s="141">
        <f t="shared" si="125"/>
        <v>0</v>
      </c>
      <c r="AH212" s="141">
        <f t="shared" si="126"/>
        <v>0</v>
      </c>
      <c r="AI212" s="141">
        <f t="shared" si="127"/>
        <v>0</v>
      </c>
      <c r="AJ212" s="141">
        <f t="shared" si="128"/>
        <v>0</v>
      </c>
      <c r="AK212" s="142">
        <f t="shared" si="129"/>
        <v>0</v>
      </c>
    </row>
    <row r="213" spans="1:37" ht="15.5" x14ac:dyDescent="0.35">
      <c r="A213" s="42" t="str">
        <f t="shared" si="100"/>
        <v>base</v>
      </c>
      <c r="B213" s="129" t="s">
        <v>570</v>
      </c>
      <c r="C213" s="152" t="s">
        <v>601</v>
      </c>
      <c r="D213" s="160" t="s">
        <v>59</v>
      </c>
      <c r="E213" s="160" t="s">
        <v>114</v>
      </c>
      <c r="I213" s="134">
        <f t="shared" si="101"/>
        <v>0</v>
      </c>
      <c r="J213" s="134">
        <f t="shared" si="102"/>
        <v>0</v>
      </c>
      <c r="K213" s="134">
        <f t="shared" si="103"/>
        <v>0</v>
      </c>
      <c r="L213" s="134">
        <f t="shared" si="104"/>
        <v>0</v>
      </c>
      <c r="M213" s="134">
        <f t="shared" si="105"/>
        <v>0</v>
      </c>
      <c r="N213" s="134">
        <f t="shared" si="106"/>
        <v>0</v>
      </c>
      <c r="O213" s="134">
        <f t="shared" si="107"/>
        <v>0</v>
      </c>
      <c r="P213" s="134">
        <f t="shared" si="108"/>
        <v>0</v>
      </c>
      <c r="Q213" s="134">
        <f t="shared" si="109"/>
        <v>0</v>
      </c>
      <c r="R213" s="134">
        <f t="shared" si="110"/>
        <v>0</v>
      </c>
      <c r="S213" s="134">
        <f t="shared" si="111"/>
        <v>0</v>
      </c>
      <c r="T213" s="134">
        <f t="shared" si="112"/>
        <v>0</v>
      </c>
      <c r="U213" s="134">
        <f t="shared" si="113"/>
        <v>0</v>
      </c>
      <c r="V213" s="134">
        <f t="shared" si="114"/>
        <v>0</v>
      </c>
      <c r="W213" s="134">
        <f t="shared" si="115"/>
        <v>0</v>
      </c>
      <c r="X213" s="134">
        <f t="shared" si="116"/>
        <v>0</v>
      </c>
      <c r="Y213" s="134">
        <f t="shared" si="117"/>
        <v>0</v>
      </c>
      <c r="Z213" s="134">
        <f t="shared" si="118"/>
        <v>0</v>
      </c>
      <c r="AA213" s="134">
        <f t="shared" si="119"/>
        <v>0</v>
      </c>
      <c r="AB213" s="134">
        <f t="shared" si="120"/>
        <v>0</v>
      </c>
      <c r="AC213" s="134">
        <f t="shared" si="121"/>
        <v>0</v>
      </c>
      <c r="AD213" s="134">
        <f t="shared" si="122"/>
        <v>0</v>
      </c>
      <c r="AE213" s="134">
        <f t="shared" si="123"/>
        <v>0</v>
      </c>
      <c r="AF213" s="134">
        <f t="shared" si="124"/>
        <v>0</v>
      </c>
      <c r="AG213" s="134">
        <f t="shared" si="125"/>
        <v>0</v>
      </c>
      <c r="AH213" s="134">
        <f t="shared" si="126"/>
        <v>0</v>
      </c>
      <c r="AI213" s="134">
        <f t="shared" si="127"/>
        <v>0</v>
      </c>
      <c r="AJ213" s="134">
        <f t="shared" si="128"/>
        <v>0</v>
      </c>
      <c r="AK213" s="135">
        <f t="shared" si="129"/>
        <v>0</v>
      </c>
    </row>
    <row r="214" spans="1:37" ht="15.5" x14ac:dyDescent="0.35">
      <c r="A214" s="42" t="str">
        <f t="shared" si="100"/>
        <v>base</v>
      </c>
      <c r="B214" s="129" t="s">
        <v>570</v>
      </c>
      <c r="C214" s="153" t="s">
        <v>601</v>
      </c>
      <c r="D214" s="117" t="s">
        <v>59</v>
      </c>
      <c r="E214" s="117" t="s">
        <v>93</v>
      </c>
      <c r="I214" s="130">
        <f t="shared" si="101"/>
        <v>0</v>
      </c>
      <c r="J214" s="130">
        <f t="shared" si="102"/>
        <v>0</v>
      </c>
      <c r="K214" s="130">
        <f t="shared" si="103"/>
        <v>0</v>
      </c>
      <c r="L214" s="130">
        <f t="shared" si="104"/>
        <v>0</v>
      </c>
      <c r="M214" s="130">
        <f t="shared" si="105"/>
        <v>0</v>
      </c>
      <c r="N214" s="130">
        <f t="shared" si="106"/>
        <v>0</v>
      </c>
      <c r="O214" s="130">
        <f t="shared" si="107"/>
        <v>0</v>
      </c>
      <c r="P214" s="130">
        <f t="shared" si="108"/>
        <v>0</v>
      </c>
      <c r="Q214" s="130">
        <f t="shared" si="109"/>
        <v>0</v>
      </c>
      <c r="R214" s="130">
        <f t="shared" si="110"/>
        <v>0</v>
      </c>
      <c r="S214" s="130">
        <f t="shared" si="111"/>
        <v>0</v>
      </c>
      <c r="T214" s="130">
        <f t="shared" si="112"/>
        <v>0</v>
      </c>
      <c r="U214" s="130">
        <f t="shared" si="113"/>
        <v>0</v>
      </c>
      <c r="V214" s="130">
        <f t="shared" si="114"/>
        <v>0</v>
      </c>
      <c r="W214" s="130">
        <f t="shared" si="115"/>
        <v>0</v>
      </c>
      <c r="X214" s="130">
        <f t="shared" si="116"/>
        <v>0</v>
      </c>
      <c r="Y214" s="130">
        <f t="shared" si="117"/>
        <v>0</v>
      </c>
      <c r="Z214" s="130">
        <f t="shared" si="118"/>
        <v>0</v>
      </c>
      <c r="AA214" s="130">
        <f t="shared" si="119"/>
        <v>0</v>
      </c>
      <c r="AB214" s="130">
        <f t="shared" si="120"/>
        <v>0</v>
      </c>
      <c r="AC214" s="130">
        <f t="shared" si="121"/>
        <v>0</v>
      </c>
      <c r="AD214" s="130">
        <f t="shared" si="122"/>
        <v>0</v>
      </c>
      <c r="AE214" s="130">
        <f t="shared" si="123"/>
        <v>0</v>
      </c>
      <c r="AF214" s="130">
        <f t="shared" si="124"/>
        <v>0</v>
      </c>
      <c r="AG214" s="130">
        <f t="shared" si="125"/>
        <v>0</v>
      </c>
      <c r="AH214" s="130">
        <f t="shared" si="126"/>
        <v>0</v>
      </c>
      <c r="AI214" s="130">
        <f t="shared" si="127"/>
        <v>0</v>
      </c>
      <c r="AJ214" s="130">
        <f t="shared" si="128"/>
        <v>0</v>
      </c>
      <c r="AK214" s="137">
        <f t="shared" si="129"/>
        <v>0</v>
      </c>
    </row>
    <row r="215" spans="1:37" ht="15.5" x14ac:dyDescent="0.35">
      <c r="A215" s="42" t="str">
        <f t="shared" si="100"/>
        <v>base</v>
      </c>
      <c r="B215" s="129" t="s">
        <v>570</v>
      </c>
      <c r="C215" s="153" t="s">
        <v>601</v>
      </c>
      <c r="D215" s="117" t="s">
        <v>59</v>
      </c>
      <c r="E215" s="117" t="s">
        <v>340</v>
      </c>
      <c r="I215" s="130">
        <f t="shared" si="101"/>
        <v>0</v>
      </c>
      <c r="J215" s="130">
        <f t="shared" si="102"/>
        <v>0</v>
      </c>
      <c r="K215" s="130">
        <f t="shared" si="103"/>
        <v>0</v>
      </c>
      <c r="L215" s="130">
        <f t="shared" si="104"/>
        <v>0</v>
      </c>
      <c r="M215" s="130">
        <f t="shared" si="105"/>
        <v>0</v>
      </c>
      <c r="N215" s="130">
        <f t="shared" si="106"/>
        <v>0</v>
      </c>
      <c r="O215" s="130">
        <f t="shared" si="107"/>
        <v>0</v>
      </c>
      <c r="P215" s="130">
        <f t="shared" si="108"/>
        <v>0</v>
      </c>
      <c r="Q215" s="130">
        <f t="shared" si="109"/>
        <v>0</v>
      </c>
      <c r="R215" s="130">
        <f t="shared" si="110"/>
        <v>0</v>
      </c>
      <c r="S215" s="130">
        <f t="shared" si="111"/>
        <v>0</v>
      </c>
      <c r="T215" s="130">
        <f t="shared" si="112"/>
        <v>0</v>
      </c>
      <c r="U215" s="130">
        <f t="shared" si="113"/>
        <v>0</v>
      </c>
      <c r="V215" s="130">
        <f t="shared" si="114"/>
        <v>0</v>
      </c>
      <c r="W215" s="130">
        <f t="shared" si="115"/>
        <v>0</v>
      </c>
      <c r="X215" s="130">
        <f t="shared" si="116"/>
        <v>0</v>
      </c>
      <c r="Y215" s="130">
        <f t="shared" si="117"/>
        <v>0</v>
      </c>
      <c r="Z215" s="130">
        <f t="shared" si="118"/>
        <v>0</v>
      </c>
      <c r="AA215" s="130">
        <f t="shared" si="119"/>
        <v>0</v>
      </c>
      <c r="AB215" s="130">
        <f t="shared" si="120"/>
        <v>0</v>
      </c>
      <c r="AC215" s="130">
        <f t="shared" si="121"/>
        <v>0</v>
      </c>
      <c r="AD215" s="130">
        <f t="shared" si="122"/>
        <v>0</v>
      </c>
      <c r="AE215" s="130">
        <f t="shared" si="123"/>
        <v>0</v>
      </c>
      <c r="AF215" s="130">
        <f t="shared" si="124"/>
        <v>0</v>
      </c>
      <c r="AG215" s="130">
        <f t="shared" si="125"/>
        <v>0</v>
      </c>
      <c r="AH215" s="130">
        <f t="shared" si="126"/>
        <v>0</v>
      </c>
      <c r="AI215" s="130">
        <f t="shared" si="127"/>
        <v>0</v>
      </c>
      <c r="AJ215" s="130">
        <f t="shared" si="128"/>
        <v>0</v>
      </c>
      <c r="AK215" s="137">
        <f t="shared" si="129"/>
        <v>0</v>
      </c>
    </row>
    <row r="216" spans="1:37" ht="15.5" x14ac:dyDescent="0.35">
      <c r="A216" s="42" t="str">
        <f t="shared" si="100"/>
        <v>base</v>
      </c>
      <c r="B216" s="129" t="s">
        <v>570</v>
      </c>
      <c r="C216" s="153" t="s">
        <v>601</v>
      </c>
      <c r="D216" s="117" t="s">
        <v>59</v>
      </c>
      <c r="E216" s="117" t="s">
        <v>336</v>
      </c>
      <c r="I216" s="130">
        <f t="shared" si="101"/>
        <v>0</v>
      </c>
      <c r="J216" s="130">
        <f t="shared" si="102"/>
        <v>0</v>
      </c>
      <c r="K216" s="130">
        <f t="shared" si="103"/>
        <v>0</v>
      </c>
      <c r="L216" s="130">
        <f t="shared" si="104"/>
        <v>0</v>
      </c>
      <c r="M216" s="130">
        <f t="shared" si="105"/>
        <v>0</v>
      </c>
      <c r="N216" s="130">
        <f t="shared" si="106"/>
        <v>0</v>
      </c>
      <c r="O216" s="130">
        <f t="shared" si="107"/>
        <v>0</v>
      </c>
      <c r="P216" s="130">
        <f t="shared" si="108"/>
        <v>0</v>
      </c>
      <c r="Q216" s="130">
        <f t="shared" si="109"/>
        <v>0</v>
      </c>
      <c r="R216" s="130">
        <f t="shared" si="110"/>
        <v>0</v>
      </c>
      <c r="S216" s="130">
        <f t="shared" si="111"/>
        <v>0</v>
      </c>
      <c r="T216" s="130">
        <f t="shared" si="112"/>
        <v>0</v>
      </c>
      <c r="U216" s="130">
        <f t="shared" si="113"/>
        <v>0</v>
      </c>
      <c r="V216" s="130">
        <f t="shared" si="114"/>
        <v>0</v>
      </c>
      <c r="W216" s="130">
        <f t="shared" si="115"/>
        <v>0</v>
      </c>
      <c r="X216" s="130">
        <f t="shared" si="116"/>
        <v>0</v>
      </c>
      <c r="Y216" s="130">
        <f t="shared" si="117"/>
        <v>0</v>
      </c>
      <c r="Z216" s="130">
        <f t="shared" si="118"/>
        <v>0</v>
      </c>
      <c r="AA216" s="130">
        <f t="shared" si="119"/>
        <v>0</v>
      </c>
      <c r="AB216" s="130">
        <f t="shared" si="120"/>
        <v>0</v>
      </c>
      <c r="AC216" s="130">
        <f t="shared" si="121"/>
        <v>0</v>
      </c>
      <c r="AD216" s="130">
        <f t="shared" si="122"/>
        <v>0</v>
      </c>
      <c r="AE216" s="130">
        <f t="shared" si="123"/>
        <v>0</v>
      </c>
      <c r="AF216" s="130">
        <f t="shared" si="124"/>
        <v>0</v>
      </c>
      <c r="AG216" s="130">
        <f t="shared" si="125"/>
        <v>0</v>
      </c>
      <c r="AH216" s="130">
        <f t="shared" si="126"/>
        <v>0</v>
      </c>
      <c r="AI216" s="130">
        <f t="shared" si="127"/>
        <v>0</v>
      </c>
      <c r="AJ216" s="130">
        <f t="shared" si="128"/>
        <v>0</v>
      </c>
      <c r="AK216" s="137">
        <f t="shared" si="129"/>
        <v>0</v>
      </c>
    </row>
    <row r="217" spans="1:37" ht="15.5" x14ac:dyDescent="0.35">
      <c r="A217" s="42" t="str">
        <f t="shared" si="100"/>
        <v>base</v>
      </c>
      <c r="B217" s="129" t="s">
        <v>570</v>
      </c>
      <c r="C217" s="153" t="s">
        <v>601</v>
      </c>
      <c r="D217" s="117" t="s">
        <v>59</v>
      </c>
      <c r="E217" s="117" t="s">
        <v>58</v>
      </c>
      <c r="I217" s="130">
        <f t="shared" si="101"/>
        <v>0</v>
      </c>
      <c r="J217" s="130">
        <f t="shared" si="102"/>
        <v>0</v>
      </c>
      <c r="K217" s="130">
        <f t="shared" si="103"/>
        <v>0</v>
      </c>
      <c r="L217" s="130">
        <f t="shared" si="104"/>
        <v>0</v>
      </c>
      <c r="M217" s="130">
        <f t="shared" si="105"/>
        <v>0</v>
      </c>
      <c r="N217" s="130">
        <f t="shared" si="106"/>
        <v>0</v>
      </c>
      <c r="O217" s="130">
        <f t="shared" si="107"/>
        <v>0</v>
      </c>
      <c r="P217" s="130">
        <f t="shared" si="108"/>
        <v>0</v>
      </c>
      <c r="Q217" s="130">
        <f t="shared" si="109"/>
        <v>0</v>
      </c>
      <c r="R217" s="130">
        <f t="shared" si="110"/>
        <v>0</v>
      </c>
      <c r="S217" s="130">
        <f t="shared" si="111"/>
        <v>0</v>
      </c>
      <c r="T217" s="130">
        <f t="shared" si="112"/>
        <v>0</v>
      </c>
      <c r="U217" s="130">
        <f t="shared" si="113"/>
        <v>0</v>
      </c>
      <c r="V217" s="130">
        <f t="shared" si="114"/>
        <v>0</v>
      </c>
      <c r="W217" s="130">
        <f t="shared" si="115"/>
        <v>0</v>
      </c>
      <c r="X217" s="130">
        <f t="shared" si="116"/>
        <v>0</v>
      </c>
      <c r="Y217" s="130">
        <f t="shared" si="117"/>
        <v>0</v>
      </c>
      <c r="Z217" s="130">
        <f t="shared" si="118"/>
        <v>0</v>
      </c>
      <c r="AA217" s="130">
        <f t="shared" si="119"/>
        <v>0</v>
      </c>
      <c r="AB217" s="130">
        <f t="shared" si="120"/>
        <v>0</v>
      </c>
      <c r="AC217" s="130">
        <f t="shared" si="121"/>
        <v>0</v>
      </c>
      <c r="AD217" s="130">
        <f t="shared" si="122"/>
        <v>0</v>
      </c>
      <c r="AE217" s="130">
        <f t="shared" si="123"/>
        <v>0</v>
      </c>
      <c r="AF217" s="130">
        <f t="shared" si="124"/>
        <v>0</v>
      </c>
      <c r="AG217" s="130">
        <f t="shared" si="125"/>
        <v>0</v>
      </c>
      <c r="AH217" s="130">
        <f t="shared" si="126"/>
        <v>0</v>
      </c>
      <c r="AI217" s="130">
        <f t="shared" si="127"/>
        <v>0</v>
      </c>
      <c r="AJ217" s="130">
        <f t="shared" si="128"/>
        <v>0</v>
      </c>
      <c r="AK217" s="137">
        <f t="shared" si="129"/>
        <v>0</v>
      </c>
    </row>
    <row r="218" spans="1:37" ht="16" thickBot="1" x14ac:dyDescent="0.4">
      <c r="A218" s="42" t="str">
        <f t="shared" si="100"/>
        <v>base</v>
      </c>
      <c r="B218" s="129" t="s">
        <v>570</v>
      </c>
      <c r="C218" s="154" t="s">
        <v>601</v>
      </c>
      <c r="D218" s="161" t="s">
        <v>98</v>
      </c>
      <c r="E218" s="161" t="s">
        <v>236</v>
      </c>
      <c r="I218" s="141">
        <f t="shared" si="101"/>
        <v>0</v>
      </c>
      <c r="J218" s="141">
        <f t="shared" si="102"/>
        <v>0</v>
      </c>
      <c r="K218" s="141">
        <f t="shared" si="103"/>
        <v>0</v>
      </c>
      <c r="L218" s="141">
        <f t="shared" si="104"/>
        <v>0</v>
      </c>
      <c r="M218" s="141">
        <f t="shared" si="105"/>
        <v>0</v>
      </c>
      <c r="N218" s="141">
        <f t="shared" si="106"/>
        <v>0</v>
      </c>
      <c r="O218" s="141">
        <f t="shared" si="107"/>
        <v>0</v>
      </c>
      <c r="P218" s="141">
        <f t="shared" si="108"/>
        <v>0</v>
      </c>
      <c r="Q218" s="141">
        <f t="shared" si="109"/>
        <v>0</v>
      </c>
      <c r="R218" s="141">
        <f t="shared" si="110"/>
        <v>0</v>
      </c>
      <c r="S218" s="141">
        <f t="shared" si="111"/>
        <v>0</v>
      </c>
      <c r="T218" s="141">
        <f t="shared" si="112"/>
        <v>0</v>
      </c>
      <c r="U218" s="141">
        <f t="shared" si="113"/>
        <v>0</v>
      </c>
      <c r="V218" s="141">
        <f t="shared" si="114"/>
        <v>0</v>
      </c>
      <c r="W218" s="141">
        <f t="shared" si="115"/>
        <v>0</v>
      </c>
      <c r="X218" s="141">
        <f t="shared" si="116"/>
        <v>0</v>
      </c>
      <c r="Y218" s="141">
        <f t="shared" si="117"/>
        <v>0</v>
      </c>
      <c r="Z218" s="141">
        <f t="shared" si="118"/>
        <v>0</v>
      </c>
      <c r="AA218" s="141">
        <f t="shared" si="119"/>
        <v>0</v>
      </c>
      <c r="AB218" s="141">
        <f t="shared" si="120"/>
        <v>0</v>
      </c>
      <c r="AC218" s="141">
        <f t="shared" si="121"/>
        <v>0</v>
      </c>
      <c r="AD218" s="141">
        <f t="shared" si="122"/>
        <v>0</v>
      </c>
      <c r="AE218" s="141">
        <f t="shared" si="123"/>
        <v>0</v>
      </c>
      <c r="AF218" s="141">
        <f t="shared" si="124"/>
        <v>0</v>
      </c>
      <c r="AG218" s="141">
        <f t="shared" si="125"/>
        <v>0</v>
      </c>
      <c r="AH218" s="141">
        <f t="shared" si="126"/>
        <v>0</v>
      </c>
      <c r="AI218" s="141">
        <f t="shared" si="127"/>
        <v>0</v>
      </c>
      <c r="AJ218" s="141">
        <f t="shared" si="128"/>
        <v>0</v>
      </c>
      <c r="AK218" s="142">
        <f t="shared" si="129"/>
        <v>0</v>
      </c>
    </row>
  </sheetData>
  <autoFilter ref="A1:E10" xr:uid="{00000000-0009-0000-0000-000003000000}"/>
  <conditionalFormatting sqref="F2:AK10">
    <cfRule type="cellIs" dxfId="7" priority="10" operator="equal">
      <formula>0</formula>
    </cfRule>
    <cfRule type="containsText" dxfId="6" priority="11" operator="containsText" text="unc">
      <formula>NOT(ISERROR(SEARCH("unc",F2)))</formula>
    </cfRule>
    <cfRule type="cellIs" dxfId="5" priority="12" operator="greaterThan">
      <formula>0</formula>
    </cfRule>
  </conditionalFormatting>
  <conditionalFormatting sqref="I11:AK218">
    <cfRule type="cellIs" dxfId="4" priority="1" operator="equal">
      <formula>0</formula>
    </cfRule>
    <cfRule type="containsText" dxfId="3" priority="2" operator="containsText" text="unc">
      <formula>NOT(ISERROR(SEARCH("unc",I11)))</formula>
    </cfRule>
    <cfRule type="cellIs" dxfId="2" priority="3" operator="greater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7"/>
  <sheetViews>
    <sheetView zoomScale="80" zoomScaleNormal="80" workbookViewId="0">
      <pane ySplit="1" topLeftCell="A21" activePane="bottomLeft" state="frozen"/>
      <selection pane="bottomLeft" activeCell="C1" sqref="C1"/>
    </sheetView>
  </sheetViews>
  <sheetFormatPr defaultColWidth="8.54296875" defaultRowHeight="14.5" x14ac:dyDescent="0.35"/>
  <cols>
    <col min="1" max="1" width="25.453125" customWidth="1"/>
    <col min="2" max="2" width="19.1796875" customWidth="1"/>
    <col min="3" max="3" width="13.81640625" customWidth="1"/>
  </cols>
  <sheetData>
    <row r="1" spans="1:35" ht="15.5" x14ac:dyDescent="0.35">
      <c r="A1" s="34" t="s">
        <v>228</v>
      </c>
      <c r="B1" s="35" t="s">
        <v>229</v>
      </c>
      <c r="C1" s="35" t="s">
        <v>230</v>
      </c>
      <c r="D1" s="35">
        <v>2019</v>
      </c>
      <c r="E1" s="35">
        <v>2020</v>
      </c>
      <c r="F1" s="35">
        <v>2021</v>
      </c>
      <c r="G1" s="35">
        <v>2022</v>
      </c>
      <c r="H1" s="35">
        <f t="shared" ref="H1:AI1" si="0">G1+1</f>
        <v>2023</v>
      </c>
      <c r="I1" s="35">
        <f t="shared" si="0"/>
        <v>2024</v>
      </c>
      <c r="J1" s="35">
        <f t="shared" si="0"/>
        <v>2025</v>
      </c>
      <c r="K1" s="35">
        <f t="shared" si="0"/>
        <v>2026</v>
      </c>
      <c r="L1" s="35">
        <f t="shared" si="0"/>
        <v>2027</v>
      </c>
      <c r="M1" s="35">
        <f t="shared" si="0"/>
        <v>2028</v>
      </c>
      <c r="N1" s="35">
        <f t="shared" si="0"/>
        <v>2029</v>
      </c>
      <c r="O1" s="35">
        <f t="shared" si="0"/>
        <v>2030</v>
      </c>
      <c r="P1" s="35">
        <f t="shared" si="0"/>
        <v>2031</v>
      </c>
      <c r="Q1" s="35">
        <f t="shared" si="0"/>
        <v>2032</v>
      </c>
      <c r="R1" s="35">
        <f t="shared" si="0"/>
        <v>2033</v>
      </c>
      <c r="S1" s="35">
        <f t="shared" si="0"/>
        <v>2034</v>
      </c>
      <c r="T1" s="35">
        <f t="shared" si="0"/>
        <v>2035</v>
      </c>
      <c r="U1" s="35">
        <f t="shared" si="0"/>
        <v>2036</v>
      </c>
      <c r="V1" s="35">
        <f t="shared" si="0"/>
        <v>2037</v>
      </c>
      <c r="W1" s="35">
        <f t="shared" si="0"/>
        <v>2038</v>
      </c>
      <c r="X1" s="35">
        <f t="shared" si="0"/>
        <v>2039</v>
      </c>
      <c r="Y1" s="35">
        <f t="shared" si="0"/>
        <v>2040</v>
      </c>
      <c r="Z1" s="35">
        <f t="shared" si="0"/>
        <v>2041</v>
      </c>
      <c r="AA1" s="35">
        <f t="shared" si="0"/>
        <v>2042</v>
      </c>
      <c r="AB1" s="35">
        <f t="shared" si="0"/>
        <v>2043</v>
      </c>
      <c r="AC1" s="35">
        <f t="shared" si="0"/>
        <v>2044</v>
      </c>
      <c r="AD1" s="35">
        <f t="shared" si="0"/>
        <v>2045</v>
      </c>
      <c r="AE1" s="35">
        <f t="shared" si="0"/>
        <v>2046</v>
      </c>
      <c r="AF1" s="35">
        <f t="shared" si="0"/>
        <v>2047</v>
      </c>
      <c r="AG1" s="35">
        <f t="shared" si="0"/>
        <v>2048</v>
      </c>
      <c r="AH1" s="35">
        <f t="shared" si="0"/>
        <v>2049</v>
      </c>
      <c r="AI1" s="36">
        <f t="shared" si="0"/>
        <v>2050</v>
      </c>
    </row>
    <row r="2" spans="1:35" ht="15.5" x14ac:dyDescent="0.35">
      <c r="A2" s="37" t="s">
        <v>9</v>
      </c>
      <c r="B2" s="52" t="s">
        <v>248</v>
      </c>
      <c r="C2" s="15" t="s">
        <v>232</v>
      </c>
      <c r="D2" s="39">
        <v>0</v>
      </c>
      <c r="E2" s="39">
        <v>0</v>
      </c>
      <c r="F2" s="39">
        <v>0</v>
      </c>
      <c r="G2" s="39"/>
      <c r="H2" s="39"/>
      <c r="I2" s="39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1"/>
    </row>
    <row r="3" spans="1:35" ht="15.5" x14ac:dyDescent="0.35">
      <c r="A3" s="42" t="str">
        <f t="shared" ref="A3:A9" si="1">A2</f>
        <v>base</v>
      </c>
      <c r="B3" s="53" t="s">
        <v>248</v>
      </c>
      <c r="C3" s="20" t="s">
        <v>110</v>
      </c>
      <c r="D3" s="43">
        <v>0</v>
      </c>
      <c r="E3" s="43">
        <v>0</v>
      </c>
      <c r="F3" s="43">
        <v>0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4"/>
    </row>
    <row r="4" spans="1:35" ht="15.5" x14ac:dyDescent="0.35">
      <c r="A4" s="42" t="str">
        <f t="shared" si="1"/>
        <v>base</v>
      </c>
      <c r="B4" s="53" t="s">
        <v>248</v>
      </c>
      <c r="C4" s="20" t="s">
        <v>233</v>
      </c>
      <c r="D4" s="45">
        <v>0</v>
      </c>
      <c r="E4" s="45">
        <v>0</v>
      </c>
      <c r="F4" s="45">
        <v>0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6"/>
    </row>
    <row r="5" spans="1:35" ht="15.5" x14ac:dyDescent="0.35">
      <c r="A5" s="42" t="str">
        <f t="shared" si="1"/>
        <v>base</v>
      </c>
      <c r="B5" s="53" t="s">
        <v>248</v>
      </c>
      <c r="C5" s="20" t="s">
        <v>234</v>
      </c>
      <c r="D5" s="43">
        <v>0</v>
      </c>
      <c r="E5" s="43">
        <v>0</v>
      </c>
      <c r="F5" s="43">
        <v>0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4"/>
    </row>
    <row r="6" spans="1:35" ht="15.5" x14ac:dyDescent="0.35">
      <c r="A6" s="42" t="str">
        <f t="shared" si="1"/>
        <v>base</v>
      </c>
      <c r="B6" s="53" t="s">
        <v>248</v>
      </c>
      <c r="C6" s="20" t="s">
        <v>168</v>
      </c>
      <c r="D6" s="43">
        <v>0</v>
      </c>
      <c r="E6" s="43">
        <v>0</v>
      </c>
      <c r="F6" s="43">
        <v>0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4"/>
    </row>
    <row r="7" spans="1:35" ht="15.5" x14ac:dyDescent="0.35">
      <c r="A7" s="42" t="str">
        <f t="shared" si="1"/>
        <v>base</v>
      </c>
      <c r="B7" s="53" t="s">
        <v>248</v>
      </c>
      <c r="C7" s="20" t="s">
        <v>58</v>
      </c>
      <c r="D7" s="45">
        <v>0</v>
      </c>
      <c r="E7" s="45">
        <v>0</v>
      </c>
      <c r="F7" s="45">
        <v>0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6"/>
    </row>
    <row r="8" spans="1:35" ht="15.5" x14ac:dyDescent="0.35">
      <c r="A8" s="42" t="str">
        <f t="shared" si="1"/>
        <v>base</v>
      </c>
      <c r="B8" s="53" t="s">
        <v>248</v>
      </c>
      <c r="C8" s="20" t="s">
        <v>95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/>
      <c r="M8" s="43"/>
      <c r="N8" s="43"/>
      <c r="O8" s="43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6"/>
    </row>
    <row r="9" spans="1:35" ht="15.5" x14ac:dyDescent="0.35">
      <c r="A9" s="42" t="str">
        <f t="shared" si="1"/>
        <v>base</v>
      </c>
      <c r="B9" s="53" t="s">
        <v>248</v>
      </c>
      <c r="C9" s="20" t="s">
        <v>222</v>
      </c>
      <c r="D9" s="45">
        <v>0</v>
      </c>
      <c r="E9" s="45">
        <f>D9</f>
        <v>0</v>
      </c>
      <c r="F9" s="45">
        <f>E9</f>
        <v>0</v>
      </c>
      <c r="G9" s="45">
        <v>0</v>
      </c>
      <c r="H9" s="45">
        <f t="shared" ref="H9:AI9" si="2">G9</f>
        <v>0</v>
      </c>
      <c r="I9" s="45">
        <f t="shared" si="2"/>
        <v>0</v>
      </c>
      <c r="J9" s="45">
        <f t="shared" si="2"/>
        <v>0</v>
      </c>
      <c r="K9" s="45">
        <f t="shared" si="2"/>
        <v>0</v>
      </c>
      <c r="L9" s="45">
        <f t="shared" si="2"/>
        <v>0</v>
      </c>
      <c r="M9" s="45">
        <f t="shared" si="2"/>
        <v>0</v>
      </c>
      <c r="N9" s="45">
        <f t="shared" si="2"/>
        <v>0</v>
      </c>
      <c r="O9" s="45">
        <f t="shared" si="2"/>
        <v>0</v>
      </c>
      <c r="P9" s="45">
        <f t="shared" si="2"/>
        <v>0</v>
      </c>
      <c r="Q9" s="45">
        <f t="shared" si="2"/>
        <v>0</v>
      </c>
      <c r="R9" s="45">
        <f t="shared" si="2"/>
        <v>0</v>
      </c>
      <c r="S9" s="45">
        <f t="shared" si="2"/>
        <v>0</v>
      </c>
      <c r="T9" s="45">
        <f t="shared" si="2"/>
        <v>0</v>
      </c>
      <c r="U9" s="45">
        <f t="shared" si="2"/>
        <v>0</v>
      </c>
      <c r="V9" s="45">
        <f t="shared" si="2"/>
        <v>0</v>
      </c>
      <c r="W9" s="45">
        <f t="shared" si="2"/>
        <v>0</v>
      </c>
      <c r="X9" s="45">
        <f t="shared" si="2"/>
        <v>0</v>
      </c>
      <c r="Y9" s="45">
        <f t="shared" si="2"/>
        <v>0</v>
      </c>
      <c r="Z9" s="45">
        <f t="shared" si="2"/>
        <v>0</v>
      </c>
      <c r="AA9" s="45">
        <f t="shared" si="2"/>
        <v>0</v>
      </c>
      <c r="AB9" s="45">
        <f t="shared" si="2"/>
        <v>0</v>
      </c>
      <c r="AC9" s="45">
        <f t="shared" si="2"/>
        <v>0</v>
      </c>
      <c r="AD9" s="45">
        <f t="shared" si="2"/>
        <v>0</v>
      </c>
      <c r="AE9" s="45">
        <f t="shared" si="2"/>
        <v>0</v>
      </c>
      <c r="AF9" s="45">
        <f t="shared" si="2"/>
        <v>0</v>
      </c>
      <c r="AG9" s="45">
        <f t="shared" si="2"/>
        <v>0</v>
      </c>
      <c r="AH9" s="45">
        <f t="shared" si="2"/>
        <v>0</v>
      </c>
      <c r="AI9" s="46">
        <f t="shared" si="2"/>
        <v>0</v>
      </c>
    </row>
    <row r="10" spans="1:35" ht="15.5" x14ac:dyDescent="0.35">
      <c r="A10" s="42" t="str">
        <f>A8</f>
        <v>base</v>
      </c>
      <c r="B10" s="53" t="s">
        <v>248</v>
      </c>
      <c r="C10" s="20" t="s">
        <v>235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5000</v>
      </c>
      <c r="Q10" s="45">
        <v>5000</v>
      </c>
      <c r="R10" s="45">
        <v>5000</v>
      </c>
      <c r="S10" s="45">
        <v>5000</v>
      </c>
      <c r="T10" s="45">
        <v>5000</v>
      </c>
      <c r="U10" s="45">
        <v>5000</v>
      </c>
      <c r="V10" s="45">
        <v>5000</v>
      </c>
      <c r="W10" s="45">
        <v>5000</v>
      </c>
      <c r="X10" s="45">
        <v>5000</v>
      </c>
      <c r="Y10" s="45">
        <v>5000</v>
      </c>
      <c r="Z10" s="45">
        <v>5000</v>
      </c>
      <c r="AA10" s="45">
        <v>5000</v>
      </c>
      <c r="AB10" s="45">
        <v>5000</v>
      </c>
      <c r="AC10" s="45">
        <v>5000</v>
      </c>
      <c r="AD10" s="45">
        <v>5000</v>
      </c>
      <c r="AE10" s="45">
        <v>5000</v>
      </c>
      <c r="AF10" s="45">
        <v>5000</v>
      </c>
      <c r="AG10" s="45">
        <v>5000</v>
      </c>
      <c r="AH10" s="45">
        <v>5000</v>
      </c>
      <c r="AI10" s="46">
        <v>5000</v>
      </c>
    </row>
    <row r="11" spans="1:35" ht="15.5" x14ac:dyDescent="0.35">
      <c r="A11" s="42" t="str">
        <f>A10</f>
        <v>base</v>
      </c>
      <c r="B11" s="54" t="s">
        <v>248</v>
      </c>
      <c r="C11" s="29" t="s">
        <v>236</v>
      </c>
      <c r="D11" s="47">
        <v>0</v>
      </c>
      <c r="E11" s="47">
        <v>0</v>
      </c>
      <c r="F11" s="47">
        <v>0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8"/>
    </row>
    <row r="12" spans="1:35" ht="15.5" x14ac:dyDescent="0.35">
      <c r="A12" s="37" t="str">
        <f>A2</f>
        <v>base</v>
      </c>
      <c r="B12" s="55" t="s">
        <v>249</v>
      </c>
      <c r="C12" s="15" t="s">
        <v>232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1">
        <v>0</v>
      </c>
    </row>
    <row r="13" spans="1:35" ht="15.5" x14ac:dyDescent="0.35">
      <c r="A13" s="42" t="str">
        <f t="shared" ref="A13:A19" si="3">A12</f>
        <v>base</v>
      </c>
      <c r="B13" s="38" t="s">
        <v>249</v>
      </c>
      <c r="C13" s="20" t="s">
        <v>110</v>
      </c>
      <c r="D13" s="43">
        <v>0</v>
      </c>
      <c r="E13" s="43">
        <f t="shared" ref="E13:F17" si="4">D13</f>
        <v>0</v>
      </c>
      <c r="F13" s="43">
        <f t="shared" si="4"/>
        <v>0</v>
      </c>
      <c r="G13" s="43">
        <v>0</v>
      </c>
      <c r="H13" s="43">
        <f t="shared" ref="H13:AI13" si="5">G13</f>
        <v>0</v>
      </c>
      <c r="I13" s="43">
        <f t="shared" si="5"/>
        <v>0</v>
      </c>
      <c r="J13" s="43">
        <f t="shared" si="5"/>
        <v>0</v>
      </c>
      <c r="K13" s="43">
        <f t="shared" si="5"/>
        <v>0</v>
      </c>
      <c r="L13" s="43">
        <f t="shared" si="5"/>
        <v>0</v>
      </c>
      <c r="M13" s="43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3">
        <f t="shared" si="5"/>
        <v>0</v>
      </c>
      <c r="T13" s="43">
        <f t="shared" si="5"/>
        <v>0</v>
      </c>
      <c r="U13" s="43">
        <f t="shared" si="5"/>
        <v>0</v>
      </c>
      <c r="V13" s="43">
        <f t="shared" si="5"/>
        <v>0</v>
      </c>
      <c r="W13" s="43">
        <f t="shared" si="5"/>
        <v>0</v>
      </c>
      <c r="X13" s="43">
        <f t="shared" si="5"/>
        <v>0</v>
      </c>
      <c r="Y13" s="43">
        <f t="shared" si="5"/>
        <v>0</v>
      </c>
      <c r="Z13" s="43">
        <f t="shared" si="5"/>
        <v>0</v>
      </c>
      <c r="AA13" s="43">
        <f t="shared" si="5"/>
        <v>0</v>
      </c>
      <c r="AB13" s="43">
        <f t="shared" si="5"/>
        <v>0</v>
      </c>
      <c r="AC13" s="43">
        <f t="shared" si="5"/>
        <v>0</v>
      </c>
      <c r="AD13" s="43">
        <f t="shared" si="5"/>
        <v>0</v>
      </c>
      <c r="AE13" s="43">
        <f t="shared" si="5"/>
        <v>0</v>
      </c>
      <c r="AF13" s="43">
        <f t="shared" si="5"/>
        <v>0</v>
      </c>
      <c r="AG13" s="43">
        <f t="shared" si="5"/>
        <v>0</v>
      </c>
      <c r="AH13" s="43">
        <f t="shared" si="5"/>
        <v>0</v>
      </c>
      <c r="AI13" s="44">
        <f t="shared" si="5"/>
        <v>0</v>
      </c>
    </row>
    <row r="14" spans="1:35" ht="15.5" x14ac:dyDescent="0.35">
      <c r="A14" s="42" t="str">
        <f t="shared" si="3"/>
        <v>base</v>
      </c>
      <c r="B14" s="38" t="s">
        <v>249</v>
      </c>
      <c r="C14" s="20" t="s">
        <v>233</v>
      </c>
      <c r="D14" s="45">
        <v>0</v>
      </c>
      <c r="E14" s="45">
        <f t="shared" si="4"/>
        <v>0</v>
      </c>
      <c r="F14" s="45">
        <f t="shared" si="4"/>
        <v>0</v>
      </c>
      <c r="G14" s="45">
        <v>0</v>
      </c>
      <c r="H14" s="45">
        <f t="shared" ref="H14:AI14" si="6">G14</f>
        <v>0</v>
      </c>
      <c r="I14" s="45">
        <f t="shared" si="6"/>
        <v>0</v>
      </c>
      <c r="J14" s="45">
        <f t="shared" si="6"/>
        <v>0</v>
      </c>
      <c r="K14" s="45">
        <f t="shared" si="6"/>
        <v>0</v>
      </c>
      <c r="L14" s="45">
        <f t="shared" si="6"/>
        <v>0</v>
      </c>
      <c r="M14" s="45">
        <f t="shared" si="6"/>
        <v>0</v>
      </c>
      <c r="N14" s="45">
        <f t="shared" si="6"/>
        <v>0</v>
      </c>
      <c r="O14" s="45">
        <f t="shared" si="6"/>
        <v>0</v>
      </c>
      <c r="P14" s="45">
        <f t="shared" si="6"/>
        <v>0</v>
      </c>
      <c r="Q14" s="45">
        <f t="shared" si="6"/>
        <v>0</v>
      </c>
      <c r="R14" s="45">
        <f t="shared" si="6"/>
        <v>0</v>
      </c>
      <c r="S14" s="45">
        <f t="shared" si="6"/>
        <v>0</v>
      </c>
      <c r="T14" s="45">
        <f t="shared" si="6"/>
        <v>0</v>
      </c>
      <c r="U14" s="45">
        <f t="shared" si="6"/>
        <v>0</v>
      </c>
      <c r="V14" s="45">
        <f t="shared" si="6"/>
        <v>0</v>
      </c>
      <c r="W14" s="45">
        <f t="shared" si="6"/>
        <v>0</v>
      </c>
      <c r="X14" s="45">
        <f t="shared" si="6"/>
        <v>0</v>
      </c>
      <c r="Y14" s="45">
        <f t="shared" si="6"/>
        <v>0</v>
      </c>
      <c r="Z14" s="45">
        <f t="shared" si="6"/>
        <v>0</v>
      </c>
      <c r="AA14" s="45">
        <f t="shared" si="6"/>
        <v>0</v>
      </c>
      <c r="AB14" s="45">
        <f t="shared" si="6"/>
        <v>0</v>
      </c>
      <c r="AC14" s="45">
        <f t="shared" si="6"/>
        <v>0</v>
      </c>
      <c r="AD14" s="45">
        <f t="shared" si="6"/>
        <v>0</v>
      </c>
      <c r="AE14" s="45">
        <f t="shared" si="6"/>
        <v>0</v>
      </c>
      <c r="AF14" s="45">
        <f t="shared" si="6"/>
        <v>0</v>
      </c>
      <c r="AG14" s="45">
        <f t="shared" si="6"/>
        <v>0</v>
      </c>
      <c r="AH14" s="45">
        <f t="shared" si="6"/>
        <v>0</v>
      </c>
      <c r="AI14" s="46">
        <f t="shared" si="6"/>
        <v>0</v>
      </c>
    </row>
    <row r="15" spans="1:35" ht="15.5" x14ac:dyDescent="0.35">
      <c r="A15" s="42" t="str">
        <f t="shared" si="3"/>
        <v>base</v>
      </c>
      <c r="B15" s="38" t="s">
        <v>249</v>
      </c>
      <c r="C15" s="20" t="s">
        <v>234</v>
      </c>
      <c r="D15" s="43">
        <v>0</v>
      </c>
      <c r="E15" s="43">
        <f t="shared" si="4"/>
        <v>0</v>
      </c>
      <c r="F15" s="43">
        <f t="shared" si="4"/>
        <v>0</v>
      </c>
      <c r="G15" s="43">
        <v>0</v>
      </c>
      <c r="H15" s="43">
        <f t="shared" ref="H15:AI15" si="7">G15</f>
        <v>0</v>
      </c>
      <c r="I15" s="43">
        <f t="shared" si="7"/>
        <v>0</v>
      </c>
      <c r="J15" s="43">
        <f t="shared" si="7"/>
        <v>0</v>
      </c>
      <c r="K15" s="43">
        <f t="shared" si="7"/>
        <v>0</v>
      </c>
      <c r="L15" s="43">
        <f t="shared" si="7"/>
        <v>0</v>
      </c>
      <c r="M15" s="43">
        <f t="shared" si="7"/>
        <v>0</v>
      </c>
      <c r="N15" s="43">
        <f t="shared" si="7"/>
        <v>0</v>
      </c>
      <c r="O15" s="43">
        <f t="shared" si="7"/>
        <v>0</v>
      </c>
      <c r="P15" s="43">
        <f t="shared" si="7"/>
        <v>0</v>
      </c>
      <c r="Q15" s="43">
        <f t="shared" si="7"/>
        <v>0</v>
      </c>
      <c r="R15" s="43">
        <f t="shared" si="7"/>
        <v>0</v>
      </c>
      <c r="S15" s="43">
        <f t="shared" si="7"/>
        <v>0</v>
      </c>
      <c r="T15" s="43">
        <f t="shared" si="7"/>
        <v>0</v>
      </c>
      <c r="U15" s="43">
        <f t="shared" si="7"/>
        <v>0</v>
      </c>
      <c r="V15" s="43">
        <f t="shared" si="7"/>
        <v>0</v>
      </c>
      <c r="W15" s="43">
        <f t="shared" si="7"/>
        <v>0</v>
      </c>
      <c r="X15" s="43">
        <f t="shared" si="7"/>
        <v>0</v>
      </c>
      <c r="Y15" s="43">
        <f t="shared" si="7"/>
        <v>0</v>
      </c>
      <c r="Z15" s="43">
        <f t="shared" si="7"/>
        <v>0</v>
      </c>
      <c r="AA15" s="43">
        <f t="shared" si="7"/>
        <v>0</v>
      </c>
      <c r="AB15" s="43">
        <f t="shared" si="7"/>
        <v>0</v>
      </c>
      <c r="AC15" s="43">
        <f t="shared" si="7"/>
        <v>0</v>
      </c>
      <c r="AD15" s="43">
        <f t="shared" si="7"/>
        <v>0</v>
      </c>
      <c r="AE15" s="43">
        <f t="shared" si="7"/>
        <v>0</v>
      </c>
      <c r="AF15" s="43">
        <f t="shared" si="7"/>
        <v>0</v>
      </c>
      <c r="AG15" s="43">
        <f t="shared" si="7"/>
        <v>0</v>
      </c>
      <c r="AH15" s="43">
        <f t="shared" si="7"/>
        <v>0</v>
      </c>
      <c r="AI15" s="44">
        <f t="shared" si="7"/>
        <v>0</v>
      </c>
    </row>
    <row r="16" spans="1:35" ht="15.5" x14ac:dyDescent="0.35">
      <c r="A16" s="42" t="str">
        <f t="shared" si="3"/>
        <v>base</v>
      </c>
      <c r="B16" s="38" t="s">
        <v>249</v>
      </c>
      <c r="C16" s="20" t="s">
        <v>58</v>
      </c>
      <c r="D16" s="45">
        <v>0</v>
      </c>
      <c r="E16" s="45">
        <f t="shared" si="4"/>
        <v>0</v>
      </c>
      <c r="F16" s="45">
        <f t="shared" si="4"/>
        <v>0</v>
      </c>
      <c r="G16" s="45">
        <v>0</v>
      </c>
      <c r="H16" s="45">
        <f t="shared" ref="H16:AI16" si="8">G16</f>
        <v>0</v>
      </c>
      <c r="I16" s="45">
        <f t="shared" si="8"/>
        <v>0</v>
      </c>
      <c r="J16" s="45">
        <f t="shared" si="8"/>
        <v>0</v>
      </c>
      <c r="K16" s="45">
        <f t="shared" si="8"/>
        <v>0</v>
      </c>
      <c r="L16" s="45">
        <f t="shared" si="8"/>
        <v>0</v>
      </c>
      <c r="M16" s="45">
        <f t="shared" si="8"/>
        <v>0</v>
      </c>
      <c r="N16" s="45">
        <f t="shared" si="8"/>
        <v>0</v>
      </c>
      <c r="O16" s="45">
        <f t="shared" si="8"/>
        <v>0</v>
      </c>
      <c r="P16" s="45">
        <f t="shared" si="8"/>
        <v>0</v>
      </c>
      <c r="Q16" s="45">
        <f t="shared" si="8"/>
        <v>0</v>
      </c>
      <c r="R16" s="45">
        <f t="shared" si="8"/>
        <v>0</v>
      </c>
      <c r="S16" s="45">
        <f t="shared" si="8"/>
        <v>0</v>
      </c>
      <c r="T16" s="45">
        <f t="shared" si="8"/>
        <v>0</v>
      </c>
      <c r="U16" s="45">
        <f t="shared" si="8"/>
        <v>0</v>
      </c>
      <c r="V16" s="45">
        <f t="shared" si="8"/>
        <v>0</v>
      </c>
      <c r="W16" s="45">
        <f t="shared" si="8"/>
        <v>0</v>
      </c>
      <c r="X16" s="45">
        <f t="shared" si="8"/>
        <v>0</v>
      </c>
      <c r="Y16" s="45">
        <f t="shared" si="8"/>
        <v>0</v>
      </c>
      <c r="Z16" s="45">
        <f t="shared" si="8"/>
        <v>0</v>
      </c>
      <c r="AA16" s="45">
        <f t="shared" si="8"/>
        <v>0</v>
      </c>
      <c r="AB16" s="45">
        <f t="shared" si="8"/>
        <v>0</v>
      </c>
      <c r="AC16" s="45">
        <f t="shared" si="8"/>
        <v>0</v>
      </c>
      <c r="AD16" s="45">
        <f t="shared" si="8"/>
        <v>0</v>
      </c>
      <c r="AE16" s="45">
        <f t="shared" si="8"/>
        <v>0</v>
      </c>
      <c r="AF16" s="45">
        <f t="shared" si="8"/>
        <v>0</v>
      </c>
      <c r="AG16" s="45">
        <f t="shared" si="8"/>
        <v>0</v>
      </c>
      <c r="AH16" s="45">
        <f t="shared" si="8"/>
        <v>0</v>
      </c>
      <c r="AI16" s="46">
        <f t="shared" si="8"/>
        <v>0</v>
      </c>
    </row>
    <row r="17" spans="1:35" ht="15.5" x14ac:dyDescent="0.35">
      <c r="A17" s="42" t="str">
        <f t="shared" si="3"/>
        <v>base</v>
      </c>
      <c r="B17" s="38" t="s">
        <v>249</v>
      </c>
      <c r="C17" s="20" t="s">
        <v>95</v>
      </c>
      <c r="D17" s="43">
        <v>0</v>
      </c>
      <c r="E17" s="43">
        <f t="shared" si="4"/>
        <v>0</v>
      </c>
      <c r="F17" s="43">
        <f t="shared" si="4"/>
        <v>0</v>
      </c>
      <c r="G17" s="43">
        <v>0</v>
      </c>
      <c r="H17" s="43">
        <f t="shared" ref="H17:AI17" si="9">G17</f>
        <v>0</v>
      </c>
      <c r="I17" s="43">
        <f t="shared" si="9"/>
        <v>0</v>
      </c>
      <c r="J17" s="43">
        <f t="shared" si="9"/>
        <v>0</v>
      </c>
      <c r="K17" s="43">
        <f t="shared" si="9"/>
        <v>0</v>
      </c>
      <c r="L17" s="43">
        <f t="shared" si="9"/>
        <v>0</v>
      </c>
      <c r="M17" s="43">
        <f t="shared" si="9"/>
        <v>0</v>
      </c>
      <c r="N17" s="43">
        <f t="shared" si="9"/>
        <v>0</v>
      </c>
      <c r="O17" s="43">
        <f t="shared" si="9"/>
        <v>0</v>
      </c>
      <c r="P17" s="43">
        <f t="shared" si="9"/>
        <v>0</v>
      </c>
      <c r="Q17" s="43">
        <f t="shared" si="9"/>
        <v>0</v>
      </c>
      <c r="R17" s="43">
        <f t="shared" si="9"/>
        <v>0</v>
      </c>
      <c r="S17" s="43">
        <f t="shared" si="9"/>
        <v>0</v>
      </c>
      <c r="T17" s="43">
        <f t="shared" si="9"/>
        <v>0</v>
      </c>
      <c r="U17" s="43">
        <f t="shared" si="9"/>
        <v>0</v>
      </c>
      <c r="V17" s="43">
        <f t="shared" si="9"/>
        <v>0</v>
      </c>
      <c r="W17" s="43">
        <f t="shared" si="9"/>
        <v>0</v>
      </c>
      <c r="X17" s="43">
        <f t="shared" si="9"/>
        <v>0</v>
      </c>
      <c r="Y17" s="43">
        <f t="shared" si="9"/>
        <v>0</v>
      </c>
      <c r="Z17" s="43">
        <f t="shared" si="9"/>
        <v>0</v>
      </c>
      <c r="AA17" s="43">
        <f t="shared" si="9"/>
        <v>0</v>
      </c>
      <c r="AB17" s="43">
        <f t="shared" si="9"/>
        <v>0</v>
      </c>
      <c r="AC17" s="43">
        <f t="shared" si="9"/>
        <v>0</v>
      </c>
      <c r="AD17" s="43">
        <f t="shared" si="9"/>
        <v>0</v>
      </c>
      <c r="AE17" s="43">
        <f t="shared" si="9"/>
        <v>0</v>
      </c>
      <c r="AF17" s="43">
        <f t="shared" si="9"/>
        <v>0</v>
      </c>
      <c r="AG17" s="43">
        <f t="shared" si="9"/>
        <v>0</v>
      </c>
      <c r="AH17" s="43">
        <f t="shared" si="9"/>
        <v>0</v>
      </c>
      <c r="AI17" s="44">
        <f t="shared" si="9"/>
        <v>0</v>
      </c>
    </row>
    <row r="18" spans="1:35" ht="15.5" x14ac:dyDescent="0.35">
      <c r="A18" s="42" t="str">
        <f t="shared" si="3"/>
        <v>base</v>
      </c>
      <c r="B18" s="38" t="s">
        <v>249</v>
      </c>
      <c r="C18" s="20" t="s">
        <v>222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6">
        <v>0</v>
      </c>
    </row>
    <row r="19" spans="1:35" ht="15.5" x14ac:dyDescent="0.35">
      <c r="A19" s="42" t="str">
        <f t="shared" si="3"/>
        <v>base</v>
      </c>
      <c r="B19" s="38" t="s">
        <v>249</v>
      </c>
      <c r="C19" s="20" t="s">
        <v>235</v>
      </c>
      <c r="D19" s="43">
        <v>0</v>
      </c>
      <c r="E19" s="43">
        <f>D19</f>
        <v>0</v>
      </c>
      <c r="F19" s="43">
        <f>E19</f>
        <v>0</v>
      </c>
      <c r="G19" s="43">
        <v>0</v>
      </c>
      <c r="H19" s="43">
        <f t="shared" ref="H19:AI19" si="10">G19</f>
        <v>0</v>
      </c>
      <c r="I19" s="43">
        <f t="shared" si="10"/>
        <v>0</v>
      </c>
      <c r="J19" s="43">
        <f t="shared" si="10"/>
        <v>0</v>
      </c>
      <c r="K19" s="43">
        <f t="shared" si="10"/>
        <v>0</v>
      </c>
      <c r="L19" s="43">
        <f t="shared" si="10"/>
        <v>0</v>
      </c>
      <c r="M19" s="43">
        <f t="shared" si="10"/>
        <v>0</v>
      </c>
      <c r="N19" s="43">
        <f t="shared" si="10"/>
        <v>0</v>
      </c>
      <c r="O19" s="43">
        <f t="shared" si="10"/>
        <v>0</v>
      </c>
      <c r="P19" s="43">
        <f t="shared" si="10"/>
        <v>0</v>
      </c>
      <c r="Q19" s="43">
        <f t="shared" si="10"/>
        <v>0</v>
      </c>
      <c r="R19" s="43">
        <f t="shared" si="10"/>
        <v>0</v>
      </c>
      <c r="S19" s="43">
        <f t="shared" si="10"/>
        <v>0</v>
      </c>
      <c r="T19" s="43">
        <f t="shared" si="10"/>
        <v>0</v>
      </c>
      <c r="U19" s="43">
        <f t="shared" si="10"/>
        <v>0</v>
      </c>
      <c r="V19" s="43">
        <f t="shared" si="10"/>
        <v>0</v>
      </c>
      <c r="W19" s="43">
        <f t="shared" si="10"/>
        <v>0</v>
      </c>
      <c r="X19" s="43">
        <f t="shared" si="10"/>
        <v>0</v>
      </c>
      <c r="Y19" s="43">
        <f t="shared" si="10"/>
        <v>0</v>
      </c>
      <c r="Z19" s="43">
        <f t="shared" si="10"/>
        <v>0</v>
      </c>
      <c r="AA19" s="43">
        <f t="shared" si="10"/>
        <v>0</v>
      </c>
      <c r="AB19" s="43">
        <f t="shared" si="10"/>
        <v>0</v>
      </c>
      <c r="AC19" s="43">
        <f t="shared" si="10"/>
        <v>0</v>
      </c>
      <c r="AD19" s="43">
        <f t="shared" si="10"/>
        <v>0</v>
      </c>
      <c r="AE19" s="43">
        <f t="shared" si="10"/>
        <v>0</v>
      </c>
      <c r="AF19" s="43">
        <f t="shared" si="10"/>
        <v>0</v>
      </c>
      <c r="AG19" s="43">
        <f t="shared" si="10"/>
        <v>0</v>
      </c>
      <c r="AH19" s="43">
        <f t="shared" si="10"/>
        <v>0</v>
      </c>
      <c r="AI19" s="44">
        <f t="shared" si="10"/>
        <v>0</v>
      </c>
    </row>
    <row r="20" spans="1:35" ht="15.5" x14ac:dyDescent="0.35">
      <c r="A20" s="56" t="str">
        <f>A18</f>
        <v>base</v>
      </c>
      <c r="B20" s="57" t="s">
        <v>249</v>
      </c>
      <c r="C20" s="29" t="s">
        <v>236</v>
      </c>
      <c r="D20" s="47">
        <v>0</v>
      </c>
      <c r="E20" s="47">
        <f>D20</f>
        <v>0</v>
      </c>
      <c r="F20" s="47">
        <f>E20</f>
        <v>0</v>
      </c>
      <c r="G20" s="47">
        <v>0</v>
      </c>
      <c r="H20" s="47">
        <f t="shared" ref="H20:AI20" si="11">G20</f>
        <v>0</v>
      </c>
      <c r="I20" s="47">
        <f t="shared" si="11"/>
        <v>0</v>
      </c>
      <c r="J20" s="47">
        <f t="shared" si="11"/>
        <v>0</v>
      </c>
      <c r="K20" s="47">
        <f t="shared" si="11"/>
        <v>0</v>
      </c>
      <c r="L20" s="47">
        <f t="shared" si="11"/>
        <v>0</v>
      </c>
      <c r="M20" s="47">
        <f t="shared" si="11"/>
        <v>0</v>
      </c>
      <c r="N20" s="47">
        <f t="shared" si="11"/>
        <v>0</v>
      </c>
      <c r="O20" s="47">
        <f t="shared" si="11"/>
        <v>0</v>
      </c>
      <c r="P20" s="47">
        <f t="shared" si="11"/>
        <v>0</v>
      </c>
      <c r="Q20" s="47">
        <f t="shared" si="11"/>
        <v>0</v>
      </c>
      <c r="R20" s="47">
        <f t="shared" si="11"/>
        <v>0</v>
      </c>
      <c r="S20" s="47">
        <f t="shared" si="11"/>
        <v>0</v>
      </c>
      <c r="T20" s="47">
        <f t="shared" si="11"/>
        <v>0</v>
      </c>
      <c r="U20" s="47">
        <f t="shared" si="11"/>
        <v>0</v>
      </c>
      <c r="V20" s="47">
        <f t="shared" si="11"/>
        <v>0</v>
      </c>
      <c r="W20" s="47">
        <f t="shared" si="11"/>
        <v>0</v>
      </c>
      <c r="X20" s="47">
        <f t="shared" si="11"/>
        <v>0</v>
      </c>
      <c r="Y20" s="47">
        <f t="shared" si="11"/>
        <v>0</v>
      </c>
      <c r="Z20" s="47">
        <f t="shared" si="11"/>
        <v>0</v>
      </c>
      <c r="AA20" s="47">
        <f t="shared" si="11"/>
        <v>0</v>
      </c>
      <c r="AB20" s="47">
        <f t="shared" si="11"/>
        <v>0</v>
      </c>
      <c r="AC20" s="47">
        <f t="shared" si="11"/>
        <v>0</v>
      </c>
      <c r="AD20" s="47">
        <f t="shared" si="11"/>
        <v>0</v>
      </c>
      <c r="AE20" s="47">
        <f t="shared" si="11"/>
        <v>0</v>
      </c>
      <c r="AF20" s="47">
        <f t="shared" si="11"/>
        <v>0</v>
      </c>
      <c r="AG20" s="47">
        <f t="shared" si="11"/>
        <v>0</v>
      </c>
      <c r="AH20" s="47">
        <f t="shared" si="11"/>
        <v>0</v>
      </c>
      <c r="AI20" s="48">
        <f t="shared" si="11"/>
        <v>0</v>
      </c>
    </row>
    <row r="21" spans="1:35" ht="15.5" x14ac:dyDescent="0.35">
      <c r="A21" s="58" t="s">
        <v>21</v>
      </c>
      <c r="B21" s="52" t="s">
        <v>248</v>
      </c>
      <c r="C21" s="15" t="s">
        <v>232</v>
      </c>
      <c r="D21" s="39">
        <v>0</v>
      </c>
      <c r="E21" s="39"/>
      <c r="F21" s="39"/>
      <c r="G21" s="39"/>
      <c r="H21" s="39"/>
      <c r="I21" s="39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1"/>
    </row>
    <row r="22" spans="1:35" ht="15.5" x14ac:dyDescent="0.35">
      <c r="A22" s="58" t="str">
        <f t="shared" ref="A22:A28" si="12">A21</f>
        <v>ambitions_LC_SMOOTH</v>
      </c>
      <c r="B22" s="53" t="s">
        <v>248</v>
      </c>
      <c r="C22" s="20" t="s">
        <v>110</v>
      </c>
      <c r="D22" s="43">
        <v>0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4"/>
    </row>
    <row r="23" spans="1:35" ht="15.5" x14ac:dyDescent="0.35">
      <c r="A23" s="58" t="str">
        <f t="shared" si="12"/>
        <v>ambitions_LC_SMOOTH</v>
      </c>
      <c r="B23" s="53" t="s">
        <v>248</v>
      </c>
      <c r="C23" s="20" t="s">
        <v>233</v>
      </c>
      <c r="D23" s="45">
        <v>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6"/>
    </row>
    <row r="24" spans="1:35" ht="15.5" x14ac:dyDescent="0.35">
      <c r="A24" s="58" t="str">
        <f t="shared" si="12"/>
        <v>ambitions_LC_SMOOTH</v>
      </c>
      <c r="B24" s="53" t="s">
        <v>248</v>
      </c>
      <c r="C24" s="20" t="s">
        <v>234</v>
      </c>
      <c r="D24" s="43">
        <v>0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4"/>
    </row>
    <row r="25" spans="1:35" ht="15.5" x14ac:dyDescent="0.35">
      <c r="A25" s="58" t="str">
        <f t="shared" si="12"/>
        <v>ambitions_LC_SMOOTH</v>
      </c>
      <c r="B25" s="53" t="s">
        <v>248</v>
      </c>
      <c r="C25" s="20" t="s">
        <v>168</v>
      </c>
      <c r="D25" s="43">
        <v>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4"/>
    </row>
    <row r="26" spans="1:35" ht="15.5" x14ac:dyDescent="0.35">
      <c r="A26" s="58" t="str">
        <f t="shared" si="12"/>
        <v>ambitions_LC_SMOOTH</v>
      </c>
      <c r="B26" s="53" t="s">
        <v>248</v>
      </c>
      <c r="C26" s="20" t="s">
        <v>58</v>
      </c>
      <c r="D26" s="45">
        <v>0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6"/>
    </row>
    <row r="27" spans="1:35" ht="15.5" x14ac:dyDescent="0.35">
      <c r="A27" s="58" t="str">
        <f t="shared" si="12"/>
        <v>ambitions_LC_SMOOTH</v>
      </c>
      <c r="B27" s="53" t="s">
        <v>248</v>
      </c>
      <c r="C27" s="20" t="s">
        <v>95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/>
      <c r="M27" s="43"/>
      <c r="N27" s="43"/>
      <c r="O27" s="43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6"/>
    </row>
    <row r="28" spans="1:35" ht="15.5" x14ac:dyDescent="0.35">
      <c r="A28" s="58" t="str">
        <f t="shared" si="12"/>
        <v>ambitions_LC_SMOOTH</v>
      </c>
      <c r="B28" s="53" t="s">
        <v>248</v>
      </c>
      <c r="C28" s="20" t="s">
        <v>222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5">
        <v>0</v>
      </c>
      <c r="Q28" s="45">
        <f t="shared" ref="Q28:AI28" si="13">P28</f>
        <v>0</v>
      </c>
      <c r="R28" s="45">
        <f t="shared" si="13"/>
        <v>0</v>
      </c>
      <c r="S28" s="45">
        <f t="shared" si="13"/>
        <v>0</v>
      </c>
      <c r="T28" s="45">
        <f t="shared" si="13"/>
        <v>0</v>
      </c>
      <c r="U28" s="45">
        <f t="shared" si="13"/>
        <v>0</v>
      </c>
      <c r="V28" s="45">
        <f t="shared" si="13"/>
        <v>0</v>
      </c>
      <c r="W28" s="45">
        <f t="shared" si="13"/>
        <v>0</v>
      </c>
      <c r="X28" s="45">
        <f t="shared" si="13"/>
        <v>0</v>
      </c>
      <c r="Y28" s="45">
        <f t="shared" si="13"/>
        <v>0</v>
      </c>
      <c r="Z28" s="45">
        <f t="shared" si="13"/>
        <v>0</v>
      </c>
      <c r="AA28" s="45">
        <f t="shared" si="13"/>
        <v>0</v>
      </c>
      <c r="AB28" s="45">
        <f t="shared" si="13"/>
        <v>0</v>
      </c>
      <c r="AC28" s="45">
        <f t="shared" si="13"/>
        <v>0</v>
      </c>
      <c r="AD28" s="45">
        <f t="shared" si="13"/>
        <v>0</v>
      </c>
      <c r="AE28" s="45">
        <f t="shared" si="13"/>
        <v>0</v>
      </c>
      <c r="AF28" s="45">
        <f t="shared" si="13"/>
        <v>0</v>
      </c>
      <c r="AG28" s="45">
        <f t="shared" si="13"/>
        <v>0</v>
      </c>
      <c r="AH28" s="45">
        <f t="shared" si="13"/>
        <v>0</v>
      </c>
      <c r="AI28" s="45">
        <f t="shared" si="13"/>
        <v>0</v>
      </c>
    </row>
    <row r="29" spans="1:35" ht="15.5" x14ac:dyDescent="0.35">
      <c r="A29" s="58" t="str">
        <f>A27</f>
        <v>ambitions_LC_SMOOTH</v>
      </c>
      <c r="B29" s="53" t="s">
        <v>248</v>
      </c>
      <c r="C29" s="20" t="s">
        <v>235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f t="shared" ref="J29:O29" si="14">I29</f>
        <v>0</v>
      </c>
      <c r="K29" s="43">
        <f t="shared" si="14"/>
        <v>0</v>
      </c>
      <c r="L29" s="43">
        <f t="shared" si="14"/>
        <v>0</v>
      </c>
      <c r="M29" s="43">
        <f t="shared" si="14"/>
        <v>0</v>
      </c>
      <c r="N29" s="43">
        <f t="shared" si="14"/>
        <v>0</v>
      </c>
      <c r="O29" s="43">
        <f t="shared" si="14"/>
        <v>0</v>
      </c>
      <c r="P29" s="43">
        <v>5000</v>
      </c>
      <c r="Q29" s="43">
        <f>P29</f>
        <v>5000</v>
      </c>
      <c r="R29" s="43">
        <f>Q29</f>
        <v>5000</v>
      </c>
      <c r="S29" s="43">
        <f>R29</f>
        <v>5000</v>
      </c>
      <c r="T29" s="43">
        <v>5000</v>
      </c>
      <c r="U29" s="43">
        <f t="shared" ref="U29:AI29" si="15">T29</f>
        <v>5000</v>
      </c>
      <c r="V29" s="43">
        <f t="shared" si="15"/>
        <v>5000</v>
      </c>
      <c r="W29" s="43">
        <f t="shared" si="15"/>
        <v>5000</v>
      </c>
      <c r="X29" s="43">
        <f t="shared" si="15"/>
        <v>5000</v>
      </c>
      <c r="Y29" s="43">
        <f t="shared" si="15"/>
        <v>5000</v>
      </c>
      <c r="Z29" s="43">
        <f t="shared" si="15"/>
        <v>5000</v>
      </c>
      <c r="AA29" s="43">
        <f t="shared" si="15"/>
        <v>5000</v>
      </c>
      <c r="AB29" s="43">
        <f t="shared" si="15"/>
        <v>5000</v>
      </c>
      <c r="AC29" s="43">
        <f t="shared" si="15"/>
        <v>5000</v>
      </c>
      <c r="AD29" s="43">
        <f t="shared" si="15"/>
        <v>5000</v>
      </c>
      <c r="AE29" s="43">
        <f t="shared" si="15"/>
        <v>5000</v>
      </c>
      <c r="AF29" s="43">
        <f t="shared" si="15"/>
        <v>5000</v>
      </c>
      <c r="AG29" s="43">
        <f t="shared" si="15"/>
        <v>5000</v>
      </c>
      <c r="AH29" s="43">
        <f t="shared" si="15"/>
        <v>5000</v>
      </c>
      <c r="AI29" s="43">
        <f t="shared" si="15"/>
        <v>5000</v>
      </c>
    </row>
    <row r="30" spans="1:35" ht="15.5" x14ac:dyDescent="0.35">
      <c r="A30" s="59" t="str">
        <f>A21</f>
        <v>ambitions_LC_SMOOTH</v>
      </c>
      <c r="B30" s="54" t="s">
        <v>248</v>
      </c>
      <c r="C30" s="29" t="s">
        <v>236</v>
      </c>
      <c r="D30" s="47"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8"/>
    </row>
    <row r="31" spans="1:35" ht="15.5" x14ac:dyDescent="0.35">
      <c r="A31" s="58" t="s">
        <v>21</v>
      </c>
      <c r="B31" s="60" t="s">
        <v>249</v>
      </c>
      <c r="C31" s="15" t="s">
        <v>232</v>
      </c>
      <c r="D31" s="40">
        <v>0</v>
      </c>
      <c r="E31" s="40">
        <v>0</v>
      </c>
      <c r="F31" s="40">
        <v>0</v>
      </c>
      <c r="G31" s="49">
        <v>4000</v>
      </c>
      <c r="H31" s="49">
        <v>5500</v>
      </c>
      <c r="I31" s="49">
        <v>7400</v>
      </c>
      <c r="J31" s="49">
        <v>9800</v>
      </c>
      <c r="K31" s="49">
        <v>12700</v>
      </c>
      <c r="L31" s="49">
        <v>16100</v>
      </c>
      <c r="M31" s="49">
        <v>19500</v>
      </c>
      <c r="N31" s="49">
        <v>22900</v>
      </c>
      <c r="O31" s="49">
        <v>26300</v>
      </c>
      <c r="P31" s="49">
        <v>29200</v>
      </c>
      <c r="Q31" s="49">
        <v>31600</v>
      </c>
      <c r="R31" s="49">
        <v>33500</v>
      </c>
      <c r="S31" s="49">
        <v>34900</v>
      </c>
      <c r="T31" s="49">
        <v>36300</v>
      </c>
      <c r="U31" s="49">
        <v>37700</v>
      </c>
      <c r="V31" s="49">
        <v>39100</v>
      </c>
      <c r="W31" s="49">
        <v>40500</v>
      </c>
      <c r="X31" s="49">
        <v>41900</v>
      </c>
      <c r="Y31" s="49">
        <v>43300</v>
      </c>
      <c r="Z31" s="49">
        <v>44700</v>
      </c>
      <c r="AA31" s="49">
        <v>46100</v>
      </c>
      <c r="AB31" s="49">
        <v>47500</v>
      </c>
      <c r="AC31" s="49">
        <v>48900</v>
      </c>
      <c r="AD31" s="49">
        <v>50300</v>
      </c>
      <c r="AE31" s="49">
        <v>51700</v>
      </c>
      <c r="AF31" s="49">
        <v>52600</v>
      </c>
      <c r="AG31" s="49">
        <v>53500</v>
      </c>
      <c r="AH31" s="49">
        <v>54400</v>
      </c>
      <c r="AI31" s="50">
        <v>55300</v>
      </c>
    </row>
    <row r="32" spans="1:35" ht="15.5" x14ac:dyDescent="0.35">
      <c r="A32" s="58" t="str">
        <f t="shared" ref="A32:A37" si="16">A31</f>
        <v>ambitions_LC_SMOOTH</v>
      </c>
      <c r="B32" s="61" t="s">
        <v>249</v>
      </c>
      <c r="C32" s="20" t="s">
        <v>110</v>
      </c>
      <c r="D32" s="43">
        <v>0</v>
      </c>
      <c r="E32" s="43">
        <v>0</v>
      </c>
      <c r="F32" s="43">
        <v>0</v>
      </c>
      <c r="G32">
        <v>1600</v>
      </c>
      <c r="H32">
        <v>3200</v>
      </c>
      <c r="I32">
        <v>4800</v>
      </c>
      <c r="J32">
        <v>6400</v>
      </c>
      <c r="K32">
        <v>8000</v>
      </c>
      <c r="L32">
        <v>9600</v>
      </c>
      <c r="M32">
        <v>11200</v>
      </c>
      <c r="N32">
        <v>12800</v>
      </c>
      <c r="O32">
        <v>14700</v>
      </c>
      <c r="P32">
        <v>16900</v>
      </c>
      <c r="Q32">
        <v>19400</v>
      </c>
      <c r="R32">
        <v>22200</v>
      </c>
      <c r="S32">
        <v>25400</v>
      </c>
      <c r="T32">
        <v>28600</v>
      </c>
      <c r="U32">
        <v>31800</v>
      </c>
      <c r="V32">
        <v>35000</v>
      </c>
      <c r="W32">
        <v>38200</v>
      </c>
      <c r="X32">
        <v>41400</v>
      </c>
      <c r="Y32">
        <v>44600</v>
      </c>
      <c r="Z32">
        <v>47800</v>
      </c>
      <c r="AA32">
        <v>49400</v>
      </c>
      <c r="AB32">
        <v>51000</v>
      </c>
      <c r="AC32">
        <v>52600</v>
      </c>
      <c r="AD32">
        <v>54200</v>
      </c>
      <c r="AE32">
        <v>55800</v>
      </c>
      <c r="AF32">
        <v>57400</v>
      </c>
      <c r="AG32">
        <v>59000</v>
      </c>
      <c r="AH32">
        <v>60600</v>
      </c>
      <c r="AI32" s="51">
        <v>62200</v>
      </c>
    </row>
    <row r="33" spans="1:35" ht="15.5" x14ac:dyDescent="0.35">
      <c r="A33" s="58" t="str">
        <f t="shared" si="16"/>
        <v>ambitions_LC_SMOOTH</v>
      </c>
      <c r="B33" s="61" t="s">
        <v>249</v>
      </c>
      <c r="C33" s="20" t="s">
        <v>233</v>
      </c>
      <c r="D33" s="45">
        <v>0</v>
      </c>
      <c r="E33" s="45">
        <f t="shared" ref="E33:F39" si="17">D33</f>
        <v>0</v>
      </c>
      <c r="F33" s="45">
        <f t="shared" si="17"/>
        <v>0</v>
      </c>
      <c r="G33" s="45">
        <v>0</v>
      </c>
      <c r="H33" s="45">
        <f t="shared" ref="H33:AI33" si="18">G33</f>
        <v>0</v>
      </c>
      <c r="I33" s="45">
        <f t="shared" si="18"/>
        <v>0</v>
      </c>
      <c r="J33" s="45">
        <f t="shared" si="18"/>
        <v>0</v>
      </c>
      <c r="K33" s="45">
        <f t="shared" si="18"/>
        <v>0</v>
      </c>
      <c r="L33" s="45">
        <f t="shared" si="18"/>
        <v>0</v>
      </c>
      <c r="M33" s="45">
        <f t="shared" si="18"/>
        <v>0</v>
      </c>
      <c r="N33" s="45">
        <f t="shared" si="18"/>
        <v>0</v>
      </c>
      <c r="O33" s="45">
        <f t="shared" si="18"/>
        <v>0</v>
      </c>
      <c r="P33" s="45">
        <f t="shared" si="18"/>
        <v>0</v>
      </c>
      <c r="Q33" s="45">
        <f t="shared" si="18"/>
        <v>0</v>
      </c>
      <c r="R33" s="45">
        <f t="shared" si="18"/>
        <v>0</v>
      </c>
      <c r="S33" s="45">
        <f t="shared" si="18"/>
        <v>0</v>
      </c>
      <c r="T33" s="45">
        <f t="shared" si="18"/>
        <v>0</v>
      </c>
      <c r="U33" s="45">
        <f t="shared" si="18"/>
        <v>0</v>
      </c>
      <c r="V33" s="45">
        <f t="shared" si="18"/>
        <v>0</v>
      </c>
      <c r="W33" s="45">
        <f t="shared" si="18"/>
        <v>0</v>
      </c>
      <c r="X33" s="45">
        <f t="shared" si="18"/>
        <v>0</v>
      </c>
      <c r="Y33" s="45">
        <f t="shared" si="18"/>
        <v>0</v>
      </c>
      <c r="Z33" s="45">
        <f t="shared" si="18"/>
        <v>0</v>
      </c>
      <c r="AA33" s="45">
        <f t="shared" si="18"/>
        <v>0</v>
      </c>
      <c r="AB33" s="45">
        <f t="shared" si="18"/>
        <v>0</v>
      </c>
      <c r="AC33" s="45">
        <f t="shared" si="18"/>
        <v>0</v>
      </c>
      <c r="AD33" s="45">
        <f t="shared" si="18"/>
        <v>0</v>
      </c>
      <c r="AE33" s="45">
        <f t="shared" si="18"/>
        <v>0</v>
      </c>
      <c r="AF33" s="45">
        <f t="shared" si="18"/>
        <v>0</v>
      </c>
      <c r="AG33" s="45">
        <f t="shared" si="18"/>
        <v>0</v>
      </c>
      <c r="AH33" s="45">
        <f t="shared" si="18"/>
        <v>0</v>
      </c>
      <c r="AI33" s="46">
        <f t="shared" si="18"/>
        <v>0</v>
      </c>
    </row>
    <row r="34" spans="1:35" ht="15.5" x14ac:dyDescent="0.35">
      <c r="A34" s="58" t="str">
        <f t="shared" si="16"/>
        <v>ambitions_LC_SMOOTH</v>
      </c>
      <c r="B34" s="61" t="s">
        <v>249</v>
      </c>
      <c r="C34" s="20" t="s">
        <v>234</v>
      </c>
      <c r="D34" s="43">
        <v>0</v>
      </c>
      <c r="E34" s="43">
        <f t="shared" si="17"/>
        <v>0</v>
      </c>
      <c r="F34" s="43">
        <f t="shared" si="17"/>
        <v>0</v>
      </c>
      <c r="G34" s="43">
        <v>0</v>
      </c>
      <c r="H34" s="43">
        <f t="shared" ref="H34:AI34" si="19">G34</f>
        <v>0</v>
      </c>
      <c r="I34" s="43">
        <f t="shared" si="19"/>
        <v>0</v>
      </c>
      <c r="J34" s="43">
        <f t="shared" si="19"/>
        <v>0</v>
      </c>
      <c r="K34" s="43">
        <f t="shared" si="19"/>
        <v>0</v>
      </c>
      <c r="L34" s="43">
        <f t="shared" si="19"/>
        <v>0</v>
      </c>
      <c r="M34" s="43">
        <f t="shared" si="19"/>
        <v>0</v>
      </c>
      <c r="N34" s="43">
        <f t="shared" si="19"/>
        <v>0</v>
      </c>
      <c r="O34" s="43">
        <f t="shared" si="19"/>
        <v>0</v>
      </c>
      <c r="P34" s="43">
        <f t="shared" si="19"/>
        <v>0</v>
      </c>
      <c r="Q34" s="43">
        <f t="shared" si="19"/>
        <v>0</v>
      </c>
      <c r="R34" s="43">
        <f t="shared" si="19"/>
        <v>0</v>
      </c>
      <c r="S34" s="43">
        <f t="shared" si="19"/>
        <v>0</v>
      </c>
      <c r="T34" s="43">
        <f t="shared" si="19"/>
        <v>0</v>
      </c>
      <c r="U34" s="43">
        <f t="shared" si="19"/>
        <v>0</v>
      </c>
      <c r="V34" s="43">
        <f t="shared" si="19"/>
        <v>0</v>
      </c>
      <c r="W34" s="43">
        <f t="shared" si="19"/>
        <v>0</v>
      </c>
      <c r="X34" s="43">
        <f t="shared" si="19"/>
        <v>0</v>
      </c>
      <c r="Y34" s="43">
        <f t="shared" si="19"/>
        <v>0</v>
      </c>
      <c r="Z34" s="43">
        <f t="shared" si="19"/>
        <v>0</v>
      </c>
      <c r="AA34" s="43">
        <f t="shared" si="19"/>
        <v>0</v>
      </c>
      <c r="AB34" s="43">
        <f t="shared" si="19"/>
        <v>0</v>
      </c>
      <c r="AC34" s="43">
        <f t="shared" si="19"/>
        <v>0</v>
      </c>
      <c r="AD34" s="43">
        <f t="shared" si="19"/>
        <v>0</v>
      </c>
      <c r="AE34" s="43">
        <f t="shared" si="19"/>
        <v>0</v>
      </c>
      <c r="AF34" s="43">
        <f t="shared" si="19"/>
        <v>0</v>
      </c>
      <c r="AG34" s="43">
        <f t="shared" si="19"/>
        <v>0</v>
      </c>
      <c r="AH34" s="43">
        <f t="shared" si="19"/>
        <v>0</v>
      </c>
      <c r="AI34" s="44">
        <f t="shared" si="19"/>
        <v>0</v>
      </c>
    </row>
    <row r="35" spans="1:35" ht="15.5" x14ac:dyDescent="0.35">
      <c r="A35" s="58" t="str">
        <f t="shared" si="16"/>
        <v>ambitions_LC_SMOOTH</v>
      </c>
      <c r="B35" s="61" t="s">
        <v>249</v>
      </c>
      <c r="C35" s="20" t="s">
        <v>58</v>
      </c>
      <c r="D35" s="45">
        <v>0</v>
      </c>
      <c r="E35" s="45">
        <f t="shared" si="17"/>
        <v>0</v>
      </c>
      <c r="F35" s="45">
        <f t="shared" si="17"/>
        <v>0</v>
      </c>
      <c r="G35" s="45">
        <v>0</v>
      </c>
      <c r="H35" s="45">
        <f t="shared" ref="H35:AI35" si="20">G35</f>
        <v>0</v>
      </c>
      <c r="I35" s="45">
        <f t="shared" si="20"/>
        <v>0</v>
      </c>
      <c r="J35" s="45">
        <f t="shared" si="20"/>
        <v>0</v>
      </c>
      <c r="K35" s="45">
        <f t="shared" si="20"/>
        <v>0</v>
      </c>
      <c r="L35" s="45">
        <f t="shared" si="20"/>
        <v>0</v>
      </c>
      <c r="M35" s="45">
        <f t="shared" si="20"/>
        <v>0</v>
      </c>
      <c r="N35" s="45">
        <f t="shared" si="20"/>
        <v>0</v>
      </c>
      <c r="O35" s="45">
        <f t="shared" si="20"/>
        <v>0</v>
      </c>
      <c r="P35" s="45">
        <f t="shared" si="20"/>
        <v>0</v>
      </c>
      <c r="Q35" s="45">
        <f t="shared" si="20"/>
        <v>0</v>
      </c>
      <c r="R35" s="45">
        <f t="shared" si="20"/>
        <v>0</v>
      </c>
      <c r="S35" s="45">
        <f t="shared" si="20"/>
        <v>0</v>
      </c>
      <c r="T35" s="45">
        <f t="shared" si="20"/>
        <v>0</v>
      </c>
      <c r="U35" s="45">
        <f t="shared" si="20"/>
        <v>0</v>
      </c>
      <c r="V35" s="45">
        <f t="shared" si="20"/>
        <v>0</v>
      </c>
      <c r="W35" s="45">
        <f t="shared" si="20"/>
        <v>0</v>
      </c>
      <c r="X35" s="45">
        <f t="shared" si="20"/>
        <v>0</v>
      </c>
      <c r="Y35" s="45">
        <f t="shared" si="20"/>
        <v>0</v>
      </c>
      <c r="Z35" s="45">
        <f t="shared" si="20"/>
        <v>0</v>
      </c>
      <c r="AA35" s="45">
        <f t="shared" si="20"/>
        <v>0</v>
      </c>
      <c r="AB35" s="45">
        <f t="shared" si="20"/>
        <v>0</v>
      </c>
      <c r="AC35" s="45">
        <f t="shared" si="20"/>
        <v>0</v>
      </c>
      <c r="AD35" s="45">
        <f t="shared" si="20"/>
        <v>0</v>
      </c>
      <c r="AE35" s="45">
        <f t="shared" si="20"/>
        <v>0</v>
      </c>
      <c r="AF35" s="45">
        <f t="shared" si="20"/>
        <v>0</v>
      </c>
      <c r="AG35" s="45">
        <f t="shared" si="20"/>
        <v>0</v>
      </c>
      <c r="AH35" s="45">
        <f t="shared" si="20"/>
        <v>0</v>
      </c>
      <c r="AI35" s="46">
        <f t="shared" si="20"/>
        <v>0</v>
      </c>
    </row>
    <row r="36" spans="1:35" ht="15.5" x14ac:dyDescent="0.35">
      <c r="A36" s="58" t="str">
        <f t="shared" si="16"/>
        <v>ambitions_LC_SMOOTH</v>
      </c>
      <c r="B36" s="61" t="s">
        <v>249</v>
      </c>
      <c r="C36" s="20" t="s">
        <v>95</v>
      </c>
      <c r="D36" s="43">
        <v>0</v>
      </c>
      <c r="E36" s="43">
        <f t="shared" si="17"/>
        <v>0</v>
      </c>
      <c r="F36" s="43">
        <f t="shared" si="17"/>
        <v>0</v>
      </c>
      <c r="G36" s="43">
        <v>0</v>
      </c>
      <c r="H36" s="43">
        <f t="shared" ref="H36:AI36" si="21">G36</f>
        <v>0</v>
      </c>
      <c r="I36" s="43">
        <f t="shared" si="21"/>
        <v>0</v>
      </c>
      <c r="J36" s="43">
        <f t="shared" si="21"/>
        <v>0</v>
      </c>
      <c r="K36" s="43">
        <f t="shared" si="21"/>
        <v>0</v>
      </c>
      <c r="L36" s="43">
        <f t="shared" si="21"/>
        <v>0</v>
      </c>
      <c r="M36" s="43">
        <f t="shared" si="21"/>
        <v>0</v>
      </c>
      <c r="N36" s="43">
        <f t="shared" si="21"/>
        <v>0</v>
      </c>
      <c r="O36" s="43">
        <f t="shared" si="21"/>
        <v>0</v>
      </c>
      <c r="P36" s="43">
        <f t="shared" si="21"/>
        <v>0</v>
      </c>
      <c r="Q36" s="43">
        <f t="shared" si="21"/>
        <v>0</v>
      </c>
      <c r="R36" s="43">
        <f t="shared" si="21"/>
        <v>0</v>
      </c>
      <c r="S36" s="43">
        <f t="shared" si="21"/>
        <v>0</v>
      </c>
      <c r="T36" s="43">
        <f t="shared" si="21"/>
        <v>0</v>
      </c>
      <c r="U36" s="43">
        <f t="shared" si="21"/>
        <v>0</v>
      </c>
      <c r="V36" s="43">
        <f t="shared" si="21"/>
        <v>0</v>
      </c>
      <c r="W36" s="43">
        <f t="shared" si="21"/>
        <v>0</v>
      </c>
      <c r="X36" s="43">
        <f t="shared" si="21"/>
        <v>0</v>
      </c>
      <c r="Y36" s="43">
        <f t="shared" si="21"/>
        <v>0</v>
      </c>
      <c r="Z36" s="43">
        <f t="shared" si="21"/>
        <v>0</v>
      </c>
      <c r="AA36" s="43">
        <f t="shared" si="21"/>
        <v>0</v>
      </c>
      <c r="AB36" s="43">
        <f t="shared" si="21"/>
        <v>0</v>
      </c>
      <c r="AC36" s="43">
        <f t="shared" si="21"/>
        <v>0</v>
      </c>
      <c r="AD36" s="43">
        <f t="shared" si="21"/>
        <v>0</v>
      </c>
      <c r="AE36" s="43">
        <f t="shared" si="21"/>
        <v>0</v>
      </c>
      <c r="AF36" s="43">
        <f t="shared" si="21"/>
        <v>0</v>
      </c>
      <c r="AG36" s="43">
        <f t="shared" si="21"/>
        <v>0</v>
      </c>
      <c r="AH36" s="43">
        <f t="shared" si="21"/>
        <v>0</v>
      </c>
      <c r="AI36" s="44">
        <f t="shared" si="21"/>
        <v>0</v>
      </c>
    </row>
    <row r="37" spans="1:35" ht="15.5" x14ac:dyDescent="0.35">
      <c r="A37" s="58" t="str">
        <f t="shared" si="16"/>
        <v>ambitions_LC_SMOOTH</v>
      </c>
      <c r="B37" s="61" t="s">
        <v>249</v>
      </c>
      <c r="C37" s="20" t="s">
        <v>222</v>
      </c>
      <c r="D37" s="45">
        <v>0</v>
      </c>
      <c r="E37" s="45">
        <f t="shared" si="17"/>
        <v>0</v>
      </c>
      <c r="F37" s="45">
        <f t="shared" si="17"/>
        <v>0</v>
      </c>
      <c r="G37" s="45">
        <v>0</v>
      </c>
      <c r="H37" s="45">
        <f t="shared" ref="H37:AI37" si="22">G37</f>
        <v>0</v>
      </c>
      <c r="I37" s="45">
        <f t="shared" si="22"/>
        <v>0</v>
      </c>
      <c r="J37" s="45">
        <f t="shared" si="22"/>
        <v>0</v>
      </c>
      <c r="K37" s="45">
        <f t="shared" si="22"/>
        <v>0</v>
      </c>
      <c r="L37" s="45">
        <f t="shared" si="22"/>
        <v>0</v>
      </c>
      <c r="M37" s="45">
        <f t="shared" si="22"/>
        <v>0</v>
      </c>
      <c r="N37" s="45">
        <f t="shared" si="22"/>
        <v>0</v>
      </c>
      <c r="O37" s="45">
        <f t="shared" si="22"/>
        <v>0</v>
      </c>
      <c r="P37" s="45">
        <f t="shared" si="22"/>
        <v>0</v>
      </c>
      <c r="Q37" s="45">
        <f t="shared" si="22"/>
        <v>0</v>
      </c>
      <c r="R37" s="45">
        <f t="shared" si="22"/>
        <v>0</v>
      </c>
      <c r="S37" s="45">
        <f t="shared" si="22"/>
        <v>0</v>
      </c>
      <c r="T37" s="45">
        <f t="shared" si="22"/>
        <v>0</v>
      </c>
      <c r="U37" s="45">
        <f t="shared" si="22"/>
        <v>0</v>
      </c>
      <c r="V37" s="45">
        <f t="shared" si="22"/>
        <v>0</v>
      </c>
      <c r="W37" s="45">
        <f t="shared" si="22"/>
        <v>0</v>
      </c>
      <c r="X37" s="45">
        <f t="shared" si="22"/>
        <v>0</v>
      </c>
      <c r="Y37" s="45">
        <f t="shared" si="22"/>
        <v>0</v>
      </c>
      <c r="Z37" s="45">
        <f t="shared" si="22"/>
        <v>0</v>
      </c>
      <c r="AA37" s="45">
        <f t="shared" si="22"/>
        <v>0</v>
      </c>
      <c r="AB37" s="45">
        <f t="shared" si="22"/>
        <v>0</v>
      </c>
      <c r="AC37" s="45">
        <f t="shared" si="22"/>
        <v>0</v>
      </c>
      <c r="AD37" s="45">
        <f t="shared" si="22"/>
        <v>0</v>
      </c>
      <c r="AE37" s="45">
        <f t="shared" si="22"/>
        <v>0</v>
      </c>
      <c r="AF37" s="45">
        <f t="shared" si="22"/>
        <v>0</v>
      </c>
      <c r="AG37" s="45">
        <f t="shared" si="22"/>
        <v>0</v>
      </c>
      <c r="AH37" s="45">
        <f t="shared" si="22"/>
        <v>0</v>
      </c>
      <c r="AI37" s="46">
        <f t="shared" si="22"/>
        <v>0</v>
      </c>
    </row>
    <row r="38" spans="1:35" ht="15.5" x14ac:dyDescent="0.35">
      <c r="A38" s="58" t="str">
        <f>A36</f>
        <v>ambitions_LC_SMOOTH</v>
      </c>
      <c r="B38" s="61" t="s">
        <v>249</v>
      </c>
      <c r="C38" s="20" t="s">
        <v>235</v>
      </c>
      <c r="D38" s="45">
        <v>0</v>
      </c>
      <c r="E38" s="45">
        <f t="shared" si="17"/>
        <v>0</v>
      </c>
      <c r="F38" s="45">
        <f t="shared" si="17"/>
        <v>0</v>
      </c>
      <c r="G38" s="45">
        <v>0</v>
      </c>
      <c r="H38" s="45">
        <f t="shared" ref="H38:AI38" si="23">G38</f>
        <v>0</v>
      </c>
      <c r="I38" s="45">
        <f t="shared" si="23"/>
        <v>0</v>
      </c>
      <c r="J38" s="45">
        <f t="shared" si="23"/>
        <v>0</v>
      </c>
      <c r="K38" s="45">
        <f t="shared" si="23"/>
        <v>0</v>
      </c>
      <c r="L38" s="45">
        <f t="shared" si="23"/>
        <v>0</v>
      </c>
      <c r="M38" s="45">
        <f t="shared" si="23"/>
        <v>0</v>
      </c>
      <c r="N38" s="45">
        <f t="shared" si="23"/>
        <v>0</v>
      </c>
      <c r="O38" s="45">
        <f t="shared" si="23"/>
        <v>0</v>
      </c>
      <c r="P38" s="45">
        <f t="shared" si="23"/>
        <v>0</v>
      </c>
      <c r="Q38" s="45">
        <f t="shared" si="23"/>
        <v>0</v>
      </c>
      <c r="R38" s="45">
        <f t="shared" si="23"/>
        <v>0</v>
      </c>
      <c r="S38" s="45">
        <f t="shared" si="23"/>
        <v>0</v>
      </c>
      <c r="T38" s="45">
        <f t="shared" si="23"/>
        <v>0</v>
      </c>
      <c r="U38" s="45">
        <f t="shared" si="23"/>
        <v>0</v>
      </c>
      <c r="V38" s="45">
        <f t="shared" si="23"/>
        <v>0</v>
      </c>
      <c r="W38" s="45">
        <f t="shared" si="23"/>
        <v>0</v>
      </c>
      <c r="X38" s="45">
        <f t="shared" si="23"/>
        <v>0</v>
      </c>
      <c r="Y38" s="45">
        <f t="shared" si="23"/>
        <v>0</v>
      </c>
      <c r="Z38" s="45">
        <f t="shared" si="23"/>
        <v>0</v>
      </c>
      <c r="AA38" s="45">
        <f t="shared" si="23"/>
        <v>0</v>
      </c>
      <c r="AB38" s="45">
        <f t="shared" si="23"/>
        <v>0</v>
      </c>
      <c r="AC38" s="45">
        <f t="shared" si="23"/>
        <v>0</v>
      </c>
      <c r="AD38" s="45">
        <f t="shared" si="23"/>
        <v>0</v>
      </c>
      <c r="AE38" s="45">
        <f t="shared" si="23"/>
        <v>0</v>
      </c>
      <c r="AF38" s="45">
        <f t="shared" si="23"/>
        <v>0</v>
      </c>
      <c r="AG38" s="45">
        <f t="shared" si="23"/>
        <v>0</v>
      </c>
      <c r="AH38" s="45">
        <f t="shared" si="23"/>
        <v>0</v>
      </c>
      <c r="AI38" s="46">
        <f t="shared" si="23"/>
        <v>0</v>
      </c>
    </row>
    <row r="39" spans="1:35" ht="15.5" x14ac:dyDescent="0.35">
      <c r="A39" s="59" t="str">
        <f>A38</f>
        <v>ambitions_LC_SMOOTH</v>
      </c>
      <c r="B39" s="62" t="s">
        <v>249</v>
      </c>
      <c r="C39" s="29" t="s">
        <v>236</v>
      </c>
      <c r="D39" s="47">
        <v>0</v>
      </c>
      <c r="E39" s="47">
        <f t="shared" si="17"/>
        <v>0</v>
      </c>
      <c r="F39" s="47">
        <f t="shared" si="17"/>
        <v>0</v>
      </c>
      <c r="G39" s="47">
        <v>0</v>
      </c>
      <c r="H39" s="47">
        <f t="shared" ref="H39:AI39" si="24">G39</f>
        <v>0</v>
      </c>
      <c r="I39" s="47">
        <f t="shared" si="24"/>
        <v>0</v>
      </c>
      <c r="J39" s="47">
        <f t="shared" si="24"/>
        <v>0</v>
      </c>
      <c r="K39" s="47">
        <f t="shared" si="24"/>
        <v>0</v>
      </c>
      <c r="L39" s="47">
        <f t="shared" si="24"/>
        <v>0</v>
      </c>
      <c r="M39" s="47">
        <f t="shared" si="24"/>
        <v>0</v>
      </c>
      <c r="N39" s="47">
        <f t="shared" si="24"/>
        <v>0</v>
      </c>
      <c r="O39" s="47">
        <f t="shared" si="24"/>
        <v>0</v>
      </c>
      <c r="P39" s="47">
        <f t="shared" si="24"/>
        <v>0</v>
      </c>
      <c r="Q39" s="47">
        <f t="shared" si="24"/>
        <v>0</v>
      </c>
      <c r="R39" s="47">
        <f t="shared" si="24"/>
        <v>0</v>
      </c>
      <c r="S39" s="47">
        <f t="shared" si="24"/>
        <v>0</v>
      </c>
      <c r="T39" s="47">
        <f t="shared" si="24"/>
        <v>0</v>
      </c>
      <c r="U39" s="47">
        <f t="shared" si="24"/>
        <v>0</v>
      </c>
      <c r="V39" s="47">
        <f t="shared" si="24"/>
        <v>0</v>
      </c>
      <c r="W39" s="47">
        <f t="shared" si="24"/>
        <v>0</v>
      </c>
      <c r="X39" s="47">
        <f t="shared" si="24"/>
        <v>0</v>
      </c>
      <c r="Y39" s="47">
        <f t="shared" si="24"/>
        <v>0</v>
      </c>
      <c r="Z39" s="47">
        <f t="shared" si="24"/>
        <v>0</v>
      </c>
      <c r="AA39" s="47">
        <f t="shared" si="24"/>
        <v>0</v>
      </c>
      <c r="AB39" s="47">
        <f t="shared" si="24"/>
        <v>0</v>
      </c>
      <c r="AC39" s="47">
        <f t="shared" si="24"/>
        <v>0</v>
      </c>
      <c r="AD39" s="47">
        <f t="shared" si="24"/>
        <v>0</v>
      </c>
      <c r="AE39" s="47">
        <f t="shared" si="24"/>
        <v>0</v>
      </c>
      <c r="AF39" s="47">
        <f t="shared" si="24"/>
        <v>0</v>
      </c>
      <c r="AG39" s="47">
        <f t="shared" si="24"/>
        <v>0</v>
      </c>
      <c r="AH39" s="47">
        <f t="shared" si="24"/>
        <v>0</v>
      </c>
      <c r="AI39" s="48">
        <f t="shared" si="24"/>
        <v>0</v>
      </c>
    </row>
    <row r="40" spans="1:35" ht="15.5" x14ac:dyDescent="0.35">
      <c r="A40" s="63" t="s">
        <v>26</v>
      </c>
      <c r="B40" s="52" t="s">
        <v>248</v>
      </c>
      <c r="C40" s="15" t="s">
        <v>232</v>
      </c>
      <c r="D40" s="39">
        <v>0</v>
      </c>
      <c r="E40" s="39"/>
      <c r="F40" s="39"/>
      <c r="G40" s="39"/>
      <c r="H40" s="39"/>
      <c r="I40" s="39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1"/>
    </row>
    <row r="41" spans="1:35" ht="15.5" x14ac:dyDescent="0.35">
      <c r="A41" s="63" t="str">
        <f t="shared" ref="A41:A47" si="25">A40</f>
        <v>ambitions_2Gt_SMOOTH</v>
      </c>
      <c r="B41" s="53" t="s">
        <v>248</v>
      </c>
      <c r="C41" s="20" t="s">
        <v>110</v>
      </c>
      <c r="D41" s="43">
        <v>0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4"/>
    </row>
    <row r="42" spans="1:35" ht="15.5" x14ac:dyDescent="0.35">
      <c r="A42" s="63" t="str">
        <f t="shared" si="25"/>
        <v>ambitions_2Gt_SMOOTH</v>
      </c>
      <c r="B42" s="53" t="s">
        <v>248</v>
      </c>
      <c r="C42" s="20" t="s">
        <v>233</v>
      </c>
      <c r="D42" s="45">
        <v>0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6"/>
    </row>
    <row r="43" spans="1:35" ht="15.5" x14ac:dyDescent="0.35">
      <c r="A43" s="63" t="str">
        <f t="shared" si="25"/>
        <v>ambitions_2Gt_SMOOTH</v>
      </c>
      <c r="B43" s="53" t="s">
        <v>248</v>
      </c>
      <c r="C43" s="20" t="s">
        <v>234</v>
      </c>
      <c r="D43" s="43">
        <v>0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4"/>
    </row>
    <row r="44" spans="1:35" ht="15.5" x14ac:dyDescent="0.35">
      <c r="A44" s="63" t="str">
        <f t="shared" si="25"/>
        <v>ambitions_2Gt_SMOOTH</v>
      </c>
      <c r="B44" s="53" t="s">
        <v>248</v>
      </c>
      <c r="C44" s="20" t="s">
        <v>168</v>
      </c>
      <c r="D44" s="43">
        <v>0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4"/>
    </row>
    <row r="45" spans="1:35" ht="15.5" x14ac:dyDescent="0.35">
      <c r="A45" s="63" t="str">
        <f t="shared" si="25"/>
        <v>ambitions_2Gt_SMOOTH</v>
      </c>
      <c r="B45" s="53" t="s">
        <v>248</v>
      </c>
      <c r="C45" s="20" t="s">
        <v>58</v>
      </c>
      <c r="D45" s="45">
        <v>0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6"/>
    </row>
    <row r="46" spans="1:35" ht="15.5" x14ac:dyDescent="0.35">
      <c r="A46" s="63" t="str">
        <f t="shared" si="25"/>
        <v>ambitions_2Gt_SMOOTH</v>
      </c>
      <c r="B46" s="53" t="s">
        <v>248</v>
      </c>
      <c r="C46" s="20" t="s">
        <v>95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/>
      <c r="M46" s="43"/>
      <c r="N46" s="43"/>
      <c r="O46" s="43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6"/>
    </row>
    <row r="47" spans="1:35" ht="15.5" x14ac:dyDescent="0.35">
      <c r="A47" s="63" t="str">
        <f t="shared" si="25"/>
        <v>ambitions_2Gt_SMOOTH</v>
      </c>
      <c r="B47" s="53" t="s">
        <v>248</v>
      </c>
      <c r="C47" s="20" t="s">
        <v>222</v>
      </c>
      <c r="D47" s="45">
        <v>0</v>
      </c>
      <c r="E47" s="45">
        <f>D47</f>
        <v>0</v>
      </c>
      <c r="F47" s="45">
        <v>0</v>
      </c>
      <c r="G47" s="45">
        <v>0</v>
      </c>
      <c r="H47" s="45">
        <f t="shared" ref="H47:M47" si="26">G47</f>
        <v>0</v>
      </c>
      <c r="I47" s="45">
        <f t="shared" si="26"/>
        <v>0</v>
      </c>
      <c r="J47" s="45">
        <f t="shared" si="26"/>
        <v>0</v>
      </c>
      <c r="K47" s="45">
        <f t="shared" si="26"/>
        <v>0</v>
      </c>
      <c r="L47" s="45">
        <f t="shared" si="26"/>
        <v>0</v>
      </c>
      <c r="M47" s="45">
        <f t="shared" si="26"/>
        <v>0</v>
      </c>
      <c r="N47" s="45">
        <v>0</v>
      </c>
      <c r="O47" s="45">
        <f t="shared" ref="O47:AI47" si="27">N47</f>
        <v>0</v>
      </c>
      <c r="P47" s="45">
        <f t="shared" si="27"/>
        <v>0</v>
      </c>
      <c r="Q47" s="45">
        <f t="shared" si="27"/>
        <v>0</v>
      </c>
      <c r="R47" s="45">
        <f t="shared" si="27"/>
        <v>0</v>
      </c>
      <c r="S47" s="45">
        <f t="shared" si="27"/>
        <v>0</v>
      </c>
      <c r="T47" s="45">
        <f t="shared" si="27"/>
        <v>0</v>
      </c>
      <c r="U47" s="45">
        <f t="shared" si="27"/>
        <v>0</v>
      </c>
      <c r="V47" s="45">
        <f t="shared" si="27"/>
        <v>0</v>
      </c>
      <c r="W47" s="45">
        <f t="shared" si="27"/>
        <v>0</v>
      </c>
      <c r="X47" s="45">
        <f t="shared" si="27"/>
        <v>0</v>
      </c>
      <c r="Y47" s="45">
        <f t="shared" si="27"/>
        <v>0</v>
      </c>
      <c r="Z47" s="45">
        <f t="shared" si="27"/>
        <v>0</v>
      </c>
      <c r="AA47" s="45">
        <f t="shared" si="27"/>
        <v>0</v>
      </c>
      <c r="AB47" s="45">
        <f t="shared" si="27"/>
        <v>0</v>
      </c>
      <c r="AC47" s="45">
        <f t="shared" si="27"/>
        <v>0</v>
      </c>
      <c r="AD47" s="45">
        <f t="shared" si="27"/>
        <v>0</v>
      </c>
      <c r="AE47" s="45">
        <f t="shared" si="27"/>
        <v>0</v>
      </c>
      <c r="AF47" s="45">
        <f t="shared" si="27"/>
        <v>0</v>
      </c>
      <c r="AG47" s="45">
        <f t="shared" si="27"/>
        <v>0</v>
      </c>
      <c r="AH47" s="45">
        <f t="shared" si="27"/>
        <v>0</v>
      </c>
      <c r="AI47" s="46">
        <f t="shared" si="27"/>
        <v>0</v>
      </c>
    </row>
    <row r="48" spans="1:35" ht="15.5" x14ac:dyDescent="0.35">
      <c r="A48" s="63" t="str">
        <f>A46</f>
        <v>ambitions_2Gt_SMOOTH</v>
      </c>
      <c r="B48" s="53" t="s">
        <v>248</v>
      </c>
      <c r="C48" s="20" t="s">
        <v>235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f t="shared" ref="J48:O48" si="28">I48</f>
        <v>0</v>
      </c>
      <c r="K48" s="43">
        <f t="shared" si="28"/>
        <v>0</v>
      </c>
      <c r="L48" s="43">
        <f t="shared" si="28"/>
        <v>0</v>
      </c>
      <c r="M48" s="43">
        <f t="shared" si="28"/>
        <v>0</v>
      </c>
      <c r="N48" s="43">
        <f t="shared" si="28"/>
        <v>0</v>
      </c>
      <c r="O48" s="43">
        <f t="shared" si="28"/>
        <v>0</v>
      </c>
      <c r="P48" s="43">
        <v>5000</v>
      </c>
      <c r="Q48" s="43">
        <f>P48</f>
        <v>5000</v>
      </c>
      <c r="R48" s="43">
        <f>Q48</f>
        <v>5000</v>
      </c>
      <c r="S48" s="43">
        <f>R48</f>
        <v>5000</v>
      </c>
      <c r="T48" s="43">
        <v>5000</v>
      </c>
      <c r="U48" s="43">
        <f t="shared" ref="U48:AI48" si="29">T48</f>
        <v>5000</v>
      </c>
      <c r="V48" s="43">
        <f t="shared" si="29"/>
        <v>5000</v>
      </c>
      <c r="W48" s="43">
        <f t="shared" si="29"/>
        <v>5000</v>
      </c>
      <c r="X48" s="43">
        <f t="shared" si="29"/>
        <v>5000</v>
      </c>
      <c r="Y48" s="43">
        <f t="shared" si="29"/>
        <v>5000</v>
      </c>
      <c r="Z48" s="43">
        <f t="shared" si="29"/>
        <v>5000</v>
      </c>
      <c r="AA48" s="43">
        <f t="shared" si="29"/>
        <v>5000</v>
      </c>
      <c r="AB48" s="43">
        <f t="shared" si="29"/>
        <v>5000</v>
      </c>
      <c r="AC48" s="43">
        <f t="shared" si="29"/>
        <v>5000</v>
      </c>
      <c r="AD48" s="43">
        <f t="shared" si="29"/>
        <v>5000</v>
      </c>
      <c r="AE48" s="43">
        <f t="shared" si="29"/>
        <v>5000</v>
      </c>
      <c r="AF48" s="43">
        <f t="shared" si="29"/>
        <v>5000</v>
      </c>
      <c r="AG48" s="43">
        <f t="shared" si="29"/>
        <v>5000</v>
      </c>
      <c r="AH48" s="43">
        <f t="shared" si="29"/>
        <v>5000</v>
      </c>
      <c r="AI48" s="43">
        <f t="shared" si="29"/>
        <v>5000</v>
      </c>
    </row>
    <row r="49" spans="1:35" ht="15.5" x14ac:dyDescent="0.35">
      <c r="A49" s="64" t="str">
        <f>A40</f>
        <v>ambitions_2Gt_SMOOTH</v>
      </c>
      <c r="B49" s="54" t="s">
        <v>248</v>
      </c>
      <c r="C49" s="29" t="s">
        <v>236</v>
      </c>
      <c r="D49" s="47">
        <v>0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8"/>
    </row>
    <row r="50" spans="1:35" ht="15.5" x14ac:dyDescent="0.35">
      <c r="A50" s="65" t="s">
        <v>26</v>
      </c>
      <c r="B50" s="55" t="s">
        <v>249</v>
      </c>
      <c r="C50" s="15" t="s">
        <v>232</v>
      </c>
      <c r="D50" s="40">
        <v>0</v>
      </c>
      <c r="E50" s="40">
        <v>0</v>
      </c>
      <c r="F50" s="40">
        <v>0</v>
      </c>
      <c r="G50" s="49">
        <v>1000</v>
      </c>
      <c r="H50" s="49">
        <v>2500</v>
      </c>
      <c r="I50" s="49">
        <v>5000</v>
      </c>
      <c r="J50" s="49">
        <v>8500</v>
      </c>
      <c r="K50" s="49">
        <v>12500</v>
      </c>
      <c r="L50" s="49">
        <v>16500</v>
      </c>
      <c r="M50" s="49">
        <v>20500</v>
      </c>
      <c r="N50" s="49">
        <v>24500</v>
      </c>
      <c r="O50" s="49">
        <v>28500</v>
      </c>
      <c r="P50" s="49">
        <v>32000</v>
      </c>
      <c r="Q50" s="49">
        <v>35000</v>
      </c>
      <c r="R50" s="49">
        <v>37500</v>
      </c>
      <c r="S50" s="49">
        <v>39500</v>
      </c>
      <c r="T50" s="49">
        <v>41000</v>
      </c>
      <c r="U50" s="49">
        <v>42500</v>
      </c>
      <c r="V50" s="49">
        <v>44000</v>
      </c>
      <c r="W50" s="49">
        <v>45500</v>
      </c>
      <c r="X50" s="49">
        <v>47000</v>
      </c>
      <c r="Y50" s="49">
        <v>48500</v>
      </c>
      <c r="Z50" s="49">
        <v>50000</v>
      </c>
      <c r="AA50" s="49">
        <v>51500</v>
      </c>
      <c r="AB50" s="49">
        <v>53000</v>
      </c>
      <c r="AC50" s="49">
        <v>54500</v>
      </c>
      <c r="AD50" s="49">
        <v>56000</v>
      </c>
      <c r="AE50" s="49">
        <v>57500</v>
      </c>
      <c r="AF50" s="49">
        <v>59000</v>
      </c>
      <c r="AG50" s="49">
        <v>60500</v>
      </c>
      <c r="AH50" s="49">
        <v>62000</v>
      </c>
      <c r="AI50" s="50">
        <v>63500</v>
      </c>
    </row>
    <row r="51" spans="1:35" ht="15.5" x14ac:dyDescent="0.35">
      <c r="A51" s="63" t="str">
        <f t="shared" ref="A51:A56" si="30">A50</f>
        <v>ambitions_2Gt_SMOOTH</v>
      </c>
      <c r="B51" s="38" t="s">
        <v>249</v>
      </c>
      <c r="C51" s="20" t="s">
        <v>110</v>
      </c>
      <c r="D51" s="43">
        <v>0</v>
      </c>
      <c r="E51" s="43">
        <f t="shared" ref="E51:F58" si="31">D51</f>
        <v>0</v>
      </c>
      <c r="F51" s="43">
        <f t="shared" si="31"/>
        <v>0</v>
      </c>
      <c r="G51">
        <v>1600</v>
      </c>
      <c r="H51">
        <v>3400</v>
      </c>
      <c r="I51">
        <v>5400</v>
      </c>
      <c r="J51">
        <v>7400</v>
      </c>
      <c r="K51">
        <v>9400</v>
      </c>
      <c r="L51">
        <v>11400</v>
      </c>
      <c r="M51">
        <v>13400</v>
      </c>
      <c r="N51">
        <v>15400</v>
      </c>
      <c r="O51">
        <v>17800</v>
      </c>
      <c r="P51">
        <v>20600</v>
      </c>
      <c r="Q51">
        <v>23900</v>
      </c>
      <c r="R51">
        <v>27700</v>
      </c>
      <c r="S51">
        <v>31500</v>
      </c>
      <c r="T51">
        <v>35300</v>
      </c>
      <c r="U51">
        <v>39100</v>
      </c>
      <c r="V51">
        <v>42900</v>
      </c>
      <c r="W51">
        <v>46700</v>
      </c>
      <c r="X51">
        <v>50500</v>
      </c>
      <c r="Y51">
        <v>54300</v>
      </c>
      <c r="Z51">
        <v>58100</v>
      </c>
      <c r="AA51">
        <v>61900</v>
      </c>
      <c r="AB51">
        <v>65700</v>
      </c>
      <c r="AC51">
        <v>69500</v>
      </c>
      <c r="AD51">
        <v>73300</v>
      </c>
      <c r="AE51">
        <v>77100</v>
      </c>
      <c r="AF51">
        <v>80900</v>
      </c>
      <c r="AG51">
        <v>84700</v>
      </c>
      <c r="AH51">
        <v>88500</v>
      </c>
      <c r="AI51" s="51">
        <v>92300</v>
      </c>
    </row>
    <row r="52" spans="1:35" ht="15.5" x14ac:dyDescent="0.35">
      <c r="A52" s="63" t="str">
        <f t="shared" si="30"/>
        <v>ambitions_2Gt_SMOOTH</v>
      </c>
      <c r="B52" s="38" t="s">
        <v>249</v>
      </c>
      <c r="C52" s="20" t="s">
        <v>233</v>
      </c>
      <c r="D52" s="45">
        <v>0</v>
      </c>
      <c r="E52" s="45">
        <f t="shared" si="31"/>
        <v>0</v>
      </c>
      <c r="F52" s="45">
        <f t="shared" si="31"/>
        <v>0</v>
      </c>
      <c r="G52" s="45">
        <v>0</v>
      </c>
      <c r="H52" s="45">
        <f t="shared" ref="H52:AI52" si="32">G52</f>
        <v>0</v>
      </c>
      <c r="I52" s="45">
        <f t="shared" si="32"/>
        <v>0</v>
      </c>
      <c r="J52" s="45">
        <f t="shared" si="32"/>
        <v>0</v>
      </c>
      <c r="K52" s="45">
        <f t="shared" si="32"/>
        <v>0</v>
      </c>
      <c r="L52" s="45">
        <f t="shared" si="32"/>
        <v>0</v>
      </c>
      <c r="M52" s="45">
        <f t="shared" si="32"/>
        <v>0</v>
      </c>
      <c r="N52" s="45">
        <f t="shared" si="32"/>
        <v>0</v>
      </c>
      <c r="O52" s="45">
        <f t="shared" si="32"/>
        <v>0</v>
      </c>
      <c r="P52" s="45">
        <f t="shared" si="32"/>
        <v>0</v>
      </c>
      <c r="Q52" s="45">
        <f t="shared" si="32"/>
        <v>0</v>
      </c>
      <c r="R52" s="45">
        <f t="shared" si="32"/>
        <v>0</v>
      </c>
      <c r="S52" s="45">
        <f t="shared" si="32"/>
        <v>0</v>
      </c>
      <c r="T52" s="45">
        <f t="shared" si="32"/>
        <v>0</v>
      </c>
      <c r="U52" s="45">
        <f t="shared" si="32"/>
        <v>0</v>
      </c>
      <c r="V52" s="45">
        <f t="shared" si="32"/>
        <v>0</v>
      </c>
      <c r="W52" s="45">
        <f t="shared" si="32"/>
        <v>0</v>
      </c>
      <c r="X52" s="45">
        <f t="shared" si="32"/>
        <v>0</v>
      </c>
      <c r="Y52" s="45">
        <f t="shared" si="32"/>
        <v>0</v>
      </c>
      <c r="Z52" s="45">
        <f t="shared" si="32"/>
        <v>0</v>
      </c>
      <c r="AA52" s="45">
        <f t="shared" si="32"/>
        <v>0</v>
      </c>
      <c r="AB52" s="45">
        <f t="shared" si="32"/>
        <v>0</v>
      </c>
      <c r="AC52" s="45">
        <f t="shared" si="32"/>
        <v>0</v>
      </c>
      <c r="AD52" s="45">
        <f t="shared" si="32"/>
        <v>0</v>
      </c>
      <c r="AE52" s="45">
        <f t="shared" si="32"/>
        <v>0</v>
      </c>
      <c r="AF52" s="45">
        <f t="shared" si="32"/>
        <v>0</v>
      </c>
      <c r="AG52" s="45">
        <f t="shared" si="32"/>
        <v>0</v>
      </c>
      <c r="AH52" s="45">
        <f t="shared" si="32"/>
        <v>0</v>
      </c>
      <c r="AI52" s="46">
        <f t="shared" si="32"/>
        <v>0</v>
      </c>
    </row>
    <row r="53" spans="1:35" ht="15.5" x14ac:dyDescent="0.35">
      <c r="A53" s="63" t="str">
        <f t="shared" si="30"/>
        <v>ambitions_2Gt_SMOOTH</v>
      </c>
      <c r="B53" s="38" t="s">
        <v>249</v>
      </c>
      <c r="C53" s="20" t="s">
        <v>234</v>
      </c>
      <c r="D53" s="43">
        <v>0</v>
      </c>
      <c r="E53" s="43">
        <f t="shared" si="31"/>
        <v>0</v>
      </c>
      <c r="F53" s="43">
        <f t="shared" si="31"/>
        <v>0</v>
      </c>
      <c r="G53" s="43">
        <v>0</v>
      </c>
      <c r="H53" s="43">
        <f t="shared" ref="H53:AI53" si="33">G53</f>
        <v>0</v>
      </c>
      <c r="I53" s="43">
        <f t="shared" si="33"/>
        <v>0</v>
      </c>
      <c r="J53" s="43">
        <f t="shared" si="33"/>
        <v>0</v>
      </c>
      <c r="K53" s="43">
        <f t="shared" si="33"/>
        <v>0</v>
      </c>
      <c r="L53" s="43">
        <f t="shared" si="33"/>
        <v>0</v>
      </c>
      <c r="M53" s="43">
        <f t="shared" si="33"/>
        <v>0</v>
      </c>
      <c r="N53" s="43">
        <f t="shared" si="33"/>
        <v>0</v>
      </c>
      <c r="O53" s="43">
        <f t="shared" si="33"/>
        <v>0</v>
      </c>
      <c r="P53" s="43">
        <f t="shared" si="33"/>
        <v>0</v>
      </c>
      <c r="Q53" s="43">
        <f t="shared" si="33"/>
        <v>0</v>
      </c>
      <c r="R53" s="43">
        <f t="shared" si="33"/>
        <v>0</v>
      </c>
      <c r="S53" s="43">
        <f t="shared" si="33"/>
        <v>0</v>
      </c>
      <c r="T53" s="43">
        <f t="shared" si="33"/>
        <v>0</v>
      </c>
      <c r="U53" s="43">
        <f t="shared" si="33"/>
        <v>0</v>
      </c>
      <c r="V53" s="43">
        <f t="shared" si="33"/>
        <v>0</v>
      </c>
      <c r="W53" s="43">
        <f t="shared" si="33"/>
        <v>0</v>
      </c>
      <c r="X53" s="43">
        <f t="shared" si="33"/>
        <v>0</v>
      </c>
      <c r="Y53" s="43">
        <f t="shared" si="33"/>
        <v>0</v>
      </c>
      <c r="Z53" s="43">
        <f t="shared" si="33"/>
        <v>0</v>
      </c>
      <c r="AA53" s="43">
        <f t="shared" si="33"/>
        <v>0</v>
      </c>
      <c r="AB53" s="43">
        <f t="shared" si="33"/>
        <v>0</v>
      </c>
      <c r="AC53" s="43">
        <f t="shared" si="33"/>
        <v>0</v>
      </c>
      <c r="AD53" s="43">
        <f t="shared" si="33"/>
        <v>0</v>
      </c>
      <c r="AE53" s="43">
        <f t="shared" si="33"/>
        <v>0</v>
      </c>
      <c r="AF53" s="43">
        <f t="shared" si="33"/>
        <v>0</v>
      </c>
      <c r="AG53" s="43">
        <f t="shared" si="33"/>
        <v>0</v>
      </c>
      <c r="AH53" s="43">
        <f t="shared" si="33"/>
        <v>0</v>
      </c>
      <c r="AI53" s="44">
        <f t="shared" si="33"/>
        <v>0</v>
      </c>
    </row>
    <row r="54" spans="1:35" ht="15.5" x14ac:dyDescent="0.35">
      <c r="A54" s="63" t="str">
        <f t="shared" si="30"/>
        <v>ambitions_2Gt_SMOOTH</v>
      </c>
      <c r="B54" s="38" t="s">
        <v>249</v>
      </c>
      <c r="C54" s="20" t="s">
        <v>58</v>
      </c>
      <c r="D54" s="45">
        <v>0</v>
      </c>
      <c r="E54" s="45">
        <f t="shared" si="31"/>
        <v>0</v>
      </c>
      <c r="F54" s="45">
        <f t="shared" si="31"/>
        <v>0</v>
      </c>
      <c r="G54" s="45">
        <v>0</v>
      </c>
      <c r="H54" s="45">
        <f t="shared" ref="H54:AI54" si="34">G54</f>
        <v>0</v>
      </c>
      <c r="I54" s="45">
        <f t="shared" si="34"/>
        <v>0</v>
      </c>
      <c r="J54" s="45">
        <f t="shared" si="34"/>
        <v>0</v>
      </c>
      <c r="K54" s="45">
        <f t="shared" si="34"/>
        <v>0</v>
      </c>
      <c r="L54" s="45">
        <f t="shared" si="34"/>
        <v>0</v>
      </c>
      <c r="M54" s="45">
        <f t="shared" si="34"/>
        <v>0</v>
      </c>
      <c r="N54" s="45">
        <f t="shared" si="34"/>
        <v>0</v>
      </c>
      <c r="O54" s="45">
        <f t="shared" si="34"/>
        <v>0</v>
      </c>
      <c r="P54" s="45">
        <f t="shared" si="34"/>
        <v>0</v>
      </c>
      <c r="Q54" s="45">
        <f t="shared" si="34"/>
        <v>0</v>
      </c>
      <c r="R54" s="45">
        <f t="shared" si="34"/>
        <v>0</v>
      </c>
      <c r="S54" s="45">
        <f t="shared" si="34"/>
        <v>0</v>
      </c>
      <c r="T54" s="45">
        <f t="shared" si="34"/>
        <v>0</v>
      </c>
      <c r="U54" s="45">
        <f t="shared" si="34"/>
        <v>0</v>
      </c>
      <c r="V54" s="45">
        <f t="shared" si="34"/>
        <v>0</v>
      </c>
      <c r="W54" s="45">
        <f t="shared" si="34"/>
        <v>0</v>
      </c>
      <c r="X54" s="45">
        <f t="shared" si="34"/>
        <v>0</v>
      </c>
      <c r="Y54" s="45">
        <f t="shared" si="34"/>
        <v>0</v>
      </c>
      <c r="Z54" s="45">
        <f t="shared" si="34"/>
        <v>0</v>
      </c>
      <c r="AA54" s="45">
        <f t="shared" si="34"/>
        <v>0</v>
      </c>
      <c r="AB54" s="45">
        <f t="shared" si="34"/>
        <v>0</v>
      </c>
      <c r="AC54" s="45">
        <f t="shared" si="34"/>
        <v>0</v>
      </c>
      <c r="AD54" s="45">
        <f t="shared" si="34"/>
        <v>0</v>
      </c>
      <c r="AE54" s="45">
        <f t="shared" si="34"/>
        <v>0</v>
      </c>
      <c r="AF54" s="45">
        <f t="shared" si="34"/>
        <v>0</v>
      </c>
      <c r="AG54" s="45">
        <f t="shared" si="34"/>
        <v>0</v>
      </c>
      <c r="AH54" s="45">
        <f t="shared" si="34"/>
        <v>0</v>
      </c>
      <c r="AI54" s="46">
        <f t="shared" si="34"/>
        <v>0</v>
      </c>
    </row>
    <row r="55" spans="1:35" ht="15.5" x14ac:dyDescent="0.35">
      <c r="A55" s="63" t="str">
        <f t="shared" si="30"/>
        <v>ambitions_2Gt_SMOOTH</v>
      </c>
      <c r="B55" s="38" t="s">
        <v>249</v>
      </c>
      <c r="C55" s="20" t="s">
        <v>95</v>
      </c>
      <c r="D55" s="43">
        <v>0</v>
      </c>
      <c r="E55" s="43">
        <f t="shared" si="31"/>
        <v>0</v>
      </c>
      <c r="F55" s="43">
        <f t="shared" si="31"/>
        <v>0</v>
      </c>
      <c r="G55" s="43">
        <v>0</v>
      </c>
      <c r="H55" s="43">
        <f t="shared" ref="H55:AI55" si="35">G55</f>
        <v>0</v>
      </c>
      <c r="I55" s="43">
        <f t="shared" si="35"/>
        <v>0</v>
      </c>
      <c r="J55" s="43">
        <f t="shared" si="35"/>
        <v>0</v>
      </c>
      <c r="K55" s="43">
        <f t="shared" si="35"/>
        <v>0</v>
      </c>
      <c r="L55" s="43">
        <f t="shared" si="35"/>
        <v>0</v>
      </c>
      <c r="M55" s="43">
        <f t="shared" si="35"/>
        <v>0</v>
      </c>
      <c r="N55" s="43">
        <f t="shared" si="35"/>
        <v>0</v>
      </c>
      <c r="O55" s="43">
        <f t="shared" si="35"/>
        <v>0</v>
      </c>
      <c r="P55" s="43">
        <f t="shared" si="35"/>
        <v>0</v>
      </c>
      <c r="Q55" s="43">
        <f t="shared" si="35"/>
        <v>0</v>
      </c>
      <c r="R55" s="43">
        <f t="shared" si="35"/>
        <v>0</v>
      </c>
      <c r="S55" s="43">
        <f t="shared" si="35"/>
        <v>0</v>
      </c>
      <c r="T55" s="43">
        <f t="shared" si="35"/>
        <v>0</v>
      </c>
      <c r="U55" s="43">
        <f t="shared" si="35"/>
        <v>0</v>
      </c>
      <c r="V55" s="43">
        <f t="shared" si="35"/>
        <v>0</v>
      </c>
      <c r="W55" s="43">
        <f t="shared" si="35"/>
        <v>0</v>
      </c>
      <c r="X55" s="43">
        <f t="shared" si="35"/>
        <v>0</v>
      </c>
      <c r="Y55" s="43">
        <f t="shared" si="35"/>
        <v>0</v>
      </c>
      <c r="Z55" s="43">
        <f t="shared" si="35"/>
        <v>0</v>
      </c>
      <c r="AA55" s="43">
        <f t="shared" si="35"/>
        <v>0</v>
      </c>
      <c r="AB55" s="43">
        <f t="shared" si="35"/>
        <v>0</v>
      </c>
      <c r="AC55" s="43">
        <f t="shared" si="35"/>
        <v>0</v>
      </c>
      <c r="AD55" s="43">
        <f t="shared" si="35"/>
        <v>0</v>
      </c>
      <c r="AE55" s="43">
        <f t="shared" si="35"/>
        <v>0</v>
      </c>
      <c r="AF55" s="43">
        <f t="shared" si="35"/>
        <v>0</v>
      </c>
      <c r="AG55" s="43">
        <f t="shared" si="35"/>
        <v>0</v>
      </c>
      <c r="AH55" s="43">
        <f t="shared" si="35"/>
        <v>0</v>
      </c>
      <c r="AI55" s="44">
        <f t="shared" si="35"/>
        <v>0</v>
      </c>
    </row>
    <row r="56" spans="1:35" ht="15.5" x14ac:dyDescent="0.35">
      <c r="A56" s="63" t="str">
        <f t="shared" si="30"/>
        <v>ambitions_2Gt_SMOOTH</v>
      </c>
      <c r="B56" s="38" t="s">
        <v>249</v>
      </c>
      <c r="C56" s="20" t="s">
        <v>222</v>
      </c>
      <c r="D56" s="45">
        <v>0</v>
      </c>
      <c r="E56" s="45">
        <f t="shared" si="31"/>
        <v>0</v>
      </c>
      <c r="F56" s="45">
        <f t="shared" si="31"/>
        <v>0</v>
      </c>
      <c r="G56" s="45">
        <v>0</v>
      </c>
      <c r="H56" s="45">
        <f t="shared" ref="H56:AI56" si="36">G56</f>
        <v>0</v>
      </c>
      <c r="I56" s="45">
        <f t="shared" si="36"/>
        <v>0</v>
      </c>
      <c r="J56" s="45">
        <f t="shared" si="36"/>
        <v>0</v>
      </c>
      <c r="K56" s="45">
        <f t="shared" si="36"/>
        <v>0</v>
      </c>
      <c r="L56" s="45">
        <f t="shared" si="36"/>
        <v>0</v>
      </c>
      <c r="M56" s="45">
        <f t="shared" si="36"/>
        <v>0</v>
      </c>
      <c r="N56" s="45">
        <f t="shared" si="36"/>
        <v>0</v>
      </c>
      <c r="O56" s="45">
        <f t="shared" si="36"/>
        <v>0</v>
      </c>
      <c r="P56" s="45">
        <f t="shared" si="36"/>
        <v>0</v>
      </c>
      <c r="Q56" s="45">
        <f t="shared" si="36"/>
        <v>0</v>
      </c>
      <c r="R56" s="45">
        <f t="shared" si="36"/>
        <v>0</v>
      </c>
      <c r="S56" s="45">
        <f t="shared" si="36"/>
        <v>0</v>
      </c>
      <c r="T56" s="45">
        <f t="shared" si="36"/>
        <v>0</v>
      </c>
      <c r="U56" s="45">
        <f t="shared" si="36"/>
        <v>0</v>
      </c>
      <c r="V56" s="45">
        <f t="shared" si="36"/>
        <v>0</v>
      </c>
      <c r="W56" s="45">
        <f t="shared" si="36"/>
        <v>0</v>
      </c>
      <c r="X56" s="45">
        <f t="shared" si="36"/>
        <v>0</v>
      </c>
      <c r="Y56" s="45">
        <f t="shared" si="36"/>
        <v>0</v>
      </c>
      <c r="Z56" s="45">
        <f t="shared" si="36"/>
        <v>0</v>
      </c>
      <c r="AA56" s="45">
        <f t="shared" si="36"/>
        <v>0</v>
      </c>
      <c r="AB56" s="45">
        <f t="shared" si="36"/>
        <v>0</v>
      </c>
      <c r="AC56" s="45">
        <f t="shared" si="36"/>
        <v>0</v>
      </c>
      <c r="AD56" s="45">
        <f t="shared" si="36"/>
        <v>0</v>
      </c>
      <c r="AE56" s="45">
        <f t="shared" si="36"/>
        <v>0</v>
      </c>
      <c r="AF56" s="45">
        <f t="shared" si="36"/>
        <v>0</v>
      </c>
      <c r="AG56" s="45">
        <f t="shared" si="36"/>
        <v>0</v>
      </c>
      <c r="AH56" s="45">
        <f t="shared" si="36"/>
        <v>0</v>
      </c>
      <c r="AI56" s="46">
        <f t="shared" si="36"/>
        <v>0</v>
      </c>
    </row>
    <row r="57" spans="1:35" ht="15.5" x14ac:dyDescent="0.35">
      <c r="A57" s="63" t="str">
        <f>A55</f>
        <v>ambitions_2Gt_SMOOTH</v>
      </c>
      <c r="B57" s="38" t="s">
        <v>249</v>
      </c>
      <c r="C57" s="20" t="s">
        <v>235</v>
      </c>
      <c r="D57" s="45">
        <v>0</v>
      </c>
      <c r="E57" s="45">
        <f t="shared" si="31"/>
        <v>0</v>
      </c>
      <c r="F57" s="45">
        <f t="shared" si="31"/>
        <v>0</v>
      </c>
      <c r="G57" s="45">
        <v>0</v>
      </c>
      <c r="H57" s="45">
        <f t="shared" ref="H57:AI57" si="37">G57</f>
        <v>0</v>
      </c>
      <c r="I57" s="45">
        <f t="shared" si="37"/>
        <v>0</v>
      </c>
      <c r="J57" s="45">
        <f t="shared" si="37"/>
        <v>0</v>
      </c>
      <c r="K57" s="45">
        <f t="shared" si="37"/>
        <v>0</v>
      </c>
      <c r="L57" s="45">
        <f t="shared" si="37"/>
        <v>0</v>
      </c>
      <c r="M57" s="45">
        <f t="shared" si="37"/>
        <v>0</v>
      </c>
      <c r="N57" s="45">
        <f t="shared" si="37"/>
        <v>0</v>
      </c>
      <c r="O57" s="45">
        <f t="shared" si="37"/>
        <v>0</v>
      </c>
      <c r="P57" s="45">
        <f t="shared" si="37"/>
        <v>0</v>
      </c>
      <c r="Q57" s="45">
        <f t="shared" si="37"/>
        <v>0</v>
      </c>
      <c r="R57" s="45">
        <f t="shared" si="37"/>
        <v>0</v>
      </c>
      <c r="S57" s="45">
        <f t="shared" si="37"/>
        <v>0</v>
      </c>
      <c r="T57" s="45">
        <f t="shared" si="37"/>
        <v>0</v>
      </c>
      <c r="U57" s="45">
        <f t="shared" si="37"/>
        <v>0</v>
      </c>
      <c r="V57" s="45">
        <f t="shared" si="37"/>
        <v>0</v>
      </c>
      <c r="W57" s="45">
        <f t="shared" si="37"/>
        <v>0</v>
      </c>
      <c r="X57" s="45">
        <f t="shared" si="37"/>
        <v>0</v>
      </c>
      <c r="Y57" s="45">
        <f t="shared" si="37"/>
        <v>0</v>
      </c>
      <c r="Z57" s="45">
        <f t="shared" si="37"/>
        <v>0</v>
      </c>
      <c r="AA57" s="45">
        <f t="shared" si="37"/>
        <v>0</v>
      </c>
      <c r="AB57" s="45">
        <f t="shared" si="37"/>
        <v>0</v>
      </c>
      <c r="AC57" s="45">
        <f t="shared" si="37"/>
        <v>0</v>
      </c>
      <c r="AD57" s="45">
        <f t="shared" si="37"/>
        <v>0</v>
      </c>
      <c r="AE57" s="45">
        <f t="shared" si="37"/>
        <v>0</v>
      </c>
      <c r="AF57" s="45">
        <f t="shared" si="37"/>
        <v>0</v>
      </c>
      <c r="AG57" s="45">
        <f t="shared" si="37"/>
        <v>0</v>
      </c>
      <c r="AH57" s="45">
        <f t="shared" si="37"/>
        <v>0</v>
      </c>
      <c r="AI57" s="46">
        <f t="shared" si="37"/>
        <v>0</v>
      </c>
    </row>
    <row r="58" spans="1:35" ht="15.5" x14ac:dyDescent="0.35">
      <c r="A58" s="64" t="str">
        <f>A57</f>
        <v>ambitions_2Gt_SMOOTH</v>
      </c>
      <c r="B58" s="57" t="s">
        <v>249</v>
      </c>
      <c r="C58" s="29" t="s">
        <v>236</v>
      </c>
      <c r="D58" s="47">
        <v>0</v>
      </c>
      <c r="E58" s="47">
        <f t="shared" si="31"/>
        <v>0</v>
      </c>
      <c r="F58" s="47">
        <f t="shared" si="31"/>
        <v>0</v>
      </c>
      <c r="G58" s="47">
        <v>0</v>
      </c>
      <c r="H58" s="47">
        <f t="shared" ref="H58:AI58" si="38">G58</f>
        <v>0</v>
      </c>
      <c r="I58" s="47">
        <f t="shared" si="38"/>
        <v>0</v>
      </c>
      <c r="J58" s="47">
        <f t="shared" si="38"/>
        <v>0</v>
      </c>
      <c r="K58" s="47">
        <f t="shared" si="38"/>
        <v>0</v>
      </c>
      <c r="L58" s="47">
        <f t="shared" si="38"/>
        <v>0</v>
      </c>
      <c r="M58" s="47">
        <f t="shared" si="38"/>
        <v>0</v>
      </c>
      <c r="N58" s="47">
        <f t="shared" si="38"/>
        <v>0</v>
      </c>
      <c r="O58" s="47">
        <f t="shared" si="38"/>
        <v>0</v>
      </c>
      <c r="P58" s="47">
        <f t="shared" si="38"/>
        <v>0</v>
      </c>
      <c r="Q58" s="47">
        <f t="shared" si="38"/>
        <v>0</v>
      </c>
      <c r="R58" s="47">
        <f t="shared" si="38"/>
        <v>0</v>
      </c>
      <c r="S58" s="47">
        <f t="shared" si="38"/>
        <v>0</v>
      </c>
      <c r="T58" s="47">
        <f t="shared" si="38"/>
        <v>0</v>
      </c>
      <c r="U58" s="47">
        <f t="shared" si="38"/>
        <v>0</v>
      </c>
      <c r="V58" s="47">
        <f t="shared" si="38"/>
        <v>0</v>
      </c>
      <c r="W58" s="47">
        <f t="shared" si="38"/>
        <v>0</v>
      </c>
      <c r="X58" s="47">
        <f t="shared" si="38"/>
        <v>0</v>
      </c>
      <c r="Y58" s="47">
        <f t="shared" si="38"/>
        <v>0</v>
      </c>
      <c r="Z58" s="47">
        <f t="shared" si="38"/>
        <v>0</v>
      </c>
      <c r="AA58" s="47">
        <f t="shared" si="38"/>
        <v>0</v>
      </c>
      <c r="AB58" s="47">
        <f t="shared" si="38"/>
        <v>0</v>
      </c>
      <c r="AC58" s="47">
        <f t="shared" si="38"/>
        <v>0</v>
      </c>
      <c r="AD58" s="47">
        <f t="shared" si="38"/>
        <v>0</v>
      </c>
      <c r="AE58" s="47">
        <f t="shared" si="38"/>
        <v>0</v>
      </c>
      <c r="AF58" s="47">
        <f t="shared" si="38"/>
        <v>0</v>
      </c>
      <c r="AG58" s="47">
        <f t="shared" si="38"/>
        <v>0</v>
      </c>
      <c r="AH58" s="47">
        <f t="shared" si="38"/>
        <v>0</v>
      </c>
      <c r="AI58" s="48">
        <f t="shared" si="38"/>
        <v>0</v>
      </c>
    </row>
    <row r="59" spans="1:35" ht="15.5" x14ac:dyDescent="0.35">
      <c r="A59" s="37" t="s">
        <v>250</v>
      </c>
      <c r="B59" s="52" t="s">
        <v>248</v>
      </c>
      <c r="C59" s="15" t="s">
        <v>232</v>
      </c>
      <c r="D59" s="39">
        <v>0</v>
      </c>
      <c r="E59" s="39">
        <v>0</v>
      </c>
      <c r="F59" s="39">
        <v>0</v>
      </c>
      <c r="G59" s="39"/>
      <c r="H59" s="39"/>
      <c r="I59" s="39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1"/>
    </row>
    <row r="60" spans="1:35" ht="15.5" x14ac:dyDescent="0.35">
      <c r="A60" s="42" t="str">
        <f t="shared" ref="A60:A66" si="39">A59</f>
        <v>base_11-supply</v>
      </c>
      <c r="B60" s="53" t="s">
        <v>248</v>
      </c>
      <c r="C60" s="20" t="s">
        <v>110</v>
      </c>
      <c r="D60" s="43">
        <v>0</v>
      </c>
      <c r="E60" s="43">
        <v>0</v>
      </c>
      <c r="F60" s="43">
        <v>0</v>
      </c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4"/>
    </row>
    <row r="61" spans="1:35" ht="15.5" x14ac:dyDescent="0.35">
      <c r="A61" s="42" t="str">
        <f t="shared" si="39"/>
        <v>base_11-supply</v>
      </c>
      <c r="B61" s="53" t="s">
        <v>248</v>
      </c>
      <c r="C61" s="20" t="s">
        <v>233</v>
      </c>
      <c r="D61" s="45">
        <v>0</v>
      </c>
      <c r="E61" s="45">
        <v>0</v>
      </c>
      <c r="F61" s="45">
        <v>0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6"/>
    </row>
    <row r="62" spans="1:35" ht="15.5" x14ac:dyDescent="0.35">
      <c r="A62" s="42" t="str">
        <f t="shared" si="39"/>
        <v>base_11-supply</v>
      </c>
      <c r="B62" s="53" t="s">
        <v>248</v>
      </c>
      <c r="C62" s="20" t="s">
        <v>234</v>
      </c>
      <c r="D62" s="43">
        <v>0</v>
      </c>
      <c r="E62" s="43">
        <v>0</v>
      </c>
      <c r="F62" s="43">
        <v>0</v>
      </c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4"/>
    </row>
    <row r="63" spans="1:35" ht="15.5" x14ac:dyDescent="0.35">
      <c r="A63" s="42" t="str">
        <f t="shared" si="39"/>
        <v>base_11-supply</v>
      </c>
      <c r="B63" s="53" t="s">
        <v>248</v>
      </c>
      <c r="C63" s="20" t="s">
        <v>168</v>
      </c>
      <c r="D63" s="43">
        <v>0</v>
      </c>
      <c r="E63" s="43">
        <v>0</v>
      </c>
      <c r="F63" s="43">
        <v>0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4"/>
    </row>
    <row r="64" spans="1:35" ht="15.5" x14ac:dyDescent="0.35">
      <c r="A64" s="42" t="str">
        <f t="shared" si="39"/>
        <v>base_11-supply</v>
      </c>
      <c r="B64" s="53" t="s">
        <v>248</v>
      </c>
      <c r="C64" s="20" t="s">
        <v>58</v>
      </c>
      <c r="D64" s="45">
        <v>0</v>
      </c>
      <c r="E64" s="45">
        <v>0</v>
      </c>
      <c r="F64" s="45">
        <v>0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6"/>
    </row>
    <row r="65" spans="1:35" ht="15.5" x14ac:dyDescent="0.35">
      <c r="A65" s="42" t="str">
        <f t="shared" si="39"/>
        <v>base_11-supply</v>
      </c>
      <c r="B65" s="53" t="s">
        <v>248</v>
      </c>
      <c r="C65" s="20" t="s">
        <v>95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/>
      <c r="M65" s="43"/>
      <c r="N65" s="43"/>
      <c r="O65" s="43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6"/>
    </row>
    <row r="66" spans="1:35" ht="15.5" x14ac:dyDescent="0.35">
      <c r="A66" s="42" t="str">
        <f t="shared" si="39"/>
        <v>base_11-supply</v>
      </c>
      <c r="B66" s="53" t="s">
        <v>248</v>
      </c>
      <c r="C66" s="20" t="s">
        <v>222</v>
      </c>
      <c r="D66" s="45">
        <v>0</v>
      </c>
      <c r="E66" s="45">
        <f>D66</f>
        <v>0</v>
      </c>
      <c r="F66" s="45">
        <f>E66</f>
        <v>0</v>
      </c>
      <c r="G66" s="45">
        <v>0</v>
      </c>
      <c r="H66" s="45">
        <f t="shared" ref="H66:AI66" si="40">G66</f>
        <v>0</v>
      </c>
      <c r="I66" s="45">
        <f t="shared" si="40"/>
        <v>0</v>
      </c>
      <c r="J66" s="45">
        <f t="shared" si="40"/>
        <v>0</v>
      </c>
      <c r="K66" s="45">
        <f t="shared" si="40"/>
        <v>0</v>
      </c>
      <c r="L66" s="45">
        <f t="shared" si="40"/>
        <v>0</v>
      </c>
      <c r="M66" s="45">
        <f t="shared" si="40"/>
        <v>0</v>
      </c>
      <c r="N66" s="45">
        <f t="shared" si="40"/>
        <v>0</v>
      </c>
      <c r="O66" s="45">
        <f t="shared" si="40"/>
        <v>0</v>
      </c>
      <c r="P66" s="45">
        <f t="shared" si="40"/>
        <v>0</v>
      </c>
      <c r="Q66" s="45">
        <f t="shared" si="40"/>
        <v>0</v>
      </c>
      <c r="R66" s="45">
        <f t="shared" si="40"/>
        <v>0</v>
      </c>
      <c r="S66" s="45">
        <f t="shared" si="40"/>
        <v>0</v>
      </c>
      <c r="T66" s="45">
        <f t="shared" si="40"/>
        <v>0</v>
      </c>
      <c r="U66" s="45">
        <f t="shared" si="40"/>
        <v>0</v>
      </c>
      <c r="V66" s="45">
        <f t="shared" si="40"/>
        <v>0</v>
      </c>
      <c r="W66" s="45">
        <f t="shared" si="40"/>
        <v>0</v>
      </c>
      <c r="X66" s="45">
        <f t="shared" si="40"/>
        <v>0</v>
      </c>
      <c r="Y66" s="45">
        <f t="shared" si="40"/>
        <v>0</v>
      </c>
      <c r="Z66" s="45">
        <f t="shared" si="40"/>
        <v>0</v>
      </c>
      <c r="AA66" s="45">
        <f t="shared" si="40"/>
        <v>0</v>
      </c>
      <c r="AB66" s="45">
        <f t="shared" si="40"/>
        <v>0</v>
      </c>
      <c r="AC66" s="45">
        <f t="shared" si="40"/>
        <v>0</v>
      </c>
      <c r="AD66" s="45">
        <f t="shared" si="40"/>
        <v>0</v>
      </c>
      <c r="AE66" s="45">
        <f t="shared" si="40"/>
        <v>0</v>
      </c>
      <c r="AF66" s="45">
        <f t="shared" si="40"/>
        <v>0</v>
      </c>
      <c r="AG66" s="45">
        <f t="shared" si="40"/>
        <v>0</v>
      </c>
      <c r="AH66" s="45">
        <f t="shared" si="40"/>
        <v>0</v>
      </c>
      <c r="AI66" s="46">
        <f t="shared" si="40"/>
        <v>0</v>
      </c>
    </row>
    <row r="67" spans="1:35" ht="15.5" x14ac:dyDescent="0.35">
      <c r="A67" s="42" t="str">
        <f>A65</f>
        <v>base_11-supply</v>
      </c>
      <c r="B67" s="53" t="s">
        <v>248</v>
      </c>
      <c r="C67" s="20" t="s">
        <v>235</v>
      </c>
      <c r="D67" s="45">
        <v>0</v>
      </c>
      <c r="E67" s="45">
        <v>0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5000</v>
      </c>
      <c r="Q67" s="45">
        <v>5000</v>
      </c>
      <c r="R67" s="45">
        <v>5000</v>
      </c>
      <c r="S67" s="45">
        <v>5000</v>
      </c>
      <c r="T67" s="45">
        <v>5000</v>
      </c>
      <c r="U67" s="45">
        <v>5000</v>
      </c>
      <c r="V67" s="45">
        <v>5000</v>
      </c>
      <c r="W67" s="45">
        <v>5000</v>
      </c>
      <c r="X67" s="45">
        <v>5000</v>
      </c>
      <c r="Y67" s="45">
        <v>5000</v>
      </c>
      <c r="Z67" s="45">
        <v>5000</v>
      </c>
      <c r="AA67" s="45">
        <v>5000</v>
      </c>
      <c r="AB67" s="45">
        <v>5000</v>
      </c>
      <c r="AC67" s="45">
        <v>5000</v>
      </c>
      <c r="AD67" s="45">
        <v>5000</v>
      </c>
      <c r="AE67" s="45">
        <v>5000</v>
      </c>
      <c r="AF67" s="45">
        <v>5000</v>
      </c>
      <c r="AG67" s="45">
        <v>5000</v>
      </c>
      <c r="AH67" s="45">
        <v>5000</v>
      </c>
      <c r="AI67" s="46">
        <v>5000</v>
      </c>
    </row>
    <row r="68" spans="1:35" ht="15.5" x14ac:dyDescent="0.35">
      <c r="A68" s="42" t="str">
        <f>A67</f>
        <v>base_11-supply</v>
      </c>
      <c r="B68" s="54" t="s">
        <v>248</v>
      </c>
      <c r="C68" s="29" t="s">
        <v>236</v>
      </c>
      <c r="D68" s="47">
        <v>0</v>
      </c>
      <c r="E68" s="47">
        <v>0</v>
      </c>
      <c r="F68" s="47">
        <v>0</v>
      </c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8"/>
    </row>
    <row r="69" spans="1:35" ht="15.5" x14ac:dyDescent="0.35">
      <c r="A69" s="37" t="str">
        <f>A59</f>
        <v>base_11-supply</v>
      </c>
      <c r="B69" s="55" t="s">
        <v>249</v>
      </c>
      <c r="C69" s="15" t="s">
        <v>232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  <c r="U69" s="40">
        <v>0</v>
      </c>
      <c r="V69" s="40">
        <v>0</v>
      </c>
      <c r="W69" s="40">
        <v>0</v>
      </c>
      <c r="X69" s="40">
        <v>0</v>
      </c>
      <c r="Y69" s="40">
        <v>0</v>
      </c>
      <c r="Z69" s="40">
        <v>0</v>
      </c>
      <c r="AA69" s="40">
        <v>0</v>
      </c>
      <c r="AB69" s="40">
        <v>0</v>
      </c>
      <c r="AC69" s="40">
        <v>0</v>
      </c>
      <c r="AD69" s="40">
        <v>0</v>
      </c>
      <c r="AE69" s="40">
        <v>0</v>
      </c>
      <c r="AF69" s="40">
        <v>0</v>
      </c>
      <c r="AG69" s="40">
        <v>0</v>
      </c>
      <c r="AH69" s="40">
        <v>0</v>
      </c>
      <c r="AI69" s="41">
        <v>0</v>
      </c>
    </row>
    <row r="70" spans="1:35" ht="15.5" x14ac:dyDescent="0.35">
      <c r="A70" s="42" t="str">
        <f t="shared" ref="A70:A76" si="41">A69</f>
        <v>base_11-supply</v>
      </c>
      <c r="B70" s="38" t="s">
        <v>249</v>
      </c>
      <c r="C70" s="20" t="s">
        <v>110</v>
      </c>
      <c r="D70" s="43">
        <v>0</v>
      </c>
      <c r="E70" s="43">
        <f t="shared" ref="E70:F74" si="42">D70</f>
        <v>0</v>
      </c>
      <c r="F70" s="43">
        <f t="shared" si="42"/>
        <v>0</v>
      </c>
      <c r="G70" s="43">
        <v>0</v>
      </c>
      <c r="H70" s="43">
        <f t="shared" ref="H70:AI70" si="43">G70</f>
        <v>0</v>
      </c>
      <c r="I70" s="43">
        <f t="shared" si="43"/>
        <v>0</v>
      </c>
      <c r="J70" s="43">
        <f t="shared" si="43"/>
        <v>0</v>
      </c>
      <c r="K70" s="43">
        <f t="shared" si="43"/>
        <v>0</v>
      </c>
      <c r="L70" s="43">
        <f t="shared" si="43"/>
        <v>0</v>
      </c>
      <c r="M70" s="43">
        <f t="shared" si="43"/>
        <v>0</v>
      </c>
      <c r="N70" s="43">
        <f t="shared" si="43"/>
        <v>0</v>
      </c>
      <c r="O70" s="43">
        <f t="shared" si="43"/>
        <v>0</v>
      </c>
      <c r="P70" s="43">
        <f t="shared" si="43"/>
        <v>0</v>
      </c>
      <c r="Q70" s="43">
        <f t="shared" si="43"/>
        <v>0</v>
      </c>
      <c r="R70" s="43">
        <f t="shared" si="43"/>
        <v>0</v>
      </c>
      <c r="S70" s="43">
        <f t="shared" si="43"/>
        <v>0</v>
      </c>
      <c r="T70" s="43">
        <f t="shared" si="43"/>
        <v>0</v>
      </c>
      <c r="U70" s="43">
        <f t="shared" si="43"/>
        <v>0</v>
      </c>
      <c r="V70" s="43">
        <f t="shared" si="43"/>
        <v>0</v>
      </c>
      <c r="W70" s="43">
        <f t="shared" si="43"/>
        <v>0</v>
      </c>
      <c r="X70" s="43">
        <f t="shared" si="43"/>
        <v>0</v>
      </c>
      <c r="Y70" s="43">
        <f t="shared" si="43"/>
        <v>0</v>
      </c>
      <c r="Z70" s="43">
        <f t="shared" si="43"/>
        <v>0</v>
      </c>
      <c r="AA70" s="43">
        <f t="shared" si="43"/>
        <v>0</v>
      </c>
      <c r="AB70" s="43">
        <f t="shared" si="43"/>
        <v>0</v>
      </c>
      <c r="AC70" s="43">
        <f t="shared" si="43"/>
        <v>0</v>
      </c>
      <c r="AD70" s="43">
        <f t="shared" si="43"/>
        <v>0</v>
      </c>
      <c r="AE70" s="43">
        <f t="shared" si="43"/>
        <v>0</v>
      </c>
      <c r="AF70" s="43">
        <f t="shared" si="43"/>
        <v>0</v>
      </c>
      <c r="AG70" s="43">
        <f t="shared" si="43"/>
        <v>0</v>
      </c>
      <c r="AH70" s="43">
        <f t="shared" si="43"/>
        <v>0</v>
      </c>
      <c r="AI70" s="44">
        <f t="shared" si="43"/>
        <v>0</v>
      </c>
    </row>
    <row r="71" spans="1:35" ht="15.5" x14ac:dyDescent="0.35">
      <c r="A71" s="42" t="str">
        <f t="shared" si="41"/>
        <v>base_11-supply</v>
      </c>
      <c r="B71" s="38" t="s">
        <v>249</v>
      </c>
      <c r="C71" s="20" t="s">
        <v>233</v>
      </c>
      <c r="D71" s="45">
        <v>0</v>
      </c>
      <c r="E71" s="45">
        <f t="shared" si="42"/>
        <v>0</v>
      </c>
      <c r="F71" s="45">
        <f t="shared" si="42"/>
        <v>0</v>
      </c>
      <c r="G71" s="45">
        <v>0</v>
      </c>
      <c r="H71" s="45">
        <f t="shared" ref="H71:AI71" si="44">G71</f>
        <v>0</v>
      </c>
      <c r="I71" s="45">
        <f t="shared" si="44"/>
        <v>0</v>
      </c>
      <c r="J71" s="45">
        <f t="shared" si="44"/>
        <v>0</v>
      </c>
      <c r="K71" s="45">
        <f t="shared" si="44"/>
        <v>0</v>
      </c>
      <c r="L71" s="45">
        <f t="shared" si="44"/>
        <v>0</v>
      </c>
      <c r="M71" s="45">
        <f t="shared" si="44"/>
        <v>0</v>
      </c>
      <c r="N71" s="45">
        <f t="shared" si="44"/>
        <v>0</v>
      </c>
      <c r="O71" s="45">
        <f t="shared" si="44"/>
        <v>0</v>
      </c>
      <c r="P71" s="45">
        <f t="shared" si="44"/>
        <v>0</v>
      </c>
      <c r="Q71" s="45">
        <f t="shared" si="44"/>
        <v>0</v>
      </c>
      <c r="R71" s="45">
        <f t="shared" si="44"/>
        <v>0</v>
      </c>
      <c r="S71" s="45">
        <f t="shared" si="44"/>
        <v>0</v>
      </c>
      <c r="T71" s="45">
        <f t="shared" si="44"/>
        <v>0</v>
      </c>
      <c r="U71" s="45">
        <f t="shared" si="44"/>
        <v>0</v>
      </c>
      <c r="V71" s="45">
        <f t="shared" si="44"/>
        <v>0</v>
      </c>
      <c r="W71" s="45">
        <f t="shared" si="44"/>
        <v>0</v>
      </c>
      <c r="X71" s="45">
        <f t="shared" si="44"/>
        <v>0</v>
      </c>
      <c r="Y71" s="45">
        <f t="shared" si="44"/>
        <v>0</v>
      </c>
      <c r="Z71" s="45">
        <f t="shared" si="44"/>
        <v>0</v>
      </c>
      <c r="AA71" s="45">
        <f t="shared" si="44"/>
        <v>0</v>
      </c>
      <c r="AB71" s="45">
        <f t="shared" si="44"/>
        <v>0</v>
      </c>
      <c r="AC71" s="45">
        <f t="shared" si="44"/>
        <v>0</v>
      </c>
      <c r="AD71" s="45">
        <f t="shared" si="44"/>
        <v>0</v>
      </c>
      <c r="AE71" s="45">
        <f t="shared" si="44"/>
        <v>0</v>
      </c>
      <c r="AF71" s="45">
        <f t="shared" si="44"/>
        <v>0</v>
      </c>
      <c r="AG71" s="45">
        <f t="shared" si="44"/>
        <v>0</v>
      </c>
      <c r="AH71" s="45">
        <f t="shared" si="44"/>
        <v>0</v>
      </c>
      <c r="AI71" s="46">
        <f t="shared" si="44"/>
        <v>0</v>
      </c>
    </row>
    <row r="72" spans="1:35" ht="15.5" x14ac:dyDescent="0.35">
      <c r="A72" s="42" t="str">
        <f t="shared" si="41"/>
        <v>base_11-supply</v>
      </c>
      <c r="B72" s="38" t="s">
        <v>249</v>
      </c>
      <c r="C72" s="20" t="s">
        <v>234</v>
      </c>
      <c r="D72" s="43">
        <v>0</v>
      </c>
      <c r="E72" s="43">
        <f t="shared" si="42"/>
        <v>0</v>
      </c>
      <c r="F72" s="43">
        <f t="shared" si="42"/>
        <v>0</v>
      </c>
      <c r="G72" s="43">
        <v>0</v>
      </c>
      <c r="H72" s="43">
        <f t="shared" ref="H72:AI72" si="45">G72</f>
        <v>0</v>
      </c>
      <c r="I72" s="43">
        <f t="shared" si="45"/>
        <v>0</v>
      </c>
      <c r="J72" s="43">
        <f t="shared" si="45"/>
        <v>0</v>
      </c>
      <c r="K72" s="43">
        <f t="shared" si="45"/>
        <v>0</v>
      </c>
      <c r="L72" s="43">
        <f t="shared" si="45"/>
        <v>0</v>
      </c>
      <c r="M72" s="43">
        <f t="shared" si="45"/>
        <v>0</v>
      </c>
      <c r="N72" s="43">
        <f t="shared" si="45"/>
        <v>0</v>
      </c>
      <c r="O72" s="43">
        <f t="shared" si="45"/>
        <v>0</v>
      </c>
      <c r="P72" s="43">
        <f t="shared" si="45"/>
        <v>0</v>
      </c>
      <c r="Q72" s="43">
        <f t="shared" si="45"/>
        <v>0</v>
      </c>
      <c r="R72" s="43">
        <f t="shared" si="45"/>
        <v>0</v>
      </c>
      <c r="S72" s="43">
        <f t="shared" si="45"/>
        <v>0</v>
      </c>
      <c r="T72" s="43">
        <f t="shared" si="45"/>
        <v>0</v>
      </c>
      <c r="U72" s="43">
        <f t="shared" si="45"/>
        <v>0</v>
      </c>
      <c r="V72" s="43">
        <f t="shared" si="45"/>
        <v>0</v>
      </c>
      <c r="W72" s="43">
        <f t="shared" si="45"/>
        <v>0</v>
      </c>
      <c r="X72" s="43">
        <f t="shared" si="45"/>
        <v>0</v>
      </c>
      <c r="Y72" s="43">
        <f t="shared" si="45"/>
        <v>0</v>
      </c>
      <c r="Z72" s="43">
        <f t="shared" si="45"/>
        <v>0</v>
      </c>
      <c r="AA72" s="43">
        <f t="shared" si="45"/>
        <v>0</v>
      </c>
      <c r="AB72" s="43">
        <f t="shared" si="45"/>
        <v>0</v>
      </c>
      <c r="AC72" s="43">
        <f t="shared" si="45"/>
        <v>0</v>
      </c>
      <c r="AD72" s="43">
        <f t="shared" si="45"/>
        <v>0</v>
      </c>
      <c r="AE72" s="43">
        <f t="shared" si="45"/>
        <v>0</v>
      </c>
      <c r="AF72" s="43">
        <f t="shared" si="45"/>
        <v>0</v>
      </c>
      <c r="AG72" s="43">
        <f t="shared" si="45"/>
        <v>0</v>
      </c>
      <c r="AH72" s="43">
        <f t="shared" si="45"/>
        <v>0</v>
      </c>
      <c r="AI72" s="44">
        <f t="shared" si="45"/>
        <v>0</v>
      </c>
    </row>
    <row r="73" spans="1:35" ht="15.5" x14ac:dyDescent="0.35">
      <c r="A73" s="42" t="str">
        <f t="shared" si="41"/>
        <v>base_11-supply</v>
      </c>
      <c r="B73" s="38" t="s">
        <v>249</v>
      </c>
      <c r="C73" s="20" t="s">
        <v>58</v>
      </c>
      <c r="D73" s="45">
        <v>0</v>
      </c>
      <c r="E73" s="45">
        <f t="shared" si="42"/>
        <v>0</v>
      </c>
      <c r="F73" s="45">
        <f t="shared" si="42"/>
        <v>0</v>
      </c>
      <c r="G73" s="45">
        <v>0</v>
      </c>
      <c r="H73" s="45">
        <f t="shared" ref="H73:AI73" si="46">G73</f>
        <v>0</v>
      </c>
      <c r="I73" s="45">
        <f t="shared" si="46"/>
        <v>0</v>
      </c>
      <c r="J73" s="45">
        <f t="shared" si="46"/>
        <v>0</v>
      </c>
      <c r="K73" s="45">
        <f t="shared" si="46"/>
        <v>0</v>
      </c>
      <c r="L73" s="45">
        <f t="shared" si="46"/>
        <v>0</v>
      </c>
      <c r="M73" s="45">
        <f t="shared" si="46"/>
        <v>0</v>
      </c>
      <c r="N73" s="45">
        <f t="shared" si="46"/>
        <v>0</v>
      </c>
      <c r="O73" s="45">
        <f t="shared" si="46"/>
        <v>0</v>
      </c>
      <c r="P73" s="45">
        <f t="shared" si="46"/>
        <v>0</v>
      </c>
      <c r="Q73" s="45">
        <f t="shared" si="46"/>
        <v>0</v>
      </c>
      <c r="R73" s="45">
        <f t="shared" si="46"/>
        <v>0</v>
      </c>
      <c r="S73" s="45">
        <f t="shared" si="46"/>
        <v>0</v>
      </c>
      <c r="T73" s="45">
        <f t="shared" si="46"/>
        <v>0</v>
      </c>
      <c r="U73" s="45">
        <f t="shared" si="46"/>
        <v>0</v>
      </c>
      <c r="V73" s="45">
        <f t="shared" si="46"/>
        <v>0</v>
      </c>
      <c r="W73" s="45">
        <f t="shared" si="46"/>
        <v>0</v>
      </c>
      <c r="X73" s="45">
        <f t="shared" si="46"/>
        <v>0</v>
      </c>
      <c r="Y73" s="45">
        <f t="shared" si="46"/>
        <v>0</v>
      </c>
      <c r="Z73" s="45">
        <f t="shared" si="46"/>
        <v>0</v>
      </c>
      <c r="AA73" s="45">
        <f t="shared" si="46"/>
        <v>0</v>
      </c>
      <c r="AB73" s="45">
        <f t="shared" si="46"/>
        <v>0</v>
      </c>
      <c r="AC73" s="45">
        <f t="shared" si="46"/>
        <v>0</v>
      </c>
      <c r="AD73" s="45">
        <f t="shared" si="46"/>
        <v>0</v>
      </c>
      <c r="AE73" s="45">
        <f t="shared" si="46"/>
        <v>0</v>
      </c>
      <c r="AF73" s="45">
        <f t="shared" si="46"/>
        <v>0</v>
      </c>
      <c r="AG73" s="45">
        <f t="shared" si="46"/>
        <v>0</v>
      </c>
      <c r="AH73" s="45">
        <f t="shared" si="46"/>
        <v>0</v>
      </c>
      <c r="AI73" s="46">
        <f t="shared" si="46"/>
        <v>0</v>
      </c>
    </row>
    <row r="74" spans="1:35" ht="15.5" x14ac:dyDescent="0.35">
      <c r="A74" s="42" t="str">
        <f t="shared" si="41"/>
        <v>base_11-supply</v>
      </c>
      <c r="B74" s="38" t="s">
        <v>249</v>
      </c>
      <c r="C74" s="20" t="s">
        <v>95</v>
      </c>
      <c r="D74" s="43">
        <v>0</v>
      </c>
      <c r="E74" s="43">
        <f t="shared" si="42"/>
        <v>0</v>
      </c>
      <c r="F74" s="43">
        <f t="shared" si="42"/>
        <v>0</v>
      </c>
      <c r="G74" s="43">
        <v>0</v>
      </c>
      <c r="H74" s="43">
        <f t="shared" ref="H74:AI74" si="47">G74</f>
        <v>0</v>
      </c>
      <c r="I74" s="43">
        <f t="shared" si="47"/>
        <v>0</v>
      </c>
      <c r="J74" s="43">
        <f t="shared" si="47"/>
        <v>0</v>
      </c>
      <c r="K74" s="43">
        <f t="shared" si="47"/>
        <v>0</v>
      </c>
      <c r="L74" s="43">
        <f t="shared" si="47"/>
        <v>0</v>
      </c>
      <c r="M74" s="43">
        <f t="shared" si="47"/>
        <v>0</v>
      </c>
      <c r="N74" s="43">
        <f t="shared" si="47"/>
        <v>0</v>
      </c>
      <c r="O74" s="43">
        <f t="shared" si="47"/>
        <v>0</v>
      </c>
      <c r="P74" s="43">
        <f t="shared" si="47"/>
        <v>0</v>
      </c>
      <c r="Q74" s="43">
        <f t="shared" si="47"/>
        <v>0</v>
      </c>
      <c r="R74" s="43">
        <f t="shared" si="47"/>
        <v>0</v>
      </c>
      <c r="S74" s="43">
        <f t="shared" si="47"/>
        <v>0</v>
      </c>
      <c r="T74" s="43">
        <f t="shared" si="47"/>
        <v>0</v>
      </c>
      <c r="U74" s="43">
        <f t="shared" si="47"/>
        <v>0</v>
      </c>
      <c r="V74" s="43">
        <f t="shared" si="47"/>
        <v>0</v>
      </c>
      <c r="W74" s="43">
        <f t="shared" si="47"/>
        <v>0</v>
      </c>
      <c r="X74" s="43">
        <f t="shared" si="47"/>
        <v>0</v>
      </c>
      <c r="Y74" s="43">
        <f t="shared" si="47"/>
        <v>0</v>
      </c>
      <c r="Z74" s="43">
        <f t="shared" si="47"/>
        <v>0</v>
      </c>
      <c r="AA74" s="43">
        <f t="shared" si="47"/>
        <v>0</v>
      </c>
      <c r="AB74" s="43">
        <f t="shared" si="47"/>
        <v>0</v>
      </c>
      <c r="AC74" s="43">
        <f t="shared" si="47"/>
        <v>0</v>
      </c>
      <c r="AD74" s="43">
        <f t="shared" si="47"/>
        <v>0</v>
      </c>
      <c r="AE74" s="43">
        <f t="shared" si="47"/>
        <v>0</v>
      </c>
      <c r="AF74" s="43">
        <f t="shared" si="47"/>
        <v>0</v>
      </c>
      <c r="AG74" s="43">
        <f t="shared" si="47"/>
        <v>0</v>
      </c>
      <c r="AH74" s="43">
        <f t="shared" si="47"/>
        <v>0</v>
      </c>
      <c r="AI74" s="44">
        <f t="shared" si="47"/>
        <v>0</v>
      </c>
    </row>
    <row r="75" spans="1:35" ht="15.5" x14ac:dyDescent="0.35">
      <c r="A75" s="42" t="str">
        <f t="shared" si="41"/>
        <v>base_11-supply</v>
      </c>
      <c r="B75" s="38" t="s">
        <v>249</v>
      </c>
      <c r="C75" s="20" t="s">
        <v>222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0</v>
      </c>
      <c r="U75" s="45">
        <v>0</v>
      </c>
      <c r="V75" s="45">
        <v>0</v>
      </c>
      <c r="W75" s="45">
        <v>0</v>
      </c>
      <c r="X75" s="45">
        <v>0</v>
      </c>
      <c r="Y75" s="45">
        <v>0</v>
      </c>
      <c r="Z75" s="45">
        <v>0</v>
      </c>
      <c r="AA75" s="45">
        <v>0</v>
      </c>
      <c r="AB75" s="45">
        <v>0</v>
      </c>
      <c r="AC75" s="45">
        <v>0</v>
      </c>
      <c r="AD75" s="45">
        <v>0</v>
      </c>
      <c r="AE75" s="45">
        <v>0</v>
      </c>
      <c r="AF75" s="45">
        <v>0</v>
      </c>
      <c r="AG75" s="45">
        <v>0</v>
      </c>
      <c r="AH75" s="45">
        <v>0</v>
      </c>
      <c r="AI75" s="46">
        <v>0</v>
      </c>
    </row>
    <row r="76" spans="1:35" ht="15.5" x14ac:dyDescent="0.35">
      <c r="A76" s="42" t="str">
        <f t="shared" si="41"/>
        <v>base_11-supply</v>
      </c>
      <c r="B76" s="38" t="s">
        <v>249</v>
      </c>
      <c r="C76" s="20" t="s">
        <v>235</v>
      </c>
      <c r="D76" s="43">
        <v>0</v>
      </c>
      <c r="E76" s="43">
        <f>D76</f>
        <v>0</v>
      </c>
      <c r="F76" s="43">
        <f>E76</f>
        <v>0</v>
      </c>
      <c r="G76" s="43">
        <v>0</v>
      </c>
      <c r="H76" s="43">
        <f t="shared" ref="H76:AI76" si="48">G76</f>
        <v>0</v>
      </c>
      <c r="I76" s="43">
        <f t="shared" si="48"/>
        <v>0</v>
      </c>
      <c r="J76" s="43">
        <f t="shared" si="48"/>
        <v>0</v>
      </c>
      <c r="K76" s="43">
        <f t="shared" si="48"/>
        <v>0</v>
      </c>
      <c r="L76" s="43">
        <f t="shared" si="48"/>
        <v>0</v>
      </c>
      <c r="M76" s="43">
        <f t="shared" si="48"/>
        <v>0</v>
      </c>
      <c r="N76" s="43">
        <f t="shared" si="48"/>
        <v>0</v>
      </c>
      <c r="O76" s="43">
        <f t="shared" si="48"/>
        <v>0</v>
      </c>
      <c r="P76" s="43">
        <f t="shared" si="48"/>
        <v>0</v>
      </c>
      <c r="Q76" s="43">
        <f t="shared" si="48"/>
        <v>0</v>
      </c>
      <c r="R76" s="43">
        <f t="shared" si="48"/>
        <v>0</v>
      </c>
      <c r="S76" s="43">
        <f t="shared" si="48"/>
        <v>0</v>
      </c>
      <c r="T76" s="43">
        <f t="shared" si="48"/>
        <v>0</v>
      </c>
      <c r="U76" s="43">
        <f t="shared" si="48"/>
        <v>0</v>
      </c>
      <c r="V76" s="43">
        <f t="shared" si="48"/>
        <v>0</v>
      </c>
      <c r="W76" s="43">
        <f t="shared" si="48"/>
        <v>0</v>
      </c>
      <c r="X76" s="43">
        <f t="shared" si="48"/>
        <v>0</v>
      </c>
      <c r="Y76" s="43">
        <f t="shared" si="48"/>
        <v>0</v>
      </c>
      <c r="Z76" s="43">
        <f t="shared" si="48"/>
        <v>0</v>
      </c>
      <c r="AA76" s="43">
        <f t="shared" si="48"/>
        <v>0</v>
      </c>
      <c r="AB76" s="43">
        <f t="shared" si="48"/>
        <v>0</v>
      </c>
      <c r="AC76" s="43">
        <f t="shared" si="48"/>
        <v>0</v>
      </c>
      <c r="AD76" s="43">
        <f t="shared" si="48"/>
        <v>0</v>
      </c>
      <c r="AE76" s="43">
        <f t="shared" si="48"/>
        <v>0</v>
      </c>
      <c r="AF76" s="43">
        <f t="shared" si="48"/>
        <v>0</v>
      </c>
      <c r="AG76" s="43">
        <f t="shared" si="48"/>
        <v>0</v>
      </c>
      <c r="AH76" s="43">
        <f t="shared" si="48"/>
        <v>0</v>
      </c>
      <c r="AI76" s="44">
        <f t="shared" si="48"/>
        <v>0</v>
      </c>
    </row>
    <row r="77" spans="1:35" ht="15.5" x14ac:dyDescent="0.35">
      <c r="A77" s="56" t="str">
        <f>A75</f>
        <v>base_11-supply</v>
      </c>
      <c r="B77" s="57" t="s">
        <v>249</v>
      </c>
      <c r="C77" s="29" t="s">
        <v>236</v>
      </c>
      <c r="D77" s="47">
        <v>0</v>
      </c>
      <c r="E77" s="47">
        <f>D77</f>
        <v>0</v>
      </c>
      <c r="F77" s="47">
        <f>E77</f>
        <v>0</v>
      </c>
      <c r="G77" s="47">
        <v>0</v>
      </c>
      <c r="H77" s="47">
        <f t="shared" ref="H77:AI77" si="49">G77</f>
        <v>0</v>
      </c>
      <c r="I77" s="47">
        <f t="shared" si="49"/>
        <v>0</v>
      </c>
      <c r="J77" s="47">
        <f t="shared" si="49"/>
        <v>0</v>
      </c>
      <c r="K77" s="47">
        <f t="shared" si="49"/>
        <v>0</v>
      </c>
      <c r="L77" s="47">
        <f t="shared" si="49"/>
        <v>0</v>
      </c>
      <c r="M77" s="47">
        <f t="shared" si="49"/>
        <v>0</v>
      </c>
      <c r="N77" s="47">
        <f t="shared" si="49"/>
        <v>0</v>
      </c>
      <c r="O77" s="47">
        <f t="shared" si="49"/>
        <v>0</v>
      </c>
      <c r="P77" s="47">
        <f t="shared" si="49"/>
        <v>0</v>
      </c>
      <c r="Q77" s="47">
        <f t="shared" si="49"/>
        <v>0</v>
      </c>
      <c r="R77" s="47">
        <f t="shared" si="49"/>
        <v>0</v>
      </c>
      <c r="S77" s="47">
        <f t="shared" si="49"/>
        <v>0</v>
      </c>
      <c r="T77" s="47">
        <f t="shared" si="49"/>
        <v>0</v>
      </c>
      <c r="U77" s="47">
        <f t="shared" si="49"/>
        <v>0</v>
      </c>
      <c r="V77" s="47">
        <f t="shared" si="49"/>
        <v>0</v>
      </c>
      <c r="W77" s="47">
        <f t="shared" si="49"/>
        <v>0</v>
      </c>
      <c r="X77" s="47">
        <f t="shared" si="49"/>
        <v>0</v>
      </c>
      <c r="Y77" s="47">
        <f t="shared" si="49"/>
        <v>0</v>
      </c>
      <c r="Z77" s="47">
        <f t="shared" si="49"/>
        <v>0</v>
      </c>
      <c r="AA77" s="47">
        <f t="shared" si="49"/>
        <v>0</v>
      </c>
      <c r="AB77" s="47">
        <f t="shared" si="49"/>
        <v>0</v>
      </c>
      <c r="AC77" s="47">
        <f t="shared" si="49"/>
        <v>0</v>
      </c>
      <c r="AD77" s="47">
        <f t="shared" si="49"/>
        <v>0</v>
      </c>
      <c r="AE77" s="47">
        <f t="shared" si="49"/>
        <v>0</v>
      </c>
      <c r="AF77" s="47">
        <f t="shared" si="49"/>
        <v>0</v>
      </c>
      <c r="AG77" s="47">
        <f t="shared" si="49"/>
        <v>0</v>
      </c>
      <c r="AH77" s="47">
        <f t="shared" si="49"/>
        <v>0</v>
      </c>
      <c r="AI77" s="48">
        <f t="shared" si="49"/>
        <v>0</v>
      </c>
    </row>
  </sheetData>
  <conditionalFormatting sqref="D2:AI30 D31:F36 G33:AI36 D37:AI49 D50:F55 G52:AI55 D56:AI77">
    <cfRule type="cellIs" dxfId="1" priority="2" operator="notEqual">
      <formula>0</formula>
    </cfRule>
    <cfRule type="expression" dxfId="0" priority="3">
      <formula>LEN(TRIM(D2))=0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475A-DAA1-4944-9F01-922AD65F7A93}">
  <dimension ref="A1:AJ6"/>
  <sheetViews>
    <sheetView tabSelected="1" workbookViewId="0">
      <selection activeCell="E10" sqref="E10"/>
    </sheetView>
  </sheetViews>
  <sheetFormatPr defaultRowHeight="14.5" x14ac:dyDescent="0.35"/>
  <cols>
    <col min="2" max="2" width="6.08984375" bestFit="1" customWidth="1"/>
    <col min="3" max="3" width="10.6328125" bestFit="1" customWidth="1"/>
    <col min="4" max="4" width="14.453125" bestFit="1" customWidth="1"/>
    <col min="5" max="5" width="8" bestFit="1" customWidth="1"/>
    <col min="6" max="6" width="4.90625" bestFit="1" customWidth="1"/>
  </cols>
  <sheetData>
    <row r="1" spans="1:36" x14ac:dyDescent="0.35">
      <c r="B1" s="8" t="s">
        <v>615</v>
      </c>
      <c r="C1" s="8" t="s">
        <v>616</v>
      </c>
      <c r="D1" s="8" t="s">
        <v>571</v>
      </c>
      <c r="E1" s="8" t="s">
        <v>617</v>
      </c>
      <c r="F1" s="8" t="s">
        <v>612</v>
      </c>
      <c r="G1">
        <v>2021</v>
      </c>
      <c r="H1">
        <f>G1+1</f>
        <v>2022</v>
      </c>
      <c r="I1">
        <f t="shared" ref="I1:AJ1" si="0">H1+1</f>
        <v>2023</v>
      </c>
      <c r="J1">
        <f t="shared" si="0"/>
        <v>2024</v>
      </c>
      <c r="K1">
        <f t="shared" si="0"/>
        <v>2025</v>
      </c>
      <c r="L1">
        <f t="shared" si="0"/>
        <v>2026</v>
      </c>
      <c r="M1">
        <f t="shared" si="0"/>
        <v>2027</v>
      </c>
      <c r="N1">
        <f t="shared" si="0"/>
        <v>2028</v>
      </c>
      <c r="O1">
        <f t="shared" si="0"/>
        <v>2029</v>
      </c>
      <c r="P1">
        <f t="shared" si="0"/>
        <v>2030</v>
      </c>
      <c r="Q1">
        <f t="shared" si="0"/>
        <v>2031</v>
      </c>
      <c r="R1">
        <f t="shared" si="0"/>
        <v>2032</v>
      </c>
      <c r="S1">
        <f t="shared" si="0"/>
        <v>2033</v>
      </c>
      <c r="T1">
        <f t="shared" si="0"/>
        <v>2034</v>
      </c>
      <c r="U1">
        <f t="shared" si="0"/>
        <v>2035</v>
      </c>
      <c r="V1">
        <f t="shared" si="0"/>
        <v>2036</v>
      </c>
      <c r="W1">
        <f t="shared" si="0"/>
        <v>2037</v>
      </c>
      <c r="X1">
        <f t="shared" si="0"/>
        <v>2038</v>
      </c>
      <c r="Y1">
        <f t="shared" si="0"/>
        <v>2039</v>
      </c>
      <c r="Z1">
        <f t="shared" si="0"/>
        <v>2040</v>
      </c>
      <c r="AA1">
        <f t="shared" si="0"/>
        <v>2041</v>
      </c>
      <c r="AB1">
        <f>AA1+1</f>
        <v>2042</v>
      </c>
      <c r="AC1">
        <f t="shared" si="0"/>
        <v>2043</v>
      </c>
      <c r="AD1">
        <f t="shared" si="0"/>
        <v>2044</v>
      </c>
      <c r="AE1">
        <f t="shared" si="0"/>
        <v>2045</v>
      </c>
      <c r="AF1">
        <f t="shared" si="0"/>
        <v>2046</v>
      </c>
      <c r="AG1">
        <f t="shared" si="0"/>
        <v>2047</v>
      </c>
      <c r="AH1">
        <f>AG1+1</f>
        <v>2048</v>
      </c>
      <c r="AI1">
        <f t="shared" si="0"/>
        <v>2049</v>
      </c>
      <c r="AJ1">
        <f t="shared" si="0"/>
        <v>2050</v>
      </c>
    </row>
    <row r="2" spans="1:36" x14ac:dyDescent="0.35">
      <c r="A2" s="19" t="s">
        <v>613</v>
      </c>
      <c r="B2" s="168" t="s">
        <v>231</v>
      </c>
      <c r="C2" s="168" t="s">
        <v>299</v>
      </c>
      <c r="D2" s="168" t="s">
        <v>610</v>
      </c>
      <c r="E2" s="168" t="s">
        <v>618</v>
      </c>
      <c r="F2" s="168" t="s">
        <v>608</v>
      </c>
      <c r="G2" s="169">
        <v>50</v>
      </c>
      <c r="H2" s="169">
        <f>G2</f>
        <v>50</v>
      </c>
      <c r="I2" s="169">
        <f t="shared" ref="I2:AJ2" si="1">H2</f>
        <v>50</v>
      </c>
      <c r="J2" s="169">
        <f t="shared" si="1"/>
        <v>50</v>
      </c>
      <c r="K2" s="169">
        <f t="shared" si="1"/>
        <v>50</v>
      </c>
      <c r="L2" s="169">
        <f t="shared" si="1"/>
        <v>50</v>
      </c>
      <c r="M2" s="169">
        <f t="shared" si="1"/>
        <v>50</v>
      </c>
      <c r="N2" s="169">
        <f t="shared" si="1"/>
        <v>50</v>
      </c>
      <c r="O2" s="169">
        <f t="shared" si="1"/>
        <v>50</v>
      </c>
      <c r="P2" s="169">
        <f t="shared" si="1"/>
        <v>50</v>
      </c>
      <c r="Q2" s="169">
        <f t="shared" si="1"/>
        <v>50</v>
      </c>
      <c r="R2" s="169">
        <f t="shared" si="1"/>
        <v>50</v>
      </c>
      <c r="S2" s="169">
        <f t="shared" si="1"/>
        <v>50</v>
      </c>
      <c r="T2" s="169">
        <f t="shared" si="1"/>
        <v>50</v>
      </c>
      <c r="U2" s="169">
        <f t="shared" si="1"/>
        <v>50</v>
      </c>
      <c r="V2" s="169">
        <f t="shared" si="1"/>
        <v>50</v>
      </c>
      <c r="W2" s="169">
        <f t="shared" si="1"/>
        <v>50</v>
      </c>
      <c r="X2" s="169">
        <f t="shared" si="1"/>
        <v>50</v>
      </c>
      <c r="Y2" s="169">
        <f t="shared" si="1"/>
        <v>50</v>
      </c>
      <c r="Z2" s="169">
        <f t="shared" si="1"/>
        <v>50</v>
      </c>
      <c r="AA2" s="169">
        <f t="shared" si="1"/>
        <v>50</v>
      </c>
      <c r="AB2" s="169">
        <f t="shared" si="1"/>
        <v>50</v>
      </c>
      <c r="AC2" s="169">
        <f t="shared" si="1"/>
        <v>50</v>
      </c>
      <c r="AD2" s="169">
        <f t="shared" si="1"/>
        <v>50</v>
      </c>
      <c r="AE2" s="169">
        <f t="shared" si="1"/>
        <v>50</v>
      </c>
      <c r="AF2" s="169">
        <f t="shared" si="1"/>
        <v>50</v>
      </c>
      <c r="AG2" s="169">
        <f t="shared" si="1"/>
        <v>50</v>
      </c>
      <c r="AH2" s="169">
        <f t="shared" si="1"/>
        <v>50</v>
      </c>
      <c r="AI2" s="169">
        <f t="shared" si="1"/>
        <v>50</v>
      </c>
      <c r="AJ2" s="169">
        <f t="shared" si="1"/>
        <v>50</v>
      </c>
    </row>
    <row r="3" spans="1:36" x14ac:dyDescent="0.35">
      <c r="A3" s="19" t="s">
        <v>613</v>
      </c>
      <c r="B3" s="168" t="s">
        <v>231</v>
      </c>
      <c r="C3" s="168" t="s">
        <v>299</v>
      </c>
      <c r="D3" s="168" t="s">
        <v>611</v>
      </c>
      <c r="E3" s="168" t="s">
        <v>619</v>
      </c>
      <c r="F3" s="168" t="s">
        <v>609</v>
      </c>
      <c r="G3" s="170">
        <v>0.5</v>
      </c>
      <c r="H3" s="170">
        <v>0.5</v>
      </c>
      <c r="I3" s="170">
        <v>0.5</v>
      </c>
      <c r="J3" s="170">
        <v>0.5</v>
      </c>
      <c r="K3" s="170">
        <v>0.5</v>
      </c>
      <c r="L3" s="170">
        <v>0.5</v>
      </c>
      <c r="M3" s="170">
        <v>0.5</v>
      </c>
      <c r="N3" s="170">
        <v>0.5</v>
      </c>
      <c r="O3" s="170">
        <v>0.5</v>
      </c>
      <c r="P3" s="170">
        <v>0.5</v>
      </c>
      <c r="Q3" s="170">
        <v>0.5</v>
      </c>
      <c r="R3" s="170">
        <v>0.5</v>
      </c>
      <c r="S3" s="170">
        <v>0.5</v>
      </c>
      <c r="T3" s="170">
        <v>0.5</v>
      </c>
      <c r="U3" s="170">
        <v>0.5</v>
      </c>
      <c r="V3" s="170">
        <v>0.5</v>
      </c>
      <c r="W3" s="170">
        <v>0.5</v>
      </c>
      <c r="X3" s="170">
        <v>0.5</v>
      </c>
      <c r="Y3" s="170">
        <v>0.5</v>
      </c>
      <c r="Z3" s="170">
        <v>0.5</v>
      </c>
      <c r="AA3" s="170">
        <v>0.5</v>
      </c>
      <c r="AB3" s="170">
        <v>0.5</v>
      </c>
      <c r="AC3" s="170">
        <v>0.5</v>
      </c>
      <c r="AD3" s="170">
        <v>0.5</v>
      </c>
      <c r="AE3" s="170">
        <v>0.5</v>
      </c>
      <c r="AF3" s="170">
        <v>0.5</v>
      </c>
      <c r="AG3" s="170">
        <v>0.5</v>
      </c>
      <c r="AH3" s="170">
        <v>0.5</v>
      </c>
      <c r="AI3" s="170">
        <v>0.5</v>
      </c>
      <c r="AJ3" s="170">
        <v>0.5</v>
      </c>
    </row>
    <row r="4" spans="1:36" x14ac:dyDescent="0.35">
      <c r="A4" s="19" t="s">
        <v>9</v>
      </c>
      <c r="B4" s="168" t="s">
        <v>231</v>
      </c>
      <c r="C4" s="168" t="s">
        <v>336</v>
      </c>
      <c r="D4" s="168" t="s">
        <v>611</v>
      </c>
      <c r="E4" s="168" t="s">
        <v>620</v>
      </c>
      <c r="F4" s="168" t="s">
        <v>608</v>
      </c>
      <c r="G4" s="82">
        <v>0.4</v>
      </c>
      <c r="H4" s="82">
        <v>0.4</v>
      </c>
      <c r="I4" s="82">
        <v>0.4</v>
      </c>
      <c r="J4" s="82">
        <v>0.4</v>
      </c>
      <c r="K4" s="82">
        <v>0.4</v>
      </c>
      <c r="L4" s="82">
        <v>0.4</v>
      </c>
      <c r="M4" s="82">
        <v>0.4</v>
      </c>
      <c r="N4" s="82">
        <v>0.4</v>
      </c>
      <c r="O4" s="82">
        <v>0.4</v>
      </c>
      <c r="P4" s="82">
        <v>0.4</v>
      </c>
      <c r="Q4" s="82">
        <v>0.4</v>
      </c>
      <c r="R4" s="82">
        <v>0.4</v>
      </c>
      <c r="S4" s="82">
        <v>0.4</v>
      </c>
      <c r="T4" s="82">
        <v>0.4</v>
      </c>
      <c r="U4" s="82">
        <v>0.4</v>
      </c>
      <c r="V4" s="82">
        <v>0.4</v>
      </c>
      <c r="W4" s="82">
        <v>0.4</v>
      </c>
      <c r="X4" s="82">
        <v>0.4</v>
      </c>
      <c r="Y4" s="82">
        <v>0.4</v>
      </c>
      <c r="Z4" s="82">
        <v>0.4</v>
      </c>
      <c r="AA4" s="82">
        <v>0.4</v>
      </c>
      <c r="AB4" s="82">
        <v>0.4</v>
      </c>
      <c r="AC4" s="82">
        <v>0.4</v>
      </c>
      <c r="AD4" s="82">
        <v>0.4</v>
      </c>
      <c r="AE4" s="82">
        <v>0.4</v>
      </c>
      <c r="AF4" s="82">
        <v>0.4</v>
      </c>
      <c r="AG4" s="82">
        <v>0.4</v>
      </c>
      <c r="AH4" s="82">
        <v>0.4</v>
      </c>
      <c r="AI4" s="82">
        <v>0.4</v>
      </c>
      <c r="AJ4" s="82">
        <v>0.4</v>
      </c>
    </row>
    <row r="5" spans="1:36" x14ac:dyDescent="0.35">
      <c r="A5" s="19" t="s">
        <v>9</v>
      </c>
      <c r="B5" s="168" t="s">
        <v>231</v>
      </c>
      <c r="C5" s="168" t="s">
        <v>335</v>
      </c>
      <c r="D5" s="168" t="s">
        <v>611</v>
      </c>
      <c r="E5" s="168" t="s">
        <v>619</v>
      </c>
      <c r="F5" s="168" t="s">
        <v>609</v>
      </c>
      <c r="G5" s="170">
        <v>0.5</v>
      </c>
      <c r="H5" s="170">
        <v>0.5</v>
      </c>
      <c r="I5" s="170">
        <v>0.5</v>
      </c>
      <c r="J5" s="170">
        <v>0.5</v>
      </c>
      <c r="K5" s="170">
        <v>0.5</v>
      </c>
      <c r="L5" s="170">
        <v>0.5</v>
      </c>
      <c r="M5" s="170">
        <v>0.5</v>
      </c>
      <c r="N5" s="170">
        <v>0.5</v>
      </c>
      <c r="O5" s="170">
        <v>0.5</v>
      </c>
      <c r="P5" s="170">
        <v>0.5</v>
      </c>
      <c r="Q5" s="170">
        <v>0.5</v>
      </c>
      <c r="R5" s="170">
        <v>0.5</v>
      </c>
      <c r="S5" s="170">
        <v>0.5</v>
      </c>
      <c r="T5" s="170">
        <v>0.5</v>
      </c>
      <c r="U5" s="170">
        <v>0.5</v>
      </c>
      <c r="V5" s="170">
        <v>0.5</v>
      </c>
      <c r="W5" s="170">
        <v>0.5</v>
      </c>
      <c r="X5" s="170">
        <v>0.5</v>
      </c>
      <c r="Y5" s="170">
        <v>0.5</v>
      </c>
      <c r="Z5" s="170">
        <v>0.5</v>
      </c>
      <c r="AA5" s="170">
        <v>0.5</v>
      </c>
      <c r="AB5" s="170">
        <v>0.5</v>
      </c>
      <c r="AC5" s="170">
        <v>0.5</v>
      </c>
      <c r="AD5" s="170">
        <v>0.5</v>
      </c>
      <c r="AE5" s="170">
        <v>0.5</v>
      </c>
      <c r="AF5" s="170">
        <v>0.5</v>
      </c>
      <c r="AG5" s="170">
        <v>0.5</v>
      </c>
      <c r="AH5" s="170">
        <v>0.5</v>
      </c>
      <c r="AI5" s="170">
        <v>0.5</v>
      </c>
      <c r="AJ5" s="170">
        <v>0.5</v>
      </c>
    </row>
    <row r="6" spans="1:36" x14ac:dyDescent="0.35">
      <c r="A6" s="19" t="s">
        <v>9</v>
      </c>
      <c r="B6" s="168" t="s">
        <v>231</v>
      </c>
      <c r="C6" s="168" t="s">
        <v>340</v>
      </c>
      <c r="D6" s="168" t="s">
        <v>611</v>
      </c>
      <c r="E6" s="168" t="s">
        <v>619</v>
      </c>
      <c r="F6" s="168" t="s">
        <v>609</v>
      </c>
      <c r="G6" s="170">
        <v>0.5</v>
      </c>
      <c r="H6" s="170">
        <v>0.5</v>
      </c>
      <c r="I6" s="170">
        <v>0.5</v>
      </c>
      <c r="J6" s="170">
        <v>0.5</v>
      </c>
      <c r="K6" s="170">
        <v>0.5</v>
      </c>
      <c r="L6" s="170">
        <v>0.5</v>
      </c>
      <c r="M6" s="170">
        <v>0.5</v>
      </c>
      <c r="N6" s="170">
        <v>0.5</v>
      </c>
      <c r="O6" s="170">
        <v>0.5</v>
      </c>
      <c r="P6" s="170">
        <v>0.5</v>
      </c>
      <c r="Q6" s="170">
        <v>0.5</v>
      </c>
      <c r="R6" s="170">
        <v>0.5</v>
      </c>
      <c r="S6" s="170">
        <v>0.5</v>
      </c>
      <c r="T6" s="170">
        <v>0.5</v>
      </c>
      <c r="U6" s="170">
        <v>0.5</v>
      </c>
      <c r="V6" s="170">
        <v>0.5</v>
      </c>
      <c r="W6" s="170">
        <v>0.5</v>
      </c>
      <c r="X6" s="170">
        <v>0.5</v>
      </c>
      <c r="Y6" s="170">
        <v>0.5</v>
      </c>
      <c r="Z6" s="170">
        <v>0.5</v>
      </c>
      <c r="AA6" s="170">
        <v>0.5</v>
      </c>
      <c r="AB6" s="170">
        <v>0.5</v>
      </c>
      <c r="AC6" s="170">
        <v>0.5</v>
      </c>
      <c r="AD6" s="170">
        <v>0.5</v>
      </c>
      <c r="AE6" s="170">
        <v>0.5</v>
      </c>
      <c r="AF6" s="170">
        <v>0.5</v>
      </c>
      <c r="AG6" s="170">
        <v>0.5</v>
      </c>
      <c r="AH6" s="170">
        <v>0.5</v>
      </c>
      <c r="AI6" s="170">
        <v>0.5</v>
      </c>
      <c r="AJ6" s="170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54"/>
  <sheetViews>
    <sheetView zoomScale="80" zoomScaleNormal="80" workbookViewId="0">
      <selection activeCell="B15" sqref="B15"/>
    </sheetView>
  </sheetViews>
  <sheetFormatPr defaultColWidth="8.54296875" defaultRowHeight="14.5" x14ac:dyDescent="0.35"/>
  <cols>
    <col min="1" max="1" width="13.90625" customWidth="1"/>
    <col min="2" max="2" width="28.453125" bestFit="1" customWidth="1"/>
    <col min="3" max="3" width="12.54296875" customWidth="1"/>
    <col min="5" max="5" width="6.08984375" customWidth="1"/>
    <col min="6" max="8" width="7.36328125" bestFit="1" customWidth="1"/>
    <col min="9" max="36" width="9.54296875" style="8" customWidth="1"/>
    <col min="37" max="37" width="7.81640625" style="8" customWidth="1"/>
  </cols>
  <sheetData>
    <row r="1" spans="1:37" ht="17" x14ac:dyDescent="0.35">
      <c r="A1" s="10" t="s">
        <v>228</v>
      </c>
      <c r="B1" s="10" t="s">
        <v>229</v>
      </c>
      <c r="C1" s="10" t="s">
        <v>251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f t="shared" ref="J1:AK1" si="0">I1+1</f>
        <v>2023</v>
      </c>
      <c r="K1" s="3">
        <f t="shared" si="0"/>
        <v>2024</v>
      </c>
      <c r="L1" s="3">
        <f t="shared" si="0"/>
        <v>2025</v>
      </c>
      <c r="M1" s="3">
        <f t="shared" si="0"/>
        <v>2026</v>
      </c>
      <c r="N1" s="3">
        <f t="shared" si="0"/>
        <v>2027</v>
      </c>
      <c r="O1" s="3">
        <f t="shared" si="0"/>
        <v>2028</v>
      </c>
      <c r="P1" s="3">
        <f t="shared" si="0"/>
        <v>2029</v>
      </c>
      <c r="Q1" s="3">
        <f t="shared" si="0"/>
        <v>2030</v>
      </c>
      <c r="R1" s="3">
        <f t="shared" si="0"/>
        <v>2031</v>
      </c>
      <c r="S1" s="3">
        <f t="shared" si="0"/>
        <v>2032</v>
      </c>
      <c r="T1" s="3">
        <f t="shared" si="0"/>
        <v>2033</v>
      </c>
      <c r="U1" s="3">
        <f t="shared" si="0"/>
        <v>2034</v>
      </c>
      <c r="V1" s="3">
        <f t="shared" si="0"/>
        <v>2035</v>
      </c>
      <c r="W1" s="3">
        <f t="shared" si="0"/>
        <v>2036</v>
      </c>
      <c r="X1" s="3">
        <f t="shared" si="0"/>
        <v>2037</v>
      </c>
      <c r="Y1" s="3">
        <f t="shared" si="0"/>
        <v>2038</v>
      </c>
      <c r="Z1" s="3">
        <f t="shared" si="0"/>
        <v>2039</v>
      </c>
      <c r="AA1" s="3">
        <f t="shared" si="0"/>
        <v>2040</v>
      </c>
      <c r="AB1" s="3">
        <f t="shared" si="0"/>
        <v>2041</v>
      </c>
      <c r="AC1" s="3">
        <f t="shared" si="0"/>
        <v>2042</v>
      </c>
      <c r="AD1" s="3">
        <f t="shared" si="0"/>
        <v>2043</v>
      </c>
      <c r="AE1" s="3">
        <f t="shared" si="0"/>
        <v>2044</v>
      </c>
      <c r="AF1" s="3">
        <f t="shared" si="0"/>
        <v>2045</v>
      </c>
      <c r="AG1" s="3">
        <f t="shared" si="0"/>
        <v>2046</v>
      </c>
      <c r="AH1" s="3">
        <f t="shared" si="0"/>
        <v>2047</v>
      </c>
      <c r="AI1" s="3">
        <f t="shared" si="0"/>
        <v>2048</v>
      </c>
      <c r="AJ1" s="3">
        <f t="shared" si="0"/>
        <v>2049</v>
      </c>
      <c r="AK1" s="3">
        <f t="shared" si="0"/>
        <v>2050</v>
      </c>
    </row>
    <row r="2" spans="1:37" x14ac:dyDescent="0.35">
      <c r="A2" s="37" t="s">
        <v>10</v>
      </c>
      <c r="B2" s="15" t="s">
        <v>252</v>
      </c>
      <c r="C2" s="66" t="s">
        <v>253</v>
      </c>
      <c r="F2" s="67">
        <v>239.58110689889</v>
      </c>
      <c r="G2" s="67">
        <v>240.31078563294</v>
      </c>
      <c r="H2" s="67">
        <v>241.617177800039</v>
      </c>
      <c r="I2" s="68">
        <v>245.53645158275199</v>
      </c>
      <c r="J2" s="68">
        <v>249.78229908688499</v>
      </c>
      <c r="K2" s="68">
        <v>254.02814659101799</v>
      </c>
      <c r="L2" s="68">
        <v>257.15525778406101</v>
      </c>
      <c r="M2" s="68">
        <v>261.32483665620299</v>
      </c>
      <c r="N2" s="68">
        <v>265.49431824692698</v>
      </c>
      <c r="O2" s="68">
        <v>268.62142943996901</v>
      </c>
      <c r="P2" s="68">
        <v>272.26977447256201</v>
      </c>
      <c r="Q2" s="68">
        <v>276.96048990283498</v>
      </c>
      <c r="R2" s="68">
        <v>279.56646453774698</v>
      </c>
      <c r="S2" s="68">
        <v>283.73594612847103</v>
      </c>
      <c r="T2" s="68">
        <v>286.86315460293201</v>
      </c>
      <c r="U2" s="68">
        <v>291.032636193656</v>
      </c>
      <c r="V2" s="68">
        <v>294.15984466811699</v>
      </c>
      <c r="W2" s="68">
        <v>297.80809241929097</v>
      </c>
      <c r="X2" s="68">
        <v>301.45643745188403</v>
      </c>
      <c r="Y2" s="68">
        <v>304.58364592634501</v>
      </c>
      <c r="Z2" s="68">
        <v>307.71075711938801</v>
      </c>
      <c r="AA2" s="68">
        <v>311.35910215198101</v>
      </c>
      <c r="AB2" s="68">
        <v>314.48621334502297</v>
      </c>
      <c r="AC2" s="68">
        <v>318.65569493574702</v>
      </c>
      <c r="AD2" s="68">
        <v>321.26166957065902</v>
      </c>
      <c r="AE2" s="68">
        <v>324.910014603251</v>
      </c>
      <c r="AF2" s="68">
        <v>328.558359635844</v>
      </c>
      <c r="AG2" s="68">
        <v>332.20670466843598</v>
      </c>
      <c r="AH2" s="68">
        <v>335.33381586147902</v>
      </c>
      <c r="AI2" s="68">
        <v>338.98216089407202</v>
      </c>
      <c r="AJ2" s="68">
        <v>342.10927208711502</v>
      </c>
      <c r="AK2" s="69">
        <v>345.75761711970699</v>
      </c>
    </row>
    <row r="3" spans="1:37" x14ac:dyDescent="0.35">
      <c r="A3" s="42" t="s">
        <v>10</v>
      </c>
      <c r="B3" s="20" t="s">
        <v>254</v>
      </c>
      <c r="C3" s="70" t="s">
        <v>255</v>
      </c>
      <c r="F3" s="71">
        <v>0.58544560751347097</v>
      </c>
      <c r="G3" s="71">
        <v>0.57305198428233395</v>
      </c>
      <c r="H3" s="71">
        <v>0.56531499259279505</v>
      </c>
      <c r="I3" s="71">
        <v>0.56356137777561899</v>
      </c>
      <c r="J3" s="71">
        <v>0.56410384250955303</v>
      </c>
      <c r="K3" s="71">
        <v>0.55758979047655799</v>
      </c>
      <c r="L3" s="71">
        <v>0.55631579474951798</v>
      </c>
      <c r="M3" s="71">
        <v>0.55784021063759603</v>
      </c>
      <c r="N3" s="71">
        <v>0.55643595215576602</v>
      </c>
      <c r="O3" s="71">
        <v>0.55670138597749796</v>
      </c>
      <c r="P3" s="71">
        <v>0.56339718992214705</v>
      </c>
      <c r="Q3" s="71">
        <v>0.57177413889870699</v>
      </c>
      <c r="R3" s="71">
        <v>0.57512497623418002</v>
      </c>
      <c r="S3" s="71">
        <v>0.58203332934318497</v>
      </c>
      <c r="T3" s="71">
        <v>0.58872884456358998</v>
      </c>
      <c r="U3" s="71">
        <v>0.59381871614191295</v>
      </c>
      <c r="V3" s="71">
        <v>0.59577058827336404</v>
      </c>
      <c r="W3" s="71">
        <v>0.602748860770146</v>
      </c>
      <c r="X3" s="71">
        <v>0.61280151713868602</v>
      </c>
      <c r="Y3" s="71">
        <v>0.618241659345795</v>
      </c>
      <c r="Z3" s="71">
        <v>0.61865554554969504</v>
      </c>
      <c r="AA3" s="71">
        <v>0.62388657922302404</v>
      </c>
      <c r="AB3" s="71">
        <v>0.65316049875360005</v>
      </c>
      <c r="AC3" s="71">
        <v>0.65707107615694504</v>
      </c>
      <c r="AD3" s="71">
        <v>0.66286110402718301</v>
      </c>
      <c r="AE3" s="71">
        <v>0.66599015302248799</v>
      </c>
      <c r="AF3" s="71">
        <v>0.67108026520434805</v>
      </c>
      <c r="AG3" s="71">
        <v>0.674920778857794</v>
      </c>
      <c r="AH3" s="71">
        <v>0.68431187174171404</v>
      </c>
      <c r="AI3" s="71">
        <v>0.69593785869735203</v>
      </c>
      <c r="AJ3" s="71">
        <v>0.71018567833249302</v>
      </c>
      <c r="AK3" s="72">
        <v>0.71835809024246999</v>
      </c>
    </row>
    <row r="4" spans="1:37" x14ac:dyDescent="0.35">
      <c r="A4" s="42" t="s">
        <v>10</v>
      </c>
      <c r="B4" s="20" t="s">
        <v>256</v>
      </c>
      <c r="C4" s="70" t="s">
        <v>255</v>
      </c>
      <c r="F4" s="71">
        <v>0.58544560751347097</v>
      </c>
      <c r="G4" s="71">
        <v>0.57305198428233395</v>
      </c>
      <c r="H4" s="71">
        <v>0.56531499259279505</v>
      </c>
      <c r="I4" s="71">
        <v>0.56356137777561899</v>
      </c>
      <c r="J4" s="71">
        <v>0.56410384250955303</v>
      </c>
      <c r="K4" s="71">
        <v>0.55758979047655799</v>
      </c>
      <c r="L4" s="71">
        <v>0.55631579474951798</v>
      </c>
      <c r="M4" s="71">
        <v>0.55784021063759603</v>
      </c>
      <c r="N4" s="71">
        <v>0.55643595215576602</v>
      </c>
      <c r="O4" s="71">
        <v>0.55670138597749796</v>
      </c>
      <c r="P4" s="71">
        <v>0.56339718992214705</v>
      </c>
      <c r="Q4" s="71">
        <v>0.57177413889870699</v>
      </c>
      <c r="R4" s="71">
        <v>0.57512497623418002</v>
      </c>
      <c r="S4" s="71">
        <v>0.58203332934318497</v>
      </c>
      <c r="T4" s="71">
        <v>0.58872884456358998</v>
      </c>
      <c r="U4" s="71">
        <v>0.59381871614191295</v>
      </c>
      <c r="V4" s="71">
        <v>0.59577058827336404</v>
      </c>
      <c r="W4" s="71">
        <v>0.602748860770146</v>
      </c>
      <c r="X4" s="71">
        <v>0.61280151713868602</v>
      </c>
      <c r="Y4" s="71">
        <v>0.618241659345795</v>
      </c>
      <c r="Z4" s="71">
        <v>0.61865554554969504</v>
      </c>
      <c r="AA4" s="71">
        <v>0.62388657922302404</v>
      </c>
      <c r="AB4" s="71">
        <v>0.65316049875360005</v>
      </c>
      <c r="AC4" s="71">
        <v>0.65707107615694504</v>
      </c>
      <c r="AD4" s="71">
        <v>0.66286110402718301</v>
      </c>
      <c r="AE4" s="71">
        <v>0.66599015302248799</v>
      </c>
      <c r="AF4" s="71">
        <v>0.67108026520434805</v>
      </c>
      <c r="AG4" s="71">
        <v>0.674920778857794</v>
      </c>
      <c r="AH4" s="71">
        <v>0.68431187174171404</v>
      </c>
      <c r="AI4" s="71">
        <v>0.69593785869735203</v>
      </c>
      <c r="AJ4" s="71">
        <v>0.71018567833249302</v>
      </c>
      <c r="AK4" s="72">
        <v>0.71835809024246999</v>
      </c>
    </row>
    <row r="5" spans="1:37" x14ac:dyDescent="0.35">
      <c r="A5" s="42" t="s">
        <v>10</v>
      </c>
      <c r="B5" s="20" t="s">
        <v>257</v>
      </c>
      <c r="C5" s="70" t="s">
        <v>255</v>
      </c>
      <c r="F5" s="71">
        <v>0.58544560751347097</v>
      </c>
      <c r="G5" s="71">
        <v>0.57305198428233395</v>
      </c>
      <c r="H5" s="71">
        <v>0.56531499259279505</v>
      </c>
      <c r="I5" s="71">
        <v>0.56356137777561899</v>
      </c>
      <c r="J5" s="71">
        <v>0.56410384250955303</v>
      </c>
      <c r="K5" s="71">
        <v>0.55758979047655799</v>
      </c>
      <c r="L5" s="71">
        <v>0.55631579474951798</v>
      </c>
      <c r="M5" s="71">
        <v>0.55784021063759603</v>
      </c>
      <c r="N5" s="71">
        <v>0.55643595215576602</v>
      </c>
      <c r="O5" s="71">
        <v>0.55670138597749796</v>
      </c>
      <c r="P5" s="71">
        <v>0.56339718992214705</v>
      </c>
      <c r="Q5" s="71">
        <v>0.57177413889870699</v>
      </c>
      <c r="R5" s="71">
        <v>0.57512497623418002</v>
      </c>
      <c r="S5" s="71">
        <v>0.58203332934318497</v>
      </c>
      <c r="T5" s="71">
        <v>0.58872884456358998</v>
      </c>
      <c r="U5" s="71">
        <v>0.59381871614191295</v>
      </c>
      <c r="V5" s="71">
        <v>0.59577058827336404</v>
      </c>
      <c r="W5" s="71">
        <v>0.602748860770146</v>
      </c>
      <c r="X5" s="71">
        <v>0.61280151713868602</v>
      </c>
      <c r="Y5" s="71">
        <v>0.618241659345795</v>
      </c>
      <c r="Z5" s="71">
        <v>0.61865554554969504</v>
      </c>
      <c r="AA5" s="71">
        <v>0.62388657922302404</v>
      </c>
      <c r="AB5" s="71">
        <v>0.65316049875360005</v>
      </c>
      <c r="AC5" s="71">
        <v>0.65707107615694504</v>
      </c>
      <c r="AD5" s="71">
        <v>0.66286110402718301</v>
      </c>
      <c r="AE5" s="71">
        <v>0.66599015302248799</v>
      </c>
      <c r="AF5" s="71">
        <v>0.67108026520434805</v>
      </c>
      <c r="AG5" s="71">
        <v>0.674920778857794</v>
      </c>
      <c r="AH5" s="71">
        <v>0.68431187174171404</v>
      </c>
      <c r="AI5" s="71">
        <v>0.69593785869735203</v>
      </c>
      <c r="AJ5" s="71">
        <v>0.71018567833249302</v>
      </c>
      <c r="AK5" s="72">
        <v>0.71835809024246999</v>
      </c>
    </row>
    <row r="6" spans="1:37" x14ac:dyDescent="0.35">
      <c r="A6" s="42" t="s">
        <v>10</v>
      </c>
      <c r="B6" s="20" t="s">
        <v>258</v>
      </c>
      <c r="C6" s="70" t="s">
        <v>255</v>
      </c>
      <c r="F6" s="71">
        <v>0.58544560751347097</v>
      </c>
      <c r="G6" s="71">
        <v>0.57305198428233395</v>
      </c>
      <c r="H6" s="71">
        <v>0.56531499259279505</v>
      </c>
      <c r="I6" s="71">
        <v>0.56356137777561899</v>
      </c>
      <c r="J6" s="71">
        <v>0.56410384250955303</v>
      </c>
      <c r="K6" s="71">
        <v>0.55758979047655799</v>
      </c>
      <c r="L6" s="71">
        <v>0.55631579474951798</v>
      </c>
      <c r="M6" s="71">
        <v>0.55784021063759603</v>
      </c>
      <c r="N6" s="71">
        <v>0.55643595215576602</v>
      </c>
      <c r="O6" s="71">
        <v>0.55670138597749796</v>
      </c>
      <c r="P6" s="71">
        <v>0.56339718992214705</v>
      </c>
      <c r="Q6" s="71">
        <v>0.57177413889870699</v>
      </c>
      <c r="R6" s="71">
        <v>0.57512497623418002</v>
      </c>
      <c r="S6" s="71">
        <v>0.58203332934318497</v>
      </c>
      <c r="T6" s="71">
        <v>0.58872884456358998</v>
      </c>
      <c r="U6" s="71">
        <v>0.59381871614191295</v>
      </c>
      <c r="V6" s="71">
        <v>0.59577058827336404</v>
      </c>
      <c r="W6" s="71">
        <v>0.602748860770146</v>
      </c>
      <c r="X6" s="71">
        <v>0.61280151713868602</v>
      </c>
      <c r="Y6" s="71">
        <v>0.618241659345795</v>
      </c>
      <c r="Z6" s="71">
        <v>0.61865554554969504</v>
      </c>
      <c r="AA6" s="71">
        <v>0.62388657922302404</v>
      </c>
      <c r="AB6" s="71">
        <v>0.65316049875360005</v>
      </c>
      <c r="AC6" s="71">
        <v>0.65707107615694504</v>
      </c>
      <c r="AD6" s="71">
        <v>0.66286110402718301</v>
      </c>
      <c r="AE6" s="71">
        <v>0.66599015302248799</v>
      </c>
      <c r="AF6" s="71">
        <v>0.67108026520434805</v>
      </c>
      <c r="AG6" s="71">
        <v>0.674920778857794</v>
      </c>
      <c r="AH6" s="71">
        <v>0.68431187174171404</v>
      </c>
      <c r="AI6" s="71">
        <v>0.69593785869735203</v>
      </c>
      <c r="AJ6" s="71">
        <v>0.71018567833249302</v>
      </c>
      <c r="AK6" s="72">
        <v>0.71835809024246999</v>
      </c>
    </row>
    <row r="7" spans="1:37" x14ac:dyDescent="0.35">
      <c r="A7" s="42" t="s">
        <v>10</v>
      </c>
      <c r="B7" s="20" t="s">
        <v>259</v>
      </c>
      <c r="C7" s="70" t="s">
        <v>255</v>
      </c>
      <c r="F7" s="71">
        <v>0.58544560751347097</v>
      </c>
      <c r="G7" s="71">
        <v>0.57305198428233395</v>
      </c>
      <c r="H7" s="71">
        <v>0.56531499259279505</v>
      </c>
      <c r="I7" s="71">
        <v>0.56356137777561899</v>
      </c>
      <c r="J7" s="71">
        <v>0.56410384250955303</v>
      </c>
      <c r="K7" s="71">
        <v>0.55758979047655799</v>
      </c>
      <c r="L7" s="71">
        <v>0.55631579474951798</v>
      </c>
      <c r="M7" s="71">
        <v>0.55784021063759603</v>
      </c>
      <c r="N7" s="71">
        <v>0.55643595215576602</v>
      </c>
      <c r="O7" s="71">
        <v>0.55670138597749796</v>
      </c>
      <c r="P7" s="71">
        <v>0.56339718992214705</v>
      </c>
      <c r="Q7" s="71">
        <v>0.57177413889870699</v>
      </c>
      <c r="R7" s="71">
        <v>0.57512497623418002</v>
      </c>
      <c r="S7" s="71">
        <v>0.58203332934318497</v>
      </c>
      <c r="T7" s="71">
        <v>0.58872884456358998</v>
      </c>
      <c r="U7" s="71">
        <v>0.59381871614191295</v>
      </c>
      <c r="V7" s="71">
        <v>0.59577058827336404</v>
      </c>
      <c r="W7" s="71">
        <v>0.602748860770146</v>
      </c>
      <c r="X7" s="71">
        <v>0.61280151713868602</v>
      </c>
      <c r="Y7" s="71">
        <v>0.618241659345795</v>
      </c>
      <c r="Z7" s="71">
        <v>0.61865554554969504</v>
      </c>
      <c r="AA7" s="71">
        <v>0.62388657922302404</v>
      </c>
      <c r="AB7" s="71">
        <v>0.65316049875360005</v>
      </c>
      <c r="AC7" s="71">
        <v>0.65707107615694504</v>
      </c>
      <c r="AD7" s="71">
        <v>0.66286110402718301</v>
      </c>
      <c r="AE7" s="71">
        <v>0.66599015302248799</v>
      </c>
      <c r="AF7" s="71">
        <v>0.67108026520434805</v>
      </c>
      <c r="AG7" s="71">
        <v>0.674920778857794</v>
      </c>
      <c r="AH7" s="71">
        <v>0.68431187174171404</v>
      </c>
      <c r="AI7" s="71">
        <v>0.69593785869735203</v>
      </c>
      <c r="AJ7" s="71">
        <v>0.71018567833249302</v>
      </c>
      <c r="AK7" s="72">
        <v>0.71835809024246999</v>
      </c>
    </row>
    <row r="8" spans="1:37" x14ac:dyDescent="0.35">
      <c r="A8" s="42" t="s">
        <v>10</v>
      </c>
      <c r="B8" s="20" t="s">
        <v>260</v>
      </c>
      <c r="C8" s="70" t="s">
        <v>255</v>
      </c>
      <c r="F8" s="71">
        <v>0.58544560751347097</v>
      </c>
      <c r="G8" s="71">
        <v>0.57305198428233395</v>
      </c>
      <c r="H8" s="71">
        <v>0.56531499259279505</v>
      </c>
      <c r="I8" s="71">
        <v>0.56356137777561899</v>
      </c>
      <c r="J8" s="71">
        <v>0.56410384250955303</v>
      </c>
      <c r="K8" s="71">
        <v>0.55758979047655799</v>
      </c>
      <c r="L8" s="71">
        <v>0.55631579474951798</v>
      </c>
      <c r="M8" s="71">
        <v>0.55784021063759603</v>
      </c>
      <c r="N8" s="71">
        <v>0.55643595215576602</v>
      </c>
      <c r="O8" s="71">
        <v>0.55670138597749796</v>
      </c>
      <c r="P8" s="71">
        <v>0.56339718992214705</v>
      </c>
      <c r="Q8" s="71">
        <v>0.57177413889870699</v>
      </c>
      <c r="R8" s="71">
        <v>0.57512497623418002</v>
      </c>
      <c r="S8" s="71">
        <v>0.58203332934318497</v>
      </c>
      <c r="T8" s="71">
        <v>0.58872884456358998</v>
      </c>
      <c r="U8" s="71">
        <v>0.59381871614191295</v>
      </c>
      <c r="V8" s="71">
        <v>0.59577058827336404</v>
      </c>
      <c r="W8" s="71">
        <v>0.602748860770146</v>
      </c>
      <c r="X8" s="71">
        <v>0.61280151713868602</v>
      </c>
      <c r="Y8" s="71">
        <v>0.618241659345795</v>
      </c>
      <c r="Z8" s="71">
        <v>0.61865554554969504</v>
      </c>
      <c r="AA8" s="71">
        <v>0.62388657922302404</v>
      </c>
      <c r="AB8" s="71">
        <v>0.65316049875360005</v>
      </c>
      <c r="AC8" s="71">
        <v>0.65707107615694504</v>
      </c>
      <c r="AD8" s="71">
        <v>0.66286110402718301</v>
      </c>
      <c r="AE8" s="71">
        <v>0.66599015302248799</v>
      </c>
      <c r="AF8" s="71">
        <v>0.67108026520434805</v>
      </c>
      <c r="AG8" s="71">
        <v>0.674920778857794</v>
      </c>
      <c r="AH8" s="71">
        <v>0.68431187174171404</v>
      </c>
      <c r="AI8" s="71">
        <v>0.69593785869735203</v>
      </c>
      <c r="AJ8" s="71">
        <v>0.71018567833249302</v>
      </c>
      <c r="AK8" s="72">
        <v>0.71835809024246999</v>
      </c>
    </row>
    <row r="9" spans="1:37" x14ac:dyDescent="0.35">
      <c r="A9" s="42" t="s">
        <v>10</v>
      </c>
      <c r="B9" s="20" t="s">
        <v>261</v>
      </c>
      <c r="C9" s="70" t="s">
        <v>255</v>
      </c>
      <c r="F9" s="71">
        <v>0.58544560751347097</v>
      </c>
      <c r="G9" s="71">
        <v>0.57305198428233395</v>
      </c>
      <c r="H9" s="71">
        <v>0.56531499259279505</v>
      </c>
      <c r="I9" s="71">
        <v>0.56356137777561899</v>
      </c>
      <c r="J9" s="71">
        <v>0.56410384250955303</v>
      </c>
      <c r="K9" s="71">
        <v>0.55758979047655799</v>
      </c>
      <c r="L9" s="71">
        <v>0.55631579474951798</v>
      </c>
      <c r="M9" s="71">
        <v>0.55784021063759603</v>
      </c>
      <c r="N9" s="71">
        <v>0.55643595215576602</v>
      </c>
      <c r="O9" s="71">
        <v>0.55670138597749796</v>
      </c>
      <c r="P9" s="71">
        <v>0.56339718992214705</v>
      </c>
      <c r="Q9" s="71">
        <v>0.57177413889870699</v>
      </c>
      <c r="R9" s="71">
        <v>0.57512497623418002</v>
      </c>
      <c r="S9" s="71">
        <v>0.58203332934318497</v>
      </c>
      <c r="T9" s="71">
        <v>0.58872884456358998</v>
      </c>
      <c r="U9" s="71">
        <v>0.59381871614191295</v>
      </c>
      <c r="V9" s="71">
        <v>0.59577058827336404</v>
      </c>
      <c r="W9" s="71">
        <v>0.602748860770146</v>
      </c>
      <c r="X9" s="71">
        <v>0.61280151713868602</v>
      </c>
      <c r="Y9" s="71">
        <v>0.618241659345795</v>
      </c>
      <c r="Z9" s="71">
        <v>0.61865554554969504</v>
      </c>
      <c r="AA9" s="71">
        <v>0.62388657922302404</v>
      </c>
      <c r="AB9" s="71">
        <v>0.65316049875360005</v>
      </c>
      <c r="AC9" s="71">
        <v>0.65707107615694504</v>
      </c>
      <c r="AD9" s="71">
        <v>0.66286110402718301</v>
      </c>
      <c r="AE9" s="71">
        <v>0.66599015302248799</v>
      </c>
      <c r="AF9" s="71">
        <v>0.67108026520434805</v>
      </c>
      <c r="AG9" s="71">
        <v>0.674920778857794</v>
      </c>
      <c r="AH9" s="71">
        <v>0.68431187174171404</v>
      </c>
      <c r="AI9" s="71">
        <v>0.69593785869735203</v>
      </c>
      <c r="AJ9" s="71">
        <v>0.71018567833249302</v>
      </c>
      <c r="AK9" s="72">
        <v>0.71835809024246999</v>
      </c>
    </row>
    <row r="10" spans="1:37" x14ac:dyDescent="0.35">
      <c r="A10" s="42" t="s">
        <v>10</v>
      </c>
      <c r="B10" s="20" t="s">
        <v>262</v>
      </c>
      <c r="C10" s="70" t="s">
        <v>255</v>
      </c>
      <c r="F10" s="71">
        <v>0.58544560751347097</v>
      </c>
      <c r="G10" s="71">
        <v>0.57305198428233395</v>
      </c>
      <c r="H10" s="71">
        <v>0.56531499259279505</v>
      </c>
      <c r="I10" s="71">
        <v>0.56356137777561899</v>
      </c>
      <c r="J10" s="71">
        <v>0.56410384250955303</v>
      </c>
      <c r="K10" s="71">
        <v>0.55758979047655799</v>
      </c>
      <c r="L10" s="71">
        <v>0.55631579474951798</v>
      </c>
      <c r="M10" s="71">
        <v>0.55784021063759603</v>
      </c>
      <c r="N10" s="71">
        <v>0.55643595215576602</v>
      </c>
      <c r="O10" s="71">
        <v>0.55670138597749796</v>
      </c>
      <c r="P10" s="71">
        <v>0.56339718992214705</v>
      </c>
      <c r="Q10" s="71">
        <v>0.57177413889870699</v>
      </c>
      <c r="R10" s="71">
        <v>0.57512497623418002</v>
      </c>
      <c r="S10" s="71">
        <v>0.58203332934318497</v>
      </c>
      <c r="T10" s="71">
        <v>0.58872884456358998</v>
      </c>
      <c r="U10" s="71">
        <v>0.59381871614191295</v>
      </c>
      <c r="V10" s="71">
        <v>0.59577058827336404</v>
      </c>
      <c r="W10" s="71">
        <v>0.602748860770146</v>
      </c>
      <c r="X10" s="71">
        <v>0.61280151713868602</v>
      </c>
      <c r="Y10" s="71">
        <v>0.618241659345795</v>
      </c>
      <c r="Z10" s="71">
        <v>0.61865554554969504</v>
      </c>
      <c r="AA10" s="71">
        <v>0.62388657922302404</v>
      </c>
      <c r="AB10" s="71">
        <v>0.65316049875360005</v>
      </c>
      <c r="AC10" s="71">
        <v>0.65707107615694504</v>
      </c>
      <c r="AD10" s="71">
        <v>0.66286110402718301</v>
      </c>
      <c r="AE10" s="71">
        <v>0.66599015302248799</v>
      </c>
      <c r="AF10" s="71">
        <v>0.67108026520434805</v>
      </c>
      <c r="AG10" s="71">
        <v>0.674920778857794</v>
      </c>
      <c r="AH10" s="71">
        <v>0.68431187174171404</v>
      </c>
      <c r="AI10" s="71">
        <v>0.69593785869735203</v>
      </c>
      <c r="AJ10" s="71">
        <v>0.71018567833249302</v>
      </c>
      <c r="AK10" s="72">
        <v>0.71835809024246999</v>
      </c>
    </row>
    <row r="11" spans="1:37" x14ac:dyDescent="0.35">
      <c r="A11" s="42" t="s">
        <v>10</v>
      </c>
      <c r="B11" s="20" t="s">
        <v>263</v>
      </c>
      <c r="C11" s="70" t="s">
        <v>255</v>
      </c>
      <c r="F11" s="71">
        <v>0.58544560751347097</v>
      </c>
      <c r="G11" s="71">
        <v>0.57305198428233395</v>
      </c>
      <c r="H11" s="71">
        <v>0.56531499259279505</v>
      </c>
      <c r="I11" s="71">
        <v>0.56356137777561899</v>
      </c>
      <c r="J11" s="71">
        <v>0.56410384250955303</v>
      </c>
      <c r="K11" s="71">
        <v>0.55758979047655799</v>
      </c>
      <c r="L11" s="71">
        <v>0.55631579474951798</v>
      </c>
      <c r="M11" s="71">
        <v>0.55784021063759603</v>
      </c>
      <c r="N11" s="71">
        <v>0.55643595215576602</v>
      </c>
      <c r="O11" s="71">
        <v>0.55670138597749796</v>
      </c>
      <c r="P11" s="71">
        <v>0.56339718992214705</v>
      </c>
      <c r="Q11" s="71">
        <v>0.57177413889870699</v>
      </c>
      <c r="R11" s="71">
        <v>0.57512497623418002</v>
      </c>
      <c r="S11" s="71">
        <v>0.58203332934318497</v>
      </c>
      <c r="T11" s="71">
        <v>0.58872884456358998</v>
      </c>
      <c r="U11" s="71">
        <v>0.59381871614191295</v>
      </c>
      <c r="V11" s="71">
        <v>0.59577058827336404</v>
      </c>
      <c r="W11" s="71">
        <v>0.602748860770146</v>
      </c>
      <c r="X11" s="71">
        <v>0.61280151713868602</v>
      </c>
      <c r="Y11" s="71">
        <v>0.618241659345795</v>
      </c>
      <c r="Z11" s="71">
        <v>0.61865554554969504</v>
      </c>
      <c r="AA11" s="71">
        <v>0.62388657922302404</v>
      </c>
      <c r="AB11" s="71">
        <v>0.65316049875360005</v>
      </c>
      <c r="AC11" s="71">
        <v>0.65707107615694504</v>
      </c>
      <c r="AD11" s="71">
        <v>0.66286110402718301</v>
      </c>
      <c r="AE11" s="71">
        <v>0.66599015302248799</v>
      </c>
      <c r="AF11" s="71">
        <v>0.67108026520434805</v>
      </c>
      <c r="AG11" s="71">
        <v>0.674920778857794</v>
      </c>
      <c r="AH11" s="71">
        <v>0.68431187174171404</v>
      </c>
      <c r="AI11" s="71">
        <v>0.69593785869735203</v>
      </c>
      <c r="AJ11" s="71">
        <v>0.71018567833249302</v>
      </c>
      <c r="AK11" s="72">
        <v>0.71835809024246999</v>
      </c>
    </row>
    <row r="12" spans="1:37" x14ac:dyDescent="0.35">
      <c r="A12" s="42" t="s">
        <v>10</v>
      </c>
      <c r="B12" s="20" t="s">
        <v>264</v>
      </c>
      <c r="C12" s="70" t="s">
        <v>255</v>
      </c>
      <c r="F12" s="71">
        <v>0.58544560751347097</v>
      </c>
      <c r="G12" s="71">
        <v>0.57305198428233395</v>
      </c>
      <c r="H12" s="71">
        <v>0.56531499259279505</v>
      </c>
      <c r="I12" s="71">
        <v>0.56356137777561899</v>
      </c>
      <c r="J12" s="71">
        <v>0.56410384250955303</v>
      </c>
      <c r="K12" s="71">
        <v>0.55758979047655799</v>
      </c>
      <c r="L12" s="71">
        <v>0.55631579474951798</v>
      </c>
      <c r="M12" s="71">
        <v>0.55784021063759603</v>
      </c>
      <c r="N12" s="71">
        <v>0.55643595215576602</v>
      </c>
      <c r="O12" s="71">
        <v>0.55670138597749796</v>
      </c>
      <c r="P12" s="71">
        <v>0.56339718992214705</v>
      </c>
      <c r="Q12" s="71">
        <v>0.57177413889870699</v>
      </c>
      <c r="R12" s="71">
        <v>0.57512497623418002</v>
      </c>
      <c r="S12" s="71">
        <v>0.58203332934318497</v>
      </c>
      <c r="T12" s="71">
        <v>0.58872884456358998</v>
      </c>
      <c r="U12" s="71">
        <v>0.59381871614191295</v>
      </c>
      <c r="V12" s="71">
        <v>0.59577058827336404</v>
      </c>
      <c r="W12" s="71">
        <v>0.602748860770146</v>
      </c>
      <c r="X12" s="71">
        <v>0.61280151713868602</v>
      </c>
      <c r="Y12" s="71">
        <v>0.618241659345795</v>
      </c>
      <c r="Z12" s="71">
        <v>0.61865554554969504</v>
      </c>
      <c r="AA12" s="71">
        <v>0.62388657922302404</v>
      </c>
      <c r="AB12" s="71">
        <v>0.65316049875360005</v>
      </c>
      <c r="AC12" s="71">
        <v>0.65707107615694504</v>
      </c>
      <c r="AD12" s="71">
        <v>0.66286110402718301</v>
      </c>
      <c r="AE12" s="71">
        <v>0.66599015302248799</v>
      </c>
      <c r="AF12" s="71">
        <v>0.67108026520434805</v>
      </c>
      <c r="AG12" s="71">
        <v>0.674920778857794</v>
      </c>
      <c r="AH12" s="71">
        <v>0.68431187174171404</v>
      </c>
      <c r="AI12" s="71">
        <v>0.69593785869735203</v>
      </c>
      <c r="AJ12" s="71">
        <v>0.71018567833249302</v>
      </c>
      <c r="AK12" s="72">
        <v>0.71835809024246999</v>
      </c>
    </row>
    <row r="13" spans="1:37" x14ac:dyDescent="0.35">
      <c r="A13" s="42" t="s">
        <v>10</v>
      </c>
      <c r="B13" s="20" t="s">
        <v>265</v>
      </c>
      <c r="C13" s="70" t="s">
        <v>255</v>
      </c>
      <c r="F13" s="71">
        <v>0.58544560751347097</v>
      </c>
      <c r="G13" s="71">
        <v>0.57305198428233395</v>
      </c>
      <c r="H13" s="71">
        <v>0.56531499259279505</v>
      </c>
      <c r="I13" s="71">
        <v>0.56356137777561899</v>
      </c>
      <c r="J13" s="71">
        <v>0.56410384250955303</v>
      </c>
      <c r="K13" s="71">
        <v>0.55758979047655799</v>
      </c>
      <c r="L13" s="71">
        <v>0.55631579474951798</v>
      </c>
      <c r="M13" s="71">
        <v>0.55784021063759603</v>
      </c>
      <c r="N13" s="71">
        <v>0.55643595215576602</v>
      </c>
      <c r="O13" s="71">
        <v>0.55670138597749796</v>
      </c>
      <c r="P13" s="71">
        <v>0.56339718992214705</v>
      </c>
      <c r="Q13" s="71">
        <v>0.57177413889870699</v>
      </c>
      <c r="R13" s="71">
        <v>0.57512497623418002</v>
      </c>
      <c r="S13" s="71">
        <v>0.58203332934318497</v>
      </c>
      <c r="T13" s="71">
        <v>0.58872884456358998</v>
      </c>
      <c r="U13" s="71">
        <v>0.59381871614191295</v>
      </c>
      <c r="V13" s="71">
        <v>0.59577058827336404</v>
      </c>
      <c r="W13" s="71">
        <v>0.602748860770146</v>
      </c>
      <c r="X13" s="71">
        <v>0.61280151713868602</v>
      </c>
      <c r="Y13" s="71">
        <v>0.618241659345795</v>
      </c>
      <c r="Z13" s="71">
        <v>0.61865554554969504</v>
      </c>
      <c r="AA13" s="71">
        <v>0.62388657922302404</v>
      </c>
      <c r="AB13" s="71">
        <v>0.65316049875360005</v>
      </c>
      <c r="AC13" s="71">
        <v>0.65707107615694504</v>
      </c>
      <c r="AD13" s="71">
        <v>0.66286110402718301</v>
      </c>
      <c r="AE13" s="71">
        <v>0.66599015302248799</v>
      </c>
      <c r="AF13" s="71">
        <v>0.67108026520434805</v>
      </c>
      <c r="AG13" s="71">
        <v>0.674920778857794</v>
      </c>
      <c r="AH13" s="71">
        <v>0.68431187174171404</v>
      </c>
      <c r="AI13" s="71">
        <v>0.69593785869735203</v>
      </c>
      <c r="AJ13" s="71">
        <v>0.71018567833249302</v>
      </c>
      <c r="AK13" s="72">
        <v>0.71835809024246999</v>
      </c>
    </row>
    <row r="14" spans="1:37" x14ac:dyDescent="0.35">
      <c r="A14" s="42" t="s">
        <v>10</v>
      </c>
      <c r="B14" s="20" t="s">
        <v>266</v>
      </c>
      <c r="C14" s="70" t="s">
        <v>255</v>
      </c>
      <c r="F14" s="71">
        <v>0.58544560751347097</v>
      </c>
      <c r="G14" s="71">
        <v>0.57305198428233395</v>
      </c>
      <c r="H14" s="71">
        <v>0.56531499259279505</v>
      </c>
      <c r="I14" s="71">
        <v>0.56356137777561899</v>
      </c>
      <c r="J14" s="71">
        <v>0.56410384250955303</v>
      </c>
      <c r="K14" s="71">
        <v>0.55758979047655799</v>
      </c>
      <c r="L14" s="71">
        <v>0.55631579474951798</v>
      </c>
      <c r="M14" s="71">
        <v>0.55784021063759603</v>
      </c>
      <c r="N14" s="71">
        <v>0.55643595215576602</v>
      </c>
      <c r="O14" s="71">
        <v>0.55670138597749796</v>
      </c>
      <c r="P14" s="71">
        <v>0.56339718992214705</v>
      </c>
      <c r="Q14" s="71">
        <v>0.57177413889870699</v>
      </c>
      <c r="R14" s="71">
        <v>0.57512497623418002</v>
      </c>
      <c r="S14" s="71">
        <v>0.58203332934318497</v>
      </c>
      <c r="T14" s="71">
        <v>0.58872884456358998</v>
      </c>
      <c r="U14" s="71">
        <v>0.59381871614191295</v>
      </c>
      <c r="V14" s="71">
        <v>0.59577058827336404</v>
      </c>
      <c r="W14" s="71">
        <v>0.602748860770146</v>
      </c>
      <c r="X14" s="71">
        <v>0.61280151713868602</v>
      </c>
      <c r="Y14" s="71">
        <v>0.618241659345795</v>
      </c>
      <c r="Z14" s="71">
        <v>0.61865554554969504</v>
      </c>
      <c r="AA14" s="71">
        <v>0.62388657922302404</v>
      </c>
      <c r="AB14" s="71">
        <v>0.65316049875360005</v>
      </c>
      <c r="AC14" s="71">
        <v>0.65707107615694504</v>
      </c>
      <c r="AD14" s="71">
        <v>0.66286110402718301</v>
      </c>
      <c r="AE14" s="71">
        <v>0.66599015302248799</v>
      </c>
      <c r="AF14" s="71">
        <v>0.67108026520434805</v>
      </c>
      <c r="AG14" s="71">
        <v>0.674920778857794</v>
      </c>
      <c r="AH14" s="71">
        <v>0.68431187174171404</v>
      </c>
      <c r="AI14" s="71">
        <v>0.69593785869735203</v>
      </c>
      <c r="AJ14" s="71">
        <v>0.71018567833249302</v>
      </c>
      <c r="AK14" s="72">
        <v>0.71835809024246999</v>
      </c>
    </row>
    <row r="15" spans="1:37" x14ac:dyDescent="0.35">
      <c r="A15" s="42" t="s">
        <v>10</v>
      </c>
      <c r="B15" s="20" t="s">
        <v>267</v>
      </c>
      <c r="C15" s="70" t="s">
        <v>255</v>
      </c>
      <c r="F15" s="71">
        <v>0.58544560751347097</v>
      </c>
      <c r="G15" s="71">
        <v>0.57305198428233395</v>
      </c>
      <c r="H15" s="71">
        <v>0.56531499259279505</v>
      </c>
      <c r="I15" s="71">
        <v>0.56356137777561899</v>
      </c>
      <c r="J15" s="71">
        <v>0.56410384250955303</v>
      </c>
      <c r="K15" s="71">
        <v>0.55758979047655799</v>
      </c>
      <c r="L15" s="71">
        <v>0.55631579474951798</v>
      </c>
      <c r="M15" s="71">
        <v>0.55784021063759603</v>
      </c>
      <c r="N15" s="71">
        <v>0.55643595215576602</v>
      </c>
      <c r="O15" s="71">
        <v>0.55670138597749796</v>
      </c>
      <c r="P15" s="71">
        <v>0.56339718992214705</v>
      </c>
      <c r="Q15" s="71">
        <v>0.57177413889870699</v>
      </c>
      <c r="R15" s="71">
        <v>0.57512497623418002</v>
      </c>
      <c r="S15" s="71">
        <v>0.58203332934318497</v>
      </c>
      <c r="T15" s="71">
        <v>0.58872884456358998</v>
      </c>
      <c r="U15" s="71">
        <v>0.59381871614191295</v>
      </c>
      <c r="V15" s="71">
        <v>0.59577058827336404</v>
      </c>
      <c r="W15" s="71">
        <v>0.602748860770146</v>
      </c>
      <c r="X15" s="71">
        <v>0.61280151713868602</v>
      </c>
      <c r="Y15" s="71">
        <v>0.618241659345795</v>
      </c>
      <c r="Z15" s="71">
        <v>0.61865554554969504</v>
      </c>
      <c r="AA15" s="71">
        <v>0.62388657922302404</v>
      </c>
      <c r="AB15" s="71">
        <v>0.65316049875360005</v>
      </c>
      <c r="AC15" s="71">
        <v>0.65707107615694504</v>
      </c>
      <c r="AD15" s="71">
        <v>0.66286110402718301</v>
      </c>
      <c r="AE15" s="71">
        <v>0.66599015302248799</v>
      </c>
      <c r="AF15" s="71">
        <v>0.67108026520434805</v>
      </c>
      <c r="AG15" s="71">
        <v>0.674920778857794</v>
      </c>
      <c r="AH15" s="71">
        <v>0.68431187174171404</v>
      </c>
      <c r="AI15" s="71">
        <v>0.69593785869735203</v>
      </c>
      <c r="AJ15" s="71">
        <v>0.71018567833249302</v>
      </c>
      <c r="AK15" s="72">
        <v>0.71835809024246999</v>
      </c>
    </row>
    <row r="16" spans="1:37" x14ac:dyDescent="0.35">
      <c r="A16" s="42" t="s">
        <v>10</v>
      </c>
      <c r="B16" s="20" t="s">
        <v>268</v>
      </c>
      <c r="C16" s="70" t="s">
        <v>255</v>
      </c>
      <c r="F16" s="71">
        <v>0.58544560751347097</v>
      </c>
      <c r="G16" s="71">
        <v>0.57305198428233395</v>
      </c>
      <c r="H16" s="71">
        <v>0.56531499259279505</v>
      </c>
      <c r="I16" s="71">
        <v>0.56356137777561899</v>
      </c>
      <c r="J16" s="71">
        <v>0.56410384250955303</v>
      </c>
      <c r="K16" s="71">
        <v>0.55758979047655799</v>
      </c>
      <c r="L16" s="71">
        <v>0.55631579474951798</v>
      </c>
      <c r="M16" s="71">
        <v>0.55784021063759603</v>
      </c>
      <c r="N16" s="71">
        <v>0.55643595215576602</v>
      </c>
      <c r="O16" s="71">
        <v>0.55670138597749796</v>
      </c>
      <c r="P16" s="71">
        <v>0.56339718992214705</v>
      </c>
      <c r="Q16" s="71">
        <v>0.57177413889870699</v>
      </c>
      <c r="R16" s="71">
        <v>0.57512497623418002</v>
      </c>
      <c r="S16" s="71">
        <v>0.58203332934318497</v>
      </c>
      <c r="T16" s="71">
        <v>0.58872884456358998</v>
      </c>
      <c r="U16" s="71">
        <v>0.59381871614191295</v>
      </c>
      <c r="V16" s="71">
        <v>0.59577058827336404</v>
      </c>
      <c r="W16" s="71">
        <v>0.602748860770146</v>
      </c>
      <c r="X16" s="71">
        <v>0.61280151713868602</v>
      </c>
      <c r="Y16" s="71">
        <v>0.618241659345795</v>
      </c>
      <c r="Z16" s="71">
        <v>0.61865554554969504</v>
      </c>
      <c r="AA16" s="71">
        <v>0.62388657922302404</v>
      </c>
      <c r="AB16" s="71">
        <v>0.65316049875360005</v>
      </c>
      <c r="AC16" s="71">
        <v>0.65707107615694504</v>
      </c>
      <c r="AD16" s="71">
        <v>0.66286110402718301</v>
      </c>
      <c r="AE16" s="71">
        <v>0.66599015302248799</v>
      </c>
      <c r="AF16" s="71">
        <v>0.67108026520434805</v>
      </c>
      <c r="AG16" s="71">
        <v>0.674920778857794</v>
      </c>
      <c r="AH16" s="71">
        <v>0.68431187174171404</v>
      </c>
      <c r="AI16" s="71">
        <v>0.69593785869735203</v>
      </c>
      <c r="AJ16" s="71">
        <v>0.71018567833249302</v>
      </c>
      <c r="AK16" s="72">
        <v>0.71835809024246999</v>
      </c>
    </row>
    <row r="17" spans="1:37" x14ac:dyDescent="0.35">
      <c r="A17" s="42" t="s">
        <v>10</v>
      </c>
      <c r="B17" s="20" t="s">
        <v>269</v>
      </c>
      <c r="C17" s="70" t="s">
        <v>255</v>
      </c>
      <c r="F17" s="71">
        <v>0.58544560751347097</v>
      </c>
      <c r="G17" s="71">
        <v>0.57305198428233395</v>
      </c>
      <c r="H17" s="71">
        <v>0.56531499259279505</v>
      </c>
      <c r="I17" s="71">
        <v>0.56356137777561899</v>
      </c>
      <c r="J17" s="71">
        <v>0.56410384250955303</v>
      </c>
      <c r="K17" s="71">
        <v>0.55758979047655799</v>
      </c>
      <c r="L17" s="71">
        <v>0.55631579474951798</v>
      </c>
      <c r="M17" s="71">
        <v>0.55784021063759603</v>
      </c>
      <c r="N17" s="71">
        <v>0.55643595215576602</v>
      </c>
      <c r="O17" s="71">
        <v>0.55670138597749796</v>
      </c>
      <c r="P17" s="71">
        <v>0.56339718992214705</v>
      </c>
      <c r="Q17" s="71">
        <v>0.57177413889870699</v>
      </c>
      <c r="R17" s="71">
        <v>0.57512497623418002</v>
      </c>
      <c r="S17" s="71">
        <v>0.58203332934318497</v>
      </c>
      <c r="T17" s="71">
        <v>0.58872884456358998</v>
      </c>
      <c r="U17" s="71">
        <v>0.59381871614191295</v>
      </c>
      <c r="V17" s="71">
        <v>0.59577058827336404</v>
      </c>
      <c r="W17" s="71">
        <v>0.602748860770146</v>
      </c>
      <c r="X17" s="71">
        <v>0.61280151713868602</v>
      </c>
      <c r="Y17" s="71">
        <v>0.618241659345795</v>
      </c>
      <c r="Z17" s="71">
        <v>0.61865554554969504</v>
      </c>
      <c r="AA17" s="71">
        <v>0.62388657922302404</v>
      </c>
      <c r="AB17" s="71">
        <v>0.65316049875360005</v>
      </c>
      <c r="AC17" s="71">
        <v>0.65707107615694504</v>
      </c>
      <c r="AD17" s="71">
        <v>0.66286110402718301</v>
      </c>
      <c r="AE17" s="71">
        <v>0.66599015302248799</v>
      </c>
      <c r="AF17" s="71">
        <v>0.67108026520434805</v>
      </c>
      <c r="AG17" s="71">
        <v>0.674920778857794</v>
      </c>
      <c r="AH17" s="71">
        <v>0.68431187174171404</v>
      </c>
      <c r="AI17" s="71">
        <v>0.69593785869735203</v>
      </c>
      <c r="AJ17" s="71">
        <v>0.71018567833249302</v>
      </c>
      <c r="AK17" s="72">
        <v>0.71835809024246999</v>
      </c>
    </row>
    <row r="18" spans="1:37" x14ac:dyDescent="0.35">
      <c r="A18" s="42" t="s">
        <v>10</v>
      </c>
      <c r="B18" s="20" t="s">
        <v>270</v>
      </c>
      <c r="C18" s="70" t="s">
        <v>255</v>
      </c>
      <c r="F18" s="71">
        <v>0.58544560751347097</v>
      </c>
      <c r="G18" s="71">
        <v>0.57305198428233395</v>
      </c>
      <c r="H18" s="71">
        <v>0.56531499259279505</v>
      </c>
      <c r="I18" s="71">
        <v>0.56356137777561899</v>
      </c>
      <c r="J18" s="71">
        <v>0.56410384250955303</v>
      </c>
      <c r="K18" s="71">
        <v>0.55758979047655799</v>
      </c>
      <c r="L18" s="71">
        <v>0.55631579474951798</v>
      </c>
      <c r="M18" s="71">
        <v>0.55784021063759603</v>
      </c>
      <c r="N18" s="71">
        <v>0.55643595215576602</v>
      </c>
      <c r="O18" s="71">
        <v>0.55670138597749796</v>
      </c>
      <c r="P18" s="71">
        <v>0.56339718992214705</v>
      </c>
      <c r="Q18" s="71">
        <v>0.57177413889870699</v>
      </c>
      <c r="R18" s="71">
        <v>0.57512497623418002</v>
      </c>
      <c r="S18" s="71">
        <v>0.58203332934318497</v>
      </c>
      <c r="T18" s="71">
        <v>0.58872884456358998</v>
      </c>
      <c r="U18" s="71">
        <v>0.59381871614191295</v>
      </c>
      <c r="V18" s="71">
        <v>0.59577058827336404</v>
      </c>
      <c r="W18" s="71">
        <v>0.602748860770146</v>
      </c>
      <c r="X18" s="71">
        <v>0.61280151713868602</v>
      </c>
      <c r="Y18" s="71">
        <v>0.618241659345795</v>
      </c>
      <c r="Z18" s="71">
        <v>0.61865554554969504</v>
      </c>
      <c r="AA18" s="71">
        <v>0.62388657922302404</v>
      </c>
      <c r="AB18" s="71">
        <v>0.65316049875360005</v>
      </c>
      <c r="AC18" s="71">
        <v>0.65707107615694504</v>
      </c>
      <c r="AD18" s="71">
        <v>0.66286110402718301</v>
      </c>
      <c r="AE18" s="71">
        <v>0.66599015302248799</v>
      </c>
      <c r="AF18" s="71">
        <v>0.67108026520434805</v>
      </c>
      <c r="AG18" s="71">
        <v>0.674920778857794</v>
      </c>
      <c r="AH18" s="71">
        <v>0.68431187174171404</v>
      </c>
      <c r="AI18" s="71">
        <v>0.69593785869735203</v>
      </c>
      <c r="AJ18" s="71">
        <v>0.71018567833249302</v>
      </c>
      <c r="AK18" s="72">
        <v>0.71835809024246999</v>
      </c>
    </row>
    <row r="19" spans="1:37" x14ac:dyDescent="0.35">
      <c r="A19" s="42" t="s">
        <v>10</v>
      </c>
      <c r="B19" s="20" t="s">
        <v>271</v>
      </c>
      <c r="C19" s="70" t="s">
        <v>255</v>
      </c>
      <c r="F19" s="71">
        <v>0.5</v>
      </c>
      <c r="G19" s="71">
        <v>0.5</v>
      </c>
      <c r="H19" s="71">
        <v>0.5</v>
      </c>
      <c r="I19" s="71">
        <v>0.5</v>
      </c>
      <c r="J19" s="71">
        <v>0.5</v>
      </c>
      <c r="K19" s="71">
        <v>0.5</v>
      </c>
      <c r="L19" s="71">
        <v>0.5</v>
      </c>
      <c r="M19" s="71">
        <v>0.5</v>
      </c>
      <c r="N19" s="71">
        <v>0.5</v>
      </c>
      <c r="O19" s="71">
        <v>0.5</v>
      </c>
      <c r="P19" s="71">
        <v>0.5</v>
      </c>
      <c r="Q19" s="71">
        <v>0.5</v>
      </c>
      <c r="R19" s="71">
        <v>0.5</v>
      </c>
      <c r="S19" s="71">
        <v>0.5</v>
      </c>
      <c r="T19" s="71">
        <v>0.5</v>
      </c>
      <c r="U19" s="71">
        <v>0.5</v>
      </c>
      <c r="V19" s="71">
        <v>0.5</v>
      </c>
      <c r="W19" s="71">
        <v>0.5</v>
      </c>
      <c r="X19" s="71">
        <v>0.5</v>
      </c>
      <c r="Y19" s="71">
        <v>0.5</v>
      </c>
      <c r="Z19" s="71">
        <v>0.5</v>
      </c>
      <c r="AA19" s="71">
        <v>0.5</v>
      </c>
      <c r="AB19" s="71">
        <v>0.5</v>
      </c>
      <c r="AC19" s="71">
        <v>0.5</v>
      </c>
      <c r="AD19" s="71">
        <v>0.5</v>
      </c>
      <c r="AE19" s="71">
        <v>0.5</v>
      </c>
      <c r="AF19" s="71">
        <v>0.5</v>
      </c>
      <c r="AG19" s="71">
        <v>0.5</v>
      </c>
      <c r="AH19" s="71">
        <v>0.5</v>
      </c>
      <c r="AI19" s="71">
        <v>0.5</v>
      </c>
      <c r="AJ19" s="71">
        <v>0.5</v>
      </c>
      <c r="AK19" s="71">
        <v>0.5</v>
      </c>
    </row>
    <row r="20" spans="1:37" x14ac:dyDescent="0.35">
      <c r="A20" s="42" t="s">
        <v>10</v>
      </c>
      <c r="B20" s="20" t="s">
        <v>272</v>
      </c>
      <c r="C20" s="70" t="s">
        <v>255</v>
      </c>
      <c r="F20" s="71">
        <v>1</v>
      </c>
      <c r="G20" s="71">
        <v>1</v>
      </c>
      <c r="H20" s="71">
        <v>1</v>
      </c>
      <c r="I20" s="71">
        <v>1</v>
      </c>
      <c r="J20" s="71">
        <v>1</v>
      </c>
      <c r="K20" s="71">
        <v>1</v>
      </c>
      <c r="L20" s="71">
        <v>1</v>
      </c>
      <c r="M20" s="71">
        <v>1</v>
      </c>
      <c r="N20" s="71">
        <v>1</v>
      </c>
      <c r="O20" s="71">
        <v>1</v>
      </c>
      <c r="P20" s="71">
        <v>1</v>
      </c>
      <c r="Q20" s="71">
        <v>1</v>
      </c>
      <c r="R20" s="71">
        <v>1</v>
      </c>
      <c r="S20" s="71">
        <v>1</v>
      </c>
      <c r="T20" s="71">
        <v>1</v>
      </c>
      <c r="U20" s="71">
        <v>1</v>
      </c>
      <c r="V20" s="71">
        <v>1</v>
      </c>
      <c r="W20" s="71">
        <v>1</v>
      </c>
      <c r="X20" s="71">
        <v>1</v>
      </c>
      <c r="Y20" s="71">
        <v>1</v>
      </c>
      <c r="Z20" s="71">
        <v>1</v>
      </c>
      <c r="AA20" s="71">
        <v>1</v>
      </c>
      <c r="AB20" s="71">
        <v>1</v>
      </c>
      <c r="AC20" s="71">
        <v>1</v>
      </c>
      <c r="AD20" s="71">
        <v>1</v>
      </c>
      <c r="AE20" s="71">
        <v>1</v>
      </c>
      <c r="AF20" s="71">
        <v>1</v>
      </c>
      <c r="AG20" s="71">
        <v>1</v>
      </c>
      <c r="AH20" s="71">
        <v>1</v>
      </c>
      <c r="AI20" s="71">
        <v>1</v>
      </c>
      <c r="AJ20" s="71">
        <v>1</v>
      </c>
      <c r="AK20" s="71">
        <v>1</v>
      </c>
    </row>
    <row r="21" spans="1:37" x14ac:dyDescent="0.35">
      <c r="A21" s="42" t="s">
        <v>10</v>
      </c>
      <c r="B21" s="20" t="s">
        <v>337</v>
      </c>
      <c r="C21" s="70" t="s">
        <v>255</v>
      </c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2"/>
    </row>
    <row r="22" spans="1:37" x14ac:dyDescent="0.35">
      <c r="A22" s="42" t="s">
        <v>10</v>
      </c>
      <c r="B22" s="20" t="s">
        <v>338</v>
      </c>
      <c r="C22" s="70" t="s">
        <v>255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2"/>
    </row>
    <row r="23" spans="1:37" x14ac:dyDescent="0.35">
      <c r="A23" s="42" t="s">
        <v>10</v>
      </c>
      <c r="B23" s="20" t="s">
        <v>273</v>
      </c>
      <c r="C23" s="70" t="s">
        <v>274</v>
      </c>
      <c r="D23" s="21">
        <v>800</v>
      </c>
      <c r="E23" s="21">
        <v>800</v>
      </c>
      <c r="F23" s="21">
        <v>800</v>
      </c>
      <c r="G23" s="21">
        <v>800</v>
      </c>
      <c r="H23" s="21">
        <v>800</v>
      </c>
      <c r="I23" s="21">
        <v>800</v>
      </c>
      <c r="J23" s="21">
        <v>800</v>
      </c>
      <c r="K23" s="21">
        <v>800</v>
      </c>
      <c r="L23" s="21">
        <v>800</v>
      </c>
      <c r="M23" s="21">
        <v>800</v>
      </c>
      <c r="N23" s="21">
        <v>800</v>
      </c>
      <c r="O23" s="21">
        <v>800</v>
      </c>
      <c r="P23" s="21">
        <v>800</v>
      </c>
      <c r="Q23" s="21">
        <v>800</v>
      </c>
      <c r="R23" s="21">
        <v>800</v>
      </c>
      <c r="S23" s="21">
        <v>800</v>
      </c>
      <c r="T23" s="21">
        <v>800</v>
      </c>
      <c r="U23" s="21">
        <v>800</v>
      </c>
      <c r="V23" s="21">
        <v>800</v>
      </c>
      <c r="W23" s="21">
        <v>800</v>
      </c>
      <c r="X23" s="21">
        <v>800</v>
      </c>
      <c r="Y23" s="21">
        <v>800</v>
      </c>
      <c r="Z23" s="21">
        <v>800</v>
      </c>
      <c r="AA23" s="21">
        <v>800</v>
      </c>
      <c r="AB23" s="21">
        <f t="shared" ref="AB23:AK23" si="1">AA23</f>
        <v>800</v>
      </c>
      <c r="AC23" s="21">
        <f t="shared" si="1"/>
        <v>800</v>
      </c>
      <c r="AD23" s="21">
        <f t="shared" si="1"/>
        <v>800</v>
      </c>
      <c r="AE23" s="21">
        <f t="shared" si="1"/>
        <v>800</v>
      </c>
      <c r="AF23" s="21">
        <f t="shared" si="1"/>
        <v>800</v>
      </c>
      <c r="AG23" s="21">
        <f t="shared" si="1"/>
        <v>800</v>
      </c>
      <c r="AH23" s="21">
        <f t="shared" si="1"/>
        <v>800</v>
      </c>
      <c r="AI23" s="21">
        <f t="shared" si="1"/>
        <v>800</v>
      </c>
      <c r="AJ23" s="21">
        <f t="shared" si="1"/>
        <v>800</v>
      </c>
      <c r="AK23" s="22">
        <f t="shared" si="1"/>
        <v>800</v>
      </c>
    </row>
    <row r="24" spans="1:37" x14ac:dyDescent="0.35">
      <c r="A24" s="42" t="s">
        <v>10</v>
      </c>
      <c r="B24" s="20" t="s">
        <v>275</v>
      </c>
      <c r="C24" s="70" t="s">
        <v>274</v>
      </c>
      <c r="D24" s="23">
        <v>2200</v>
      </c>
      <c r="E24" s="23">
        <v>2200</v>
      </c>
      <c r="F24" s="23">
        <v>2200</v>
      </c>
      <c r="G24" s="23">
        <v>2200</v>
      </c>
      <c r="H24" s="23">
        <v>2200</v>
      </c>
      <c r="I24" s="23">
        <v>2200</v>
      </c>
      <c r="J24" s="23">
        <v>2200</v>
      </c>
      <c r="K24" s="23">
        <v>2200</v>
      </c>
      <c r="L24" s="23">
        <v>3400</v>
      </c>
      <c r="M24" s="23">
        <v>3400</v>
      </c>
      <c r="N24" s="23">
        <v>3400</v>
      </c>
      <c r="O24" s="23">
        <v>3400</v>
      </c>
      <c r="P24" s="23">
        <v>3400</v>
      </c>
      <c r="Q24" s="23">
        <v>3400</v>
      </c>
      <c r="R24" s="23">
        <v>3400</v>
      </c>
      <c r="S24" s="23">
        <v>3400</v>
      </c>
      <c r="T24" s="23">
        <v>3400</v>
      </c>
      <c r="U24" s="23">
        <v>3400</v>
      </c>
      <c r="V24" s="23">
        <v>3400</v>
      </c>
      <c r="W24" s="23">
        <v>3400</v>
      </c>
      <c r="X24" s="23">
        <v>3400</v>
      </c>
      <c r="Y24" s="23">
        <v>3400</v>
      </c>
      <c r="Z24" s="23">
        <v>3400</v>
      </c>
      <c r="AA24" s="23">
        <v>3400</v>
      </c>
      <c r="AB24" s="23">
        <v>3400</v>
      </c>
      <c r="AC24" s="23">
        <v>3400</v>
      </c>
      <c r="AD24" s="23">
        <v>3400</v>
      </c>
      <c r="AE24" s="23">
        <v>3400</v>
      </c>
      <c r="AF24" s="23">
        <v>3400</v>
      </c>
      <c r="AG24" s="23">
        <v>3400</v>
      </c>
      <c r="AH24" s="23">
        <v>3400</v>
      </c>
      <c r="AI24" s="23">
        <v>3400</v>
      </c>
      <c r="AJ24" s="23">
        <v>3400</v>
      </c>
      <c r="AK24" s="24">
        <v>3400</v>
      </c>
    </row>
    <row r="25" spans="1:37" x14ac:dyDescent="0.35">
      <c r="A25" s="42" t="s">
        <v>10</v>
      </c>
      <c r="B25" s="20" t="s">
        <v>276</v>
      </c>
      <c r="C25" s="70" t="s">
        <v>277</v>
      </c>
      <c r="D25" s="73" t="b">
        <f>FALSE()</f>
        <v>0</v>
      </c>
      <c r="E25" s="73" t="b">
        <f>FALSE()</f>
        <v>0</v>
      </c>
      <c r="F25" s="73" t="b">
        <f>FALSE()</f>
        <v>0</v>
      </c>
      <c r="G25" s="73" t="b">
        <f>FALSE()</f>
        <v>0</v>
      </c>
      <c r="H25" s="73" t="b">
        <f>FALSE()</f>
        <v>0</v>
      </c>
      <c r="I25" s="73" t="b">
        <f>FALSE()</f>
        <v>0</v>
      </c>
      <c r="J25" s="73" t="b">
        <f>TRUE()</f>
        <v>1</v>
      </c>
      <c r="K25" s="25" t="b">
        <f t="shared" ref="K25:AK25" si="2">J25</f>
        <v>1</v>
      </c>
      <c r="L25" s="25" t="b">
        <f t="shared" si="2"/>
        <v>1</v>
      </c>
      <c r="M25" s="25" t="b">
        <f t="shared" si="2"/>
        <v>1</v>
      </c>
      <c r="N25" s="25" t="b">
        <f t="shared" si="2"/>
        <v>1</v>
      </c>
      <c r="O25" s="25" t="b">
        <f t="shared" si="2"/>
        <v>1</v>
      </c>
      <c r="P25" s="25" t="b">
        <f t="shared" si="2"/>
        <v>1</v>
      </c>
      <c r="Q25" s="25" t="b">
        <f t="shared" si="2"/>
        <v>1</v>
      </c>
      <c r="R25" s="25" t="b">
        <f t="shared" si="2"/>
        <v>1</v>
      </c>
      <c r="S25" s="25" t="b">
        <f t="shared" si="2"/>
        <v>1</v>
      </c>
      <c r="T25" s="25" t="b">
        <f t="shared" si="2"/>
        <v>1</v>
      </c>
      <c r="U25" s="25" t="b">
        <f t="shared" si="2"/>
        <v>1</v>
      </c>
      <c r="V25" s="25" t="b">
        <f t="shared" si="2"/>
        <v>1</v>
      </c>
      <c r="W25" s="25" t="b">
        <f t="shared" si="2"/>
        <v>1</v>
      </c>
      <c r="X25" s="25" t="b">
        <f t="shared" si="2"/>
        <v>1</v>
      </c>
      <c r="Y25" s="25" t="b">
        <f t="shared" si="2"/>
        <v>1</v>
      </c>
      <c r="Z25" s="25" t="b">
        <f t="shared" si="2"/>
        <v>1</v>
      </c>
      <c r="AA25" s="25" t="b">
        <f t="shared" si="2"/>
        <v>1</v>
      </c>
      <c r="AB25" s="25" t="b">
        <f t="shared" si="2"/>
        <v>1</v>
      </c>
      <c r="AC25" s="25" t="b">
        <f t="shared" si="2"/>
        <v>1</v>
      </c>
      <c r="AD25" s="25" t="b">
        <f t="shared" si="2"/>
        <v>1</v>
      </c>
      <c r="AE25" s="25" t="b">
        <f t="shared" si="2"/>
        <v>1</v>
      </c>
      <c r="AF25" s="25" t="b">
        <f t="shared" si="2"/>
        <v>1</v>
      </c>
      <c r="AG25" s="25" t="b">
        <f t="shared" si="2"/>
        <v>1</v>
      </c>
      <c r="AH25" s="25" t="b">
        <f t="shared" si="2"/>
        <v>1</v>
      </c>
      <c r="AI25" s="25" t="b">
        <f t="shared" si="2"/>
        <v>1</v>
      </c>
      <c r="AJ25" s="25" t="b">
        <f t="shared" si="2"/>
        <v>1</v>
      </c>
      <c r="AK25" s="26" t="b">
        <f t="shared" si="2"/>
        <v>1</v>
      </c>
    </row>
    <row r="26" spans="1:37" x14ac:dyDescent="0.35">
      <c r="A26" s="56" t="s">
        <v>10</v>
      </c>
      <c r="B26" s="74" t="s">
        <v>278</v>
      </c>
      <c r="C26" s="75" t="s">
        <v>279</v>
      </c>
      <c r="D26" s="76">
        <v>0.1</v>
      </c>
      <c r="E26" s="76">
        <v>0.1</v>
      </c>
      <c r="F26" s="76">
        <v>0.1</v>
      </c>
      <c r="G26" s="76">
        <v>0.1</v>
      </c>
      <c r="H26" s="76">
        <v>0.1</v>
      </c>
      <c r="I26" s="76">
        <v>0.1</v>
      </c>
      <c r="J26" s="76">
        <v>0.1</v>
      </c>
      <c r="K26" s="76">
        <v>0.1</v>
      </c>
      <c r="L26" s="76">
        <v>0.1</v>
      </c>
      <c r="M26" s="76">
        <v>0.1</v>
      </c>
      <c r="N26" s="76">
        <v>0.1</v>
      </c>
      <c r="O26" s="76">
        <v>0.1</v>
      </c>
      <c r="P26" s="76">
        <v>0.1</v>
      </c>
      <c r="Q26" s="76">
        <v>0.1</v>
      </c>
      <c r="R26" s="76">
        <v>0.1</v>
      </c>
      <c r="S26" s="76">
        <v>0.1</v>
      </c>
      <c r="T26" s="76">
        <v>0.1</v>
      </c>
      <c r="U26" s="76">
        <v>0.1</v>
      </c>
      <c r="V26" s="76">
        <v>0.1</v>
      </c>
      <c r="W26" s="76">
        <v>0.1</v>
      </c>
      <c r="X26" s="76">
        <v>0.1</v>
      </c>
      <c r="Y26" s="76">
        <v>0.1</v>
      </c>
      <c r="Z26" s="76">
        <v>0.1</v>
      </c>
      <c r="AA26" s="76">
        <v>0.1</v>
      </c>
      <c r="AB26" s="76">
        <v>0.1</v>
      </c>
      <c r="AC26" s="76">
        <v>0.1</v>
      </c>
      <c r="AD26" s="76">
        <v>0.1</v>
      </c>
      <c r="AE26" s="76">
        <v>0.1</v>
      </c>
      <c r="AF26" s="76">
        <v>0.1</v>
      </c>
      <c r="AG26" s="76">
        <v>0.1</v>
      </c>
      <c r="AH26" s="76">
        <v>0.1</v>
      </c>
      <c r="AI26" s="76">
        <v>0.1</v>
      </c>
      <c r="AJ26" s="76">
        <v>0.1</v>
      </c>
      <c r="AK26" s="77">
        <v>0.1</v>
      </c>
    </row>
    <row r="27" spans="1:37" x14ac:dyDescent="0.35">
      <c r="A27" s="78" t="s">
        <v>280</v>
      </c>
      <c r="B27" s="20" t="s">
        <v>281</v>
      </c>
      <c r="C27" s="70" t="s">
        <v>255</v>
      </c>
      <c r="D27" s="79">
        <v>0.977308333333333</v>
      </c>
      <c r="E27" s="79">
        <v>0.98436666666666595</v>
      </c>
      <c r="F27" s="79">
        <v>0.97557499999999997</v>
      </c>
      <c r="G27" s="79">
        <v>0.987883333333333</v>
      </c>
      <c r="H27" s="79">
        <v>0.93558333333333299</v>
      </c>
      <c r="L27" s="80"/>
      <c r="Q27" s="80"/>
      <c r="AA27" s="80"/>
      <c r="AK27" s="80"/>
    </row>
    <row r="28" spans="1:37" x14ac:dyDescent="0.35">
      <c r="A28" s="78" t="s">
        <v>280</v>
      </c>
      <c r="B28" s="20" t="s">
        <v>282</v>
      </c>
      <c r="C28" s="70" t="s">
        <v>255</v>
      </c>
      <c r="D28" s="79">
        <v>0.93624166666666597</v>
      </c>
      <c r="E28" s="79">
        <v>0.99012500000000003</v>
      </c>
      <c r="F28" s="79">
        <v>0.98825833333333302</v>
      </c>
      <c r="G28" s="79">
        <v>0.98450000000000004</v>
      </c>
      <c r="H28" s="79">
        <v>0.98799999999999899</v>
      </c>
      <c r="L28" s="80"/>
      <c r="Q28" s="80"/>
      <c r="AA28" s="80"/>
      <c r="AK28" s="80"/>
    </row>
    <row r="29" spans="1:37" x14ac:dyDescent="0.35">
      <c r="A29" s="42" t="s">
        <v>280</v>
      </c>
      <c r="B29" s="20" t="s">
        <v>283</v>
      </c>
      <c r="C29" s="70" t="s">
        <v>255</v>
      </c>
      <c r="D29" s="79">
        <v>0.93624166666666597</v>
      </c>
      <c r="E29" s="79">
        <v>0.99012500000000003</v>
      </c>
      <c r="F29" s="79">
        <v>0.98825833333333302</v>
      </c>
      <c r="G29" s="79">
        <v>0.98450000000000004</v>
      </c>
      <c r="H29" s="79">
        <v>0.98799999999999899</v>
      </c>
      <c r="L29" s="81"/>
    </row>
    <row r="30" spans="1:37" x14ac:dyDescent="0.35">
      <c r="A30" s="42" t="s">
        <v>280</v>
      </c>
      <c r="B30" s="20" t="s">
        <v>284</v>
      </c>
      <c r="C30" s="70" t="s">
        <v>255</v>
      </c>
      <c r="D30" s="79">
        <v>0.93624166666666597</v>
      </c>
      <c r="E30" s="79">
        <v>0.99012500000000003</v>
      </c>
      <c r="F30" s="79">
        <v>0.98825833333333302</v>
      </c>
      <c r="G30" s="79">
        <v>0.98450000000000004</v>
      </c>
      <c r="H30" s="79">
        <v>0.98799999999999899</v>
      </c>
      <c r="L30" s="82"/>
      <c r="Q30" s="82"/>
      <c r="AA30" s="82"/>
      <c r="AK30" s="82"/>
    </row>
    <row r="31" spans="1:37" x14ac:dyDescent="0.35">
      <c r="A31" s="42" t="s">
        <v>280</v>
      </c>
      <c r="B31" s="20" t="s">
        <v>285</v>
      </c>
      <c r="C31" s="70" t="s">
        <v>255</v>
      </c>
      <c r="D31" s="79">
        <v>0.98678333333333301</v>
      </c>
      <c r="E31" s="79">
        <v>0.97403333333333297</v>
      </c>
      <c r="F31" s="79">
        <v>0.98694999999999899</v>
      </c>
      <c r="G31" s="79">
        <v>0.87338333333333296</v>
      </c>
      <c r="H31" s="79">
        <v>0.95391666666666597</v>
      </c>
    </row>
    <row r="32" spans="1:37" x14ac:dyDescent="0.35">
      <c r="A32" s="42" t="s">
        <v>280</v>
      </c>
      <c r="B32" s="20" t="s">
        <v>254</v>
      </c>
      <c r="C32" s="70" t="s">
        <v>255</v>
      </c>
      <c r="D32" s="79">
        <v>0.78445833333333304</v>
      </c>
      <c r="E32" s="79">
        <v>0.64119999999999999</v>
      </c>
      <c r="F32" s="79">
        <v>0.55794999999999995</v>
      </c>
      <c r="G32" s="79">
        <v>0.62634166666666602</v>
      </c>
      <c r="H32" s="79">
        <v>0.55879999999999896</v>
      </c>
      <c r="L32" s="81"/>
    </row>
    <row r="33" spans="1:37" x14ac:dyDescent="0.35">
      <c r="A33" s="42" t="s">
        <v>280</v>
      </c>
      <c r="B33" s="20" t="s">
        <v>256</v>
      </c>
      <c r="C33" s="70" t="s">
        <v>255</v>
      </c>
      <c r="D33" s="79">
        <v>0.67902499999999899</v>
      </c>
      <c r="E33" s="79">
        <v>0.658791666666666</v>
      </c>
      <c r="F33" s="79">
        <v>0.484891666666666</v>
      </c>
      <c r="G33" s="79">
        <v>0.217791666666666</v>
      </c>
      <c r="H33" s="79">
        <v>0.45374999999999999</v>
      </c>
      <c r="L33" s="82"/>
      <c r="Q33" s="82"/>
      <c r="AA33" s="82"/>
      <c r="AK33" s="82"/>
    </row>
    <row r="34" spans="1:37" x14ac:dyDescent="0.35">
      <c r="A34" s="42" t="s">
        <v>280</v>
      </c>
      <c r="B34" s="20" t="s">
        <v>257</v>
      </c>
      <c r="C34" s="70" t="s">
        <v>255</v>
      </c>
      <c r="D34" s="79">
        <v>0.55604999999999905</v>
      </c>
      <c r="E34" s="79">
        <v>0.45095833333333302</v>
      </c>
      <c r="F34" s="79">
        <v>0.459708333333333</v>
      </c>
      <c r="G34" s="79">
        <v>0.50518333333333298</v>
      </c>
      <c r="H34" s="79">
        <v>0.41925833333333301</v>
      </c>
    </row>
    <row r="35" spans="1:37" x14ac:dyDescent="0.35">
      <c r="A35" s="42" t="s">
        <v>280</v>
      </c>
      <c r="B35" s="20" t="s">
        <v>258</v>
      </c>
      <c r="C35" s="70" t="s">
        <v>255</v>
      </c>
      <c r="D35" s="79">
        <v>0.92305833333333298</v>
      </c>
      <c r="E35" s="79">
        <v>0.99530833333333302</v>
      </c>
      <c r="F35" s="79">
        <v>0.99034166666666601</v>
      </c>
      <c r="G35" s="79">
        <v>0.95016666666666605</v>
      </c>
      <c r="H35" s="79">
        <v>0.97462499999999996</v>
      </c>
    </row>
    <row r="36" spans="1:37" x14ac:dyDescent="0.35">
      <c r="A36" s="42" t="s">
        <v>280</v>
      </c>
      <c r="B36" s="20" t="s">
        <v>259</v>
      </c>
      <c r="C36" s="70" t="s">
        <v>255</v>
      </c>
      <c r="D36" s="79">
        <v>0.62408333333333299</v>
      </c>
      <c r="E36" s="79">
        <v>0.49674166666666603</v>
      </c>
      <c r="F36" s="79">
        <v>0.61991666666666601</v>
      </c>
      <c r="G36" s="79">
        <v>0.66950833333333304</v>
      </c>
      <c r="H36" s="79">
        <v>0.55365833333333303</v>
      </c>
    </row>
    <row r="37" spans="1:37" x14ac:dyDescent="0.35">
      <c r="A37" s="42" t="s">
        <v>280</v>
      </c>
      <c r="B37" s="20" t="s">
        <v>260</v>
      </c>
      <c r="C37" s="70" t="s">
        <v>255</v>
      </c>
      <c r="D37" s="79">
        <v>0.65410000000000001</v>
      </c>
      <c r="E37" s="79">
        <v>0.69840000000000002</v>
      </c>
      <c r="F37" s="79">
        <v>0.53804166666666597</v>
      </c>
      <c r="G37" s="79">
        <v>0.50858333333333305</v>
      </c>
      <c r="H37" s="79">
        <v>0.52222499999999905</v>
      </c>
    </row>
    <row r="38" spans="1:37" x14ac:dyDescent="0.35">
      <c r="A38" s="42" t="s">
        <v>280</v>
      </c>
      <c r="B38" s="20" t="s">
        <v>261</v>
      </c>
      <c r="C38" s="70" t="s">
        <v>255</v>
      </c>
      <c r="D38" s="79">
        <v>0.92910833333333298</v>
      </c>
      <c r="E38" s="79">
        <v>0.75675833333333298</v>
      </c>
      <c r="F38" s="79">
        <v>0.54549999999999998</v>
      </c>
      <c r="G38" s="79">
        <v>0.51033333333333297</v>
      </c>
      <c r="H38" s="79">
        <v>0.433933333333333</v>
      </c>
    </row>
    <row r="39" spans="1:37" x14ac:dyDescent="0.35">
      <c r="A39" s="42" t="s">
        <v>280</v>
      </c>
      <c r="B39" s="20" t="s">
        <v>262</v>
      </c>
      <c r="C39" s="70" t="s">
        <v>255</v>
      </c>
      <c r="D39" s="79">
        <v>0.637083333333333</v>
      </c>
      <c r="E39" s="79">
        <v>0.44275833333333298</v>
      </c>
      <c r="F39" s="79">
        <v>0.69471666666666598</v>
      </c>
      <c r="G39" s="79">
        <v>0.69779166666666603</v>
      </c>
      <c r="H39" s="79">
        <v>0.72032499999999899</v>
      </c>
    </row>
    <row r="40" spans="1:37" x14ac:dyDescent="0.35">
      <c r="A40" s="42" t="s">
        <v>280</v>
      </c>
      <c r="B40" s="20" t="s">
        <v>263</v>
      </c>
      <c r="C40" s="70" t="s">
        <v>255</v>
      </c>
      <c r="D40" s="79">
        <v>0.66508333333333303</v>
      </c>
      <c r="E40" s="79">
        <v>0.54240833333333305</v>
      </c>
      <c r="F40" s="79">
        <v>0.60774166666666596</v>
      </c>
      <c r="G40" s="79">
        <v>0.52377499999999999</v>
      </c>
      <c r="H40" s="79">
        <v>0.52454166666666602</v>
      </c>
    </row>
    <row r="41" spans="1:37" x14ac:dyDescent="0.35">
      <c r="A41" s="42" t="s">
        <v>280</v>
      </c>
      <c r="B41" s="20" t="s">
        <v>264</v>
      </c>
      <c r="C41" s="70" t="s">
        <v>255</v>
      </c>
      <c r="D41" s="79">
        <v>0</v>
      </c>
      <c r="E41" s="79">
        <v>0.29970000000000002</v>
      </c>
      <c r="F41" s="79">
        <v>0.41700833333333298</v>
      </c>
      <c r="G41" s="79">
        <v>0.66604166666666598</v>
      </c>
      <c r="H41" s="79">
        <v>0.25275833333333297</v>
      </c>
    </row>
    <row r="42" spans="1:37" x14ac:dyDescent="0.35">
      <c r="A42" s="42" t="s">
        <v>280</v>
      </c>
      <c r="B42" s="20" t="s">
        <v>265</v>
      </c>
      <c r="C42" s="70" t="s">
        <v>255</v>
      </c>
      <c r="D42" s="79">
        <v>0.77622500000000005</v>
      </c>
      <c r="E42" s="79">
        <v>0.73274166666666596</v>
      </c>
      <c r="F42" s="79">
        <v>0.68174166666666602</v>
      </c>
      <c r="G42" s="79">
        <v>0.77055833333333301</v>
      </c>
      <c r="H42" s="79">
        <v>0.80137499999999895</v>
      </c>
    </row>
    <row r="43" spans="1:37" x14ac:dyDescent="0.35">
      <c r="A43" s="42" t="s">
        <v>280</v>
      </c>
      <c r="B43" s="20" t="s">
        <v>266</v>
      </c>
      <c r="C43" s="70" t="s">
        <v>255</v>
      </c>
      <c r="D43" s="79">
        <v>0.88844999999999996</v>
      </c>
      <c r="E43" s="79">
        <v>0.82717499999999899</v>
      </c>
      <c r="F43" s="79">
        <v>0.73896666666666599</v>
      </c>
      <c r="G43" s="79">
        <v>0.711666666666666</v>
      </c>
      <c r="H43" s="79">
        <v>0.62991666666666601</v>
      </c>
    </row>
    <row r="44" spans="1:37" x14ac:dyDescent="0.35">
      <c r="A44" s="42" t="s">
        <v>280</v>
      </c>
      <c r="B44" s="20" t="s">
        <v>267</v>
      </c>
      <c r="C44" s="70" t="s">
        <v>255</v>
      </c>
      <c r="D44" s="79">
        <v>0.89950833333333302</v>
      </c>
      <c r="E44" s="79">
        <v>0.89053333333333295</v>
      </c>
      <c r="F44" s="79">
        <v>0.85976666666666601</v>
      </c>
      <c r="G44" s="79">
        <v>0.83240833333333297</v>
      </c>
      <c r="H44" s="79">
        <v>0.75566666666666604</v>
      </c>
    </row>
    <row r="45" spans="1:37" x14ac:dyDescent="0.35">
      <c r="A45" s="42" t="s">
        <v>280</v>
      </c>
      <c r="B45" s="20" t="s">
        <v>268</v>
      </c>
      <c r="C45" s="70" t="s">
        <v>255</v>
      </c>
      <c r="D45" s="79">
        <v>0.77274166666666599</v>
      </c>
      <c r="E45" s="79">
        <v>0.73124999999999996</v>
      </c>
      <c r="F45" s="79">
        <v>0.7228</v>
      </c>
      <c r="G45" s="79">
        <v>0.67629166666666596</v>
      </c>
      <c r="H45" s="79">
        <v>0.65465833333333301</v>
      </c>
    </row>
    <row r="46" spans="1:37" x14ac:dyDescent="0.35">
      <c r="A46" s="42" t="s">
        <v>280</v>
      </c>
      <c r="B46" s="20" t="s">
        <v>269</v>
      </c>
      <c r="C46" s="70" t="s">
        <v>255</v>
      </c>
      <c r="D46" s="79">
        <v>0.81237499999999896</v>
      </c>
      <c r="E46" s="79">
        <v>0.66619166666666596</v>
      </c>
      <c r="F46" s="79">
        <v>0.57847499999999996</v>
      </c>
      <c r="G46" s="79">
        <v>0.57025000000000003</v>
      </c>
      <c r="H46" s="79">
        <v>0.60781666666666601</v>
      </c>
    </row>
    <row r="47" spans="1:37" x14ac:dyDescent="0.35">
      <c r="A47" s="42" t="s">
        <v>280</v>
      </c>
      <c r="B47" s="20" t="s">
        <v>270</v>
      </c>
      <c r="C47" s="70" t="s">
        <v>255</v>
      </c>
      <c r="D47" s="79">
        <v>0.76672499999999999</v>
      </c>
      <c r="E47" s="79">
        <v>0.638608333333333</v>
      </c>
      <c r="F47" s="79">
        <v>0.45683333333333298</v>
      </c>
      <c r="G47" s="79">
        <v>0.38039166666666602</v>
      </c>
      <c r="H47" s="79">
        <v>0.33700833333333302</v>
      </c>
    </row>
    <row r="48" spans="1:37" x14ac:dyDescent="0.35">
      <c r="A48" s="42" t="s">
        <v>280</v>
      </c>
      <c r="B48" s="20" t="s">
        <v>286</v>
      </c>
      <c r="C48" s="70" t="s">
        <v>255</v>
      </c>
      <c r="D48" s="79">
        <v>0.89069166666666599</v>
      </c>
      <c r="E48" s="79">
        <v>0.74825833333333303</v>
      </c>
      <c r="F48" s="79">
        <v>0.97228333333333306</v>
      </c>
      <c r="G48" s="79">
        <v>0.716275</v>
      </c>
      <c r="H48" s="79">
        <v>0.82924999999999904</v>
      </c>
      <c r="L48" s="82"/>
      <c r="Q48" s="82"/>
      <c r="AA48" s="82"/>
      <c r="AK48" s="82"/>
    </row>
    <row r="49" spans="1:8" x14ac:dyDescent="0.35">
      <c r="A49" s="42" t="s">
        <v>280</v>
      </c>
      <c r="B49" s="20" t="s">
        <v>287</v>
      </c>
      <c r="C49" s="70" t="s">
        <v>255</v>
      </c>
      <c r="D49" s="79">
        <v>0.84403333333333297</v>
      </c>
      <c r="E49" s="79">
        <v>0.85160833333333297</v>
      </c>
      <c r="F49" s="79">
        <v>0.77858333333333296</v>
      </c>
      <c r="G49" s="79">
        <v>0.93757500000000005</v>
      </c>
      <c r="H49" s="79">
        <v>0.96535833333333299</v>
      </c>
    </row>
    <row r="50" spans="1:8" x14ac:dyDescent="0.35">
      <c r="A50" s="42" t="s">
        <v>280</v>
      </c>
      <c r="B50" s="20" t="s">
        <v>288</v>
      </c>
      <c r="C50" s="70" t="s">
        <v>255</v>
      </c>
      <c r="D50" s="79">
        <v>0.65919166666666595</v>
      </c>
      <c r="E50" s="79">
        <v>0.98409166666666603</v>
      </c>
      <c r="F50" s="79">
        <v>0.98862499999999998</v>
      </c>
      <c r="G50" s="79">
        <v>0.93601666666666605</v>
      </c>
      <c r="H50" s="79">
        <v>0.88139999999999996</v>
      </c>
    </row>
    <row r="51" spans="1:8" x14ac:dyDescent="0.35">
      <c r="A51" s="42" t="s">
        <v>280</v>
      </c>
      <c r="B51" s="20" t="s">
        <v>289</v>
      </c>
      <c r="C51" s="70" t="s">
        <v>255</v>
      </c>
      <c r="D51" s="79">
        <v>0.9929</v>
      </c>
      <c r="E51" s="79">
        <v>0.94018333333333304</v>
      </c>
      <c r="F51" s="79">
        <v>0.98886666666666601</v>
      </c>
      <c r="G51" s="79">
        <v>0.98100833333333304</v>
      </c>
      <c r="H51" s="79">
        <v>0.93176666666666597</v>
      </c>
    </row>
    <row r="52" spans="1:8" x14ac:dyDescent="0.35">
      <c r="A52" s="42" t="s">
        <v>280</v>
      </c>
      <c r="B52" s="20" t="s">
        <v>290</v>
      </c>
      <c r="C52" s="70" t="s">
        <v>255</v>
      </c>
      <c r="D52" s="79">
        <v>0.99880833333333296</v>
      </c>
      <c r="E52" s="79">
        <v>0.99695833333333295</v>
      </c>
      <c r="F52" s="79">
        <v>0.942041666666666</v>
      </c>
      <c r="G52" s="79">
        <v>0.98894166666666605</v>
      </c>
      <c r="H52" s="79">
        <v>0.99860833333333299</v>
      </c>
    </row>
    <row r="53" spans="1:8" x14ac:dyDescent="0.35">
      <c r="A53" s="42" t="s">
        <v>280</v>
      </c>
      <c r="B53" s="20" t="s">
        <v>291</v>
      </c>
      <c r="C53" s="70" t="s">
        <v>255</v>
      </c>
      <c r="D53" s="79">
        <v>0.92605833333333298</v>
      </c>
      <c r="E53" s="79">
        <v>0.65163333333333295</v>
      </c>
      <c r="F53" s="79">
        <v>0.83658333333333301</v>
      </c>
      <c r="G53" s="79">
        <v>0.84579166666666605</v>
      </c>
      <c r="H53" s="79">
        <v>0.74811666666666599</v>
      </c>
    </row>
    <row r="54" spans="1:8" x14ac:dyDescent="0.35">
      <c r="A54" s="42" t="s">
        <v>280</v>
      </c>
      <c r="B54" s="20" t="s">
        <v>292</v>
      </c>
      <c r="C54" s="70" t="s">
        <v>255</v>
      </c>
      <c r="D54" s="79">
        <v>0.79173333333333296</v>
      </c>
      <c r="E54" s="79">
        <v>0.71598333333333297</v>
      </c>
      <c r="F54" s="79">
        <v>0.66840833333333305</v>
      </c>
      <c r="G54" s="79">
        <v>0.65098333333333303</v>
      </c>
      <c r="H54" s="79">
        <v>0.61909166666666604</v>
      </c>
    </row>
  </sheetData>
  <autoFilter ref="A1:AK1" xr:uid="{00000000-0009-0000-0000-000005000000}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model_setup</vt:lpstr>
      <vt:lpstr>existing_conventional</vt:lpstr>
      <vt:lpstr>extendable_conventional</vt:lpstr>
      <vt:lpstr>existing_renewables</vt:lpstr>
      <vt:lpstr>extendable_max_build</vt:lpstr>
      <vt:lpstr>extendable_min_build</vt:lpstr>
      <vt:lpstr>new_build_limits</vt:lpstr>
      <vt:lpstr>operational_limits</vt:lpstr>
      <vt:lpstr>projected_parameters</vt:lpstr>
      <vt:lpstr>costs</vt:lpstr>
      <vt:lpstr>carriers</vt:lpstr>
      <vt:lpstr>archive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JRCalitz</dc:creator>
  <dc:description/>
  <cp:lastModifiedBy>Peter Klein</cp:lastModifiedBy>
  <cp:revision>222</cp:revision>
  <dcterms:created xsi:type="dcterms:W3CDTF">2017-06-07T09:49:00Z</dcterms:created>
  <dcterms:modified xsi:type="dcterms:W3CDTF">2023-11-09T08:52:51Z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