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Peter\home\joules\pypsa-za-v2\pypsa-za\data\"/>
    </mc:Choice>
  </mc:AlternateContent>
  <xr:revisionPtr revIDLastSave="0" documentId="13_ncr:1_{196CFC2D-087C-4033-8288-0C353CB2F2AF}" xr6:coauthVersionLast="47" xr6:coauthVersionMax="47" xr10:uidLastSave="{00000000-0000-0000-0000-000000000000}"/>
  <bookViews>
    <workbookView xWindow="19090" yWindow="-110" windowWidth="38620" windowHeight="21220" tabRatio="500" activeTab="5" xr2:uid="{00000000-000D-0000-FFFF-FFFF00000000}"/>
  </bookViews>
  <sheets>
    <sheet name="model_setup" sheetId="1" r:id="rId1"/>
    <sheet name="existing_eskom_stations" sheetId="2" r:id="rId2"/>
    <sheet name="existing_non_eskom_stations" sheetId="3" r:id="rId3"/>
    <sheet name="new_build" sheetId="4" r:id="rId4"/>
    <sheet name="projected_parameters" sheetId="5" r:id="rId5"/>
    <sheet name="costs" sheetId="6" r:id="rId6"/>
  </sheets>
  <definedNames>
    <definedName name="_xlnm._FilterDatabase" localSheetId="5" hidden="1">costs!$A$1:$L$375</definedName>
    <definedName name="_xlnm._FilterDatabase" localSheetId="1" hidden="1">existing_eskom_stations!$A$1:$AB$109</definedName>
    <definedName name="_xlnm._FilterDatabase" localSheetId="2" hidden="1">existing_non_eskom_stations!$A$1:$AA$115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69" i="6" l="1"/>
  <c r="J370" i="6"/>
  <c r="J371" i="6"/>
  <c r="J372" i="6"/>
  <c r="J373" i="6"/>
  <c r="J374" i="6"/>
  <c r="J375" i="6"/>
  <c r="I369" i="6"/>
  <c r="I370" i="6"/>
  <c r="I371" i="6"/>
  <c r="I372" i="6"/>
  <c r="I373" i="6"/>
  <c r="I374" i="6"/>
  <c r="I375" i="6"/>
  <c r="H369" i="6"/>
  <c r="H370" i="6"/>
  <c r="H371" i="6"/>
  <c r="H372" i="6"/>
  <c r="H373" i="6"/>
  <c r="H374" i="6"/>
  <c r="H375" i="6"/>
  <c r="G369" i="6"/>
  <c r="G370" i="6"/>
  <c r="G371" i="6"/>
  <c r="G372" i="6"/>
  <c r="G373" i="6"/>
  <c r="G374" i="6"/>
  <c r="G375" i="6"/>
  <c r="F369" i="6"/>
  <c r="F370" i="6"/>
  <c r="F371" i="6"/>
  <c r="F372" i="6"/>
  <c r="F373" i="6"/>
  <c r="F374" i="6"/>
  <c r="F375" i="6"/>
  <c r="E369" i="6"/>
  <c r="E370" i="6"/>
  <c r="E371" i="6"/>
  <c r="E372" i="6"/>
  <c r="E373" i="6"/>
  <c r="E374" i="6"/>
  <c r="E375" i="6"/>
  <c r="E368" i="6"/>
  <c r="F368" i="6"/>
  <c r="G368" i="6"/>
  <c r="H368" i="6"/>
  <c r="I368" i="6"/>
  <c r="J368" i="6"/>
  <c r="D369" i="6"/>
  <c r="D370" i="6"/>
  <c r="D372" i="6"/>
  <c r="D373" i="6"/>
  <c r="D374" i="6"/>
  <c r="D375" i="6"/>
  <c r="D368" i="6"/>
  <c r="D347" i="6"/>
  <c r="D346" i="6"/>
  <c r="J345" i="6"/>
  <c r="I345" i="6"/>
  <c r="H345" i="6"/>
  <c r="G345" i="6"/>
  <c r="F345" i="6"/>
  <c r="E345" i="6"/>
  <c r="D345" i="6"/>
  <c r="J344" i="6"/>
  <c r="I344" i="6"/>
  <c r="H344" i="6"/>
  <c r="G344" i="6"/>
  <c r="F344" i="6"/>
  <c r="E344" i="6"/>
  <c r="D344" i="6"/>
  <c r="J343" i="6"/>
  <c r="I343" i="6"/>
  <c r="H343" i="6"/>
  <c r="G343" i="6"/>
  <c r="F343" i="6"/>
  <c r="E343" i="6"/>
  <c r="D343" i="6"/>
  <c r="J342" i="6"/>
  <c r="I342" i="6"/>
  <c r="H342" i="6"/>
  <c r="G342" i="6"/>
  <c r="F342" i="6"/>
  <c r="E342" i="6"/>
  <c r="D342" i="6"/>
  <c r="J341" i="6"/>
  <c r="I341" i="6"/>
  <c r="H341" i="6"/>
  <c r="G341" i="6"/>
  <c r="F341" i="6"/>
  <c r="E341" i="6"/>
  <c r="D341" i="6"/>
  <c r="J340" i="6"/>
  <c r="I340" i="6"/>
  <c r="H340" i="6"/>
  <c r="G340" i="6"/>
  <c r="F340" i="6"/>
  <c r="E340" i="6"/>
  <c r="D340" i="6"/>
  <c r="J339" i="6"/>
  <c r="I339" i="6"/>
  <c r="H339" i="6"/>
  <c r="G339" i="6"/>
  <c r="F339" i="6"/>
  <c r="E339" i="6"/>
  <c r="D339" i="6"/>
  <c r="J338" i="6"/>
  <c r="I338" i="6"/>
  <c r="H338" i="6"/>
  <c r="G338" i="6"/>
  <c r="F338" i="6"/>
  <c r="E338" i="6"/>
  <c r="D338" i="6"/>
  <c r="J337" i="6"/>
  <c r="I337" i="6"/>
  <c r="H337" i="6"/>
  <c r="G337" i="6"/>
  <c r="F337" i="6"/>
  <c r="E337" i="6"/>
  <c r="D337" i="6"/>
  <c r="J336" i="6"/>
  <c r="I336" i="6"/>
  <c r="H336" i="6"/>
  <c r="G336" i="6"/>
  <c r="F336" i="6"/>
  <c r="E336" i="6"/>
  <c r="D336" i="6"/>
  <c r="J335" i="6"/>
  <c r="I335" i="6"/>
  <c r="H335" i="6"/>
  <c r="G335" i="6"/>
  <c r="F335" i="6"/>
  <c r="E335" i="6"/>
  <c r="D335" i="6"/>
  <c r="J334" i="6"/>
  <c r="I334" i="6"/>
  <c r="H334" i="6"/>
  <c r="G334" i="6"/>
  <c r="F334" i="6"/>
  <c r="E334" i="6"/>
  <c r="D334" i="6"/>
  <c r="J333" i="6"/>
  <c r="I333" i="6"/>
  <c r="H333" i="6"/>
  <c r="G333" i="6"/>
  <c r="F333" i="6"/>
  <c r="E333" i="6"/>
  <c r="D333" i="6"/>
  <c r="J332" i="6"/>
  <c r="I332" i="6"/>
  <c r="H332" i="6"/>
  <c r="G332" i="6"/>
  <c r="F332" i="6"/>
  <c r="E332" i="6"/>
  <c r="D332" i="6"/>
  <c r="J331" i="6"/>
  <c r="I331" i="6"/>
  <c r="H331" i="6"/>
  <c r="G331" i="6"/>
  <c r="F331" i="6"/>
  <c r="E331" i="6"/>
  <c r="D331" i="6"/>
  <c r="J330" i="6"/>
  <c r="I330" i="6"/>
  <c r="H330" i="6"/>
  <c r="G330" i="6"/>
  <c r="F330" i="6"/>
  <c r="E330" i="6"/>
  <c r="D330" i="6"/>
  <c r="J329" i="6"/>
  <c r="I329" i="6"/>
  <c r="H329" i="6"/>
  <c r="G329" i="6"/>
  <c r="F329" i="6"/>
  <c r="E329" i="6"/>
  <c r="D329" i="6"/>
  <c r="J328" i="6"/>
  <c r="I328" i="6"/>
  <c r="H328" i="6"/>
  <c r="G328" i="6"/>
  <c r="F328" i="6"/>
  <c r="E328" i="6"/>
  <c r="D328" i="6"/>
  <c r="J326" i="6"/>
  <c r="I326" i="6"/>
  <c r="H326" i="6"/>
  <c r="G326" i="6"/>
  <c r="F326" i="6"/>
  <c r="E326" i="6"/>
  <c r="D326" i="6"/>
  <c r="J325" i="6"/>
  <c r="I325" i="6"/>
  <c r="H325" i="6"/>
  <c r="G325" i="6"/>
  <c r="F325" i="6"/>
  <c r="E325" i="6"/>
  <c r="D325" i="6"/>
  <c r="J324" i="6"/>
  <c r="I324" i="6"/>
  <c r="H324" i="6"/>
  <c r="G324" i="6"/>
  <c r="F324" i="6"/>
  <c r="E324" i="6"/>
  <c r="D324" i="6"/>
  <c r="J323" i="6"/>
  <c r="I323" i="6"/>
  <c r="H323" i="6"/>
  <c r="G323" i="6"/>
  <c r="F323" i="6"/>
  <c r="E323" i="6"/>
  <c r="D323" i="6"/>
  <c r="J322" i="6"/>
  <c r="I322" i="6"/>
  <c r="H322" i="6"/>
  <c r="G322" i="6"/>
  <c r="F322" i="6"/>
  <c r="E322" i="6"/>
  <c r="D322" i="6"/>
  <c r="J320" i="6"/>
  <c r="D320" i="6"/>
  <c r="J319" i="6"/>
  <c r="D319" i="6"/>
  <c r="J318" i="6"/>
  <c r="D318" i="6"/>
  <c r="J317" i="6"/>
  <c r="I317" i="6"/>
  <c r="H317" i="6"/>
  <c r="G317" i="6"/>
  <c r="F317" i="6"/>
  <c r="E317" i="6"/>
  <c r="D317" i="6"/>
  <c r="J316" i="6"/>
  <c r="I316" i="6"/>
  <c r="H316" i="6"/>
  <c r="G316" i="6"/>
  <c r="F316" i="6"/>
  <c r="E316" i="6"/>
  <c r="D316" i="6"/>
  <c r="J315" i="6"/>
  <c r="I315" i="6"/>
  <c r="H315" i="6"/>
  <c r="G315" i="6"/>
  <c r="F315" i="6"/>
  <c r="E315" i="6"/>
  <c r="D315" i="6"/>
  <c r="J314" i="6"/>
  <c r="G314" i="6"/>
  <c r="F314" i="6"/>
  <c r="J313" i="6"/>
  <c r="I313" i="6"/>
  <c r="F313" i="6"/>
  <c r="E313" i="6"/>
  <c r="I312" i="6"/>
  <c r="H312" i="6"/>
  <c r="E312" i="6"/>
  <c r="D312" i="6"/>
  <c r="J310" i="6"/>
  <c r="I310" i="6"/>
  <c r="H310" i="6"/>
  <c r="G310" i="6"/>
  <c r="F310" i="6"/>
  <c r="E310" i="6"/>
  <c r="D310" i="6"/>
  <c r="J309" i="6"/>
  <c r="I309" i="6"/>
  <c r="H309" i="6"/>
  <c r="G309" i="6"/>
  <c r="F309" i="6"/>
  <c r="E309" i="6"/>
  <c r="D309" i="6"/>
  <c r="J308" i="6"/>
  <c r="I308" i="6"/>
  <c r="H308" i="6"/>
  <c r="G308" i="6"/>
  <c r="F308" i="6"/>
  <c r="E308" i="6"/>
  <c r="D308" i="6"/>
  <c r="J307" i="6"/>
  <c r="I307" i="6"/>
  <c r="H307" i="6"/>
  <c r="G307" i="6"/>
  <c r="F307" i="6"/>
  <c r="E307" i="6"/>
  <c r="D307" i="6"/>
  <c r="J306" i="6"/>
  <c r="I306" i="6"/>
  <c r="H306" i="6"/>
  <c r="G306" i="6"/>
  <c r="F306" i="6"/>
  <c r="E306" i="6"/>
  <c r="D306" i="6"/>
  <c r="J305" i="6"/>
  <c r="I305" i="6"/>
  <c r="I314" i="6" s="1"/>
  <c r="H305" i="6"/>
  <c r="H314" i="6" s="1"/>
  <c r="G305" i="6"/>
  <c r="F305" i="6"/>
  <c r="E305" i="6"/>
  <c r="E314" i="6" s="1"/>
  <c r="D305" i="6"/>
  <c r="D314" i="6" s="1"/>
  <c r="J304" i="6"/>
  <c r="I304" i="6"/>
  <c r="H304" i="6"/>
  <c r="H313" i="6" s="1"/>
  <c r="G304" i="6"/>
  <c r="G313" i="6" s="1"/>
  <c r="F304" i="6"/>
  <c r="E304" i="6"/>
  <c r="D304" i="6"/>
  <c r="D313" i="6" s="1"/>
  <c r="J303" i="6"/>
  <c r="J312" i="6" s="1"/>
  <c r="I303" i="6"/>
  <c r="H303" i="6"/>
  <c r="G303" i="6"/>
  <c r="G312" i="6" s="1"/>
  <c r="F303" i="6"/>
  <c r="F312" i="6" s="1"/>
  <c r="E303" i="6"/>
  <c r="D303" i="6"/>
  <c r="D302" i="6"/>
  <c r="D311" i="6" s="1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A284" i="6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D283" i="6"/>
  <c r="E254" i="6"/>
  <c r="F254" i="6" s="1"/>
  <c r="G254" i="6" s="1"/>
  <c r="H254" i="6" s="1"/>
  <c r="I254" i="6" s="1"/>
  <c r="J254" i="6" s="1"/>
  <c r="E253" i="6"/>
  <c r="F253" i="6" s="1"/>
  <c r="G253" i="6" s="1"/>
  <c r="H253" i="6" s="1"/>
  <c r="I253" i="6" s="1"/>
  <c r="J253" i="6" s="1"/>
  <c r="F252" i="6"/>
  <c r="G252" i="6" s="1"/>
  <c r="H252" i="6" s="1"/>
  <c r="I252" i="6" s="1"/>
  <c r="J252" i="6" s="1"/>
  <c r="D246" i="6"/>
  <c r="D237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A191" i="6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D190" i="6"/>
  <c r="D185" i="6"/>
  <c r="D371" i="6" s="1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7" i="6"/>
  <c r="D166" i="6"/>
  <c r="D165" i="6"/>
  <c r="D164" i="6"/>
  <c r="D163" i="6"/>
  <c r="D162" i="6"/>
  <c r="J161" i="6"/>
  <c r="J347" i="6" s="1"/>
  <c r="I161" i="6"/>
  <c r="I347" i="6" s="1"/>
  <c r="H161" i="6"/>
  <c r="H347" i="6" s="1"/>
  <c r="G161" i="6"/>
  <c r="G347" i="6" s="1"/>
  <c r="F161" i="6"/>
  <c r="F347" i="6" s="1"/>
  <c r="E161" i="6"/>
  <c r="E347" i="6" s="1"/>
  <c r="J160" i="6"/>
  <c r="J346" i="6" s="1"/>
  <c r="I160" i="6"/>
  <c r="I346" i="6" s="1"/>
  <c r="H160" i="6"/>
  <c r="H346" i="6" s="1"/>
  <c r="G160" i="6"/>
  <c r="G346" i="6" s="1"/>
  <c r="F160" i="6"/>
  <c r="F346" i="6" s="1"/>
  <c r="E160" i="6"/>
  <c r="E346" i="6" s="1"/>
  <c r="E134" i="6"/>
  <c r="F134" i="6" s="1"/>
  <c r="E133" i="6"/>
  <c r="E319" i="6" s="1"/>
  <c r="E132" i="6"/>
  <c r="F132" i="6" s="1"/>
  <c r="E116" i="6"/>
  <c r="F116" i="6" s="1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A98" i="6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D97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K2" i="6"/>
  <c r="Z16" i="5"/>
  <c r="AA16" i="5" s="1"/>
  <c r="AB16" i="5" s="1"/>
  <c r="AC16" i="5" s="1"/>
  <c r="AD16" i="5" s="1"/>
  <c r="AE16" i="5" s="1"/>
  <c r="AF16" i="5" s="1"/>
  <c r="AG16" i="5" s="1"/>
  <c r="AH16" i="5" s="1"/>
  <c r="AI16" i="5" s="1"/>
  <c r="AB12" i="5"/>
  <c r="AC12" i="5" s="1"/>
  <c r="AD12" i="5" s="1"/>
  <c r="AE12" i="5" s="1"/>
  <c r="AF12" i="5" s="1"/>
  <c r="AG12" i="5" s="1"/>
  <c r="AH12" i="5" s="1"/>
  <c r="AI12" i="5" s="1"/>
  <c r="AA12" i="5"/>
  <c r="Z12" i="5"/>
  <c r="Z8" i="5"/>
  <c r="AA8" i="5" s="1"/>
  <c r="AB8" i="5" s="1"/>
  <c r="AC8" i="5" s="1"/>
  <c r="AD8" i="5" s="1"/>
  <c r="AE8" i="5" s="1"/>
  <c r="AF8" i="5" s="1"/>
  <c r="AG8" i="5" s="1"/>
  <c r="AH8" i="5" s="1"/>
  <c r="AI8" i="5" s="1"/>
  <c r="AF6" i="5"/>
  <c r="AG6" i="5" s="1"/>
  <c r="AH6" i="5" s="1"/>
  <c r="AI6" i="5" s="1"/>
  <c r="L6" i="5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I6" i="5"/>
  <c r="J6" i="5" s="1"/>
  <c r="K6" i="5" s="1"/>
  <c r="AA4" i="5"/>
  <c r="AB4" i="5" s="1"/>
  <c r="AC4" i="5" s="1"/>
  <c r="AD4" i="5" s="1"/>
  <c r="AE4" i="5" s="1"/>
  <c r="AF4" i="5" s="1"/>
  <c r="AG4" i="5" s="1"/>
  <c r="AH4" i="5" s="1"/>
  <c r="AI4" i="5" s="1"/>
  <c r="Z4" i="5"/>
  <c r="J1" i="5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I1" i="5"/>
  <c r="H1" i="5"/>
  <c r="M35" i="4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AH35" i="4" s="1"/>
  <c r="AI35" i="4" s="1"/>
  <c r="I35" i="4"/>
  <c r="J35" i="4" s="1"/>
  <c r="K35" i="4" s="1"/>
  <c r="L35" i="4" s="1"/>
  <c r="H35" i="4"/>
  <c r="E35" i="4"/>
  <c r="F35" i="4" s="1"/>
  <c r="L34" i="4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AH34" i="4" s="1"/>
  <c r="AI34" i="4" s="1"/>
  <c r="H34" i="4"/>
  <c r="I34" i="4" s="1"/>
  <c r="J34" i="4" s="1"/>
  <c r="K34" i="4" s="1"/>
  <c r="E34" i="4"/>
  <c r="F34" i="4" s="1"/>
  <c r="S33" i="4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AH33" i="4" s="1"/>
  <c r="AI33" i="4" s="1"/>
  <c r="I33" i="4"/>
  <c r="J33" i="4" s="1"/>
  <c r="K33" i="4" s="1"/>
  <c r="L33" i="4" s="1"/>
  <c r="M33" i="4" s="1"/>
  <c r="N33" i="4" s="1"/>
  <c r="O33" i="4" s="1"/>
  <c r="P33" i="4" s="1"/>
  <c r="Q33" i="4" s="1"/>
  <c r="R33" i="4" s="1"/>
  <c r="H33" i="4"/>
  <c r="F33" i="4"/>
  <c r="E33" i="4"/>
  <c r="S32" i="4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AH32" i="4" s="1"/>
  <c r="AI32" i="4" s="1"/>
  <c r="I32" i="4"/>
  <c r="J32" i="4" s="1"/>
  <c r="K32" i="4" s="1"/>
  <c r="L32" i="4" s="1"/>
  <c r="M32" i="4" s="1"/>
  <c r="N32" i="4" s="1"/>
  <c r="O32" i="4" s="1"/>
  <c r="P32" i="4" s="1"/>
  <c r="Q32" i="4" s="1"/>
  <c r="R32" i="4" s="1"/>
  <c r="H32" i="4"/>
  <c r="E32" i="4"/>
  <c r="F32" i="4" s="1"/>
  <c r="H31" i="4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AH31" i="4" s="1"/>
  <c r="AI31" i="4" s="1"/>
  <c r="F31" i="4"/>
  <c r="E31" i="4"/>
  <c r="H30" i="4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AH30" i="4" s="1"/>
  <c r="AI30" i="4" s="1"/>
  <c r="F30" i="4"/>
  <c r="E30" i="4"/>
  <c r="I29" i="4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H29" i="4" s="1"/>
  <c r="AI29" i="4" s="1"/>
  <c r="H29" i="4"/>
  <c r="E29" i="4"/>
  <c r="F29" i="4" s="1"/>
  <c r="A28" i="4"/>
  <c r="A29" i="4" s="1"/>
  <c r="A30" i="4" s="1"/>
  <c r="A31" i="4" s="1"/>
  <c r="A32" i="4" s="1"/>
  <c r="A33" i="4" s="1"/>
  <c r="A34" i="4" s="1"/>
  <c r="A35" i="4" s="1"/>
  <c r="A27" i="4"/>
  <c r="J26" i="4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AH26" i="4" s="1"/>
  <c r="AI26" i="4" s="1"/>
  <c r="A20" i="4"/>
  <c r="A21" i="4" s="1"/>
  <c r="A22" i="4" s="1"/>
  <c r="A23" i="4" s="1"/>
  <c r="A24" i="4" s="1"/>
  <c r="A25" i="4" s="1"/>
  <c r="A26" i="4" s="1"/>
  <c r="H18" i="4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AH18" i="4" s="1"/>
  <c r="AI18" i="4" s="1"/>
  <c r="E18" i="4"/>
  <c r="F18" i="4" s="1"/>
  <c r="H17" i="4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F17" i="4"/>
  <c r="E17" i="4"/>
  <c r="I16" i="4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H16" i="4"/>
  <c r="E16" i="4"/>
  <c r="F16" i="4" s="1"/>
  <c r="H15" i="4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E15" i="4"/>
  <c r="F15" i="4" s="1"/>
  <c r="O14" i="4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H14" i="4"/>
  <c r="I14" i="4" s="1"/>
  <c r="J14" i="4" s="1"/>
  <c r="K14" i="4" s="1"/>
  <c r="L14" i="4" s="1"/>
  <c r="M14" i="4" s="1"/>
  <c r="N14" i="4" s="1"/>
  <c r="F14" i="4"/>
  <c r="E14" i="4"/>
  <c r="N13" i="4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I13" i="4"/>
  <c r="J13" i="4" s="1"/>
  <c r="K13" i="4" s="1"/>
  <c r="L13" i="4" s="1"/>
  <c r="M13" i="4" s="1"/>
  <c r="H13" i="4"/>
  <c r="E13" i="4"/>
  <c r="F13" i="4" s="1"/>
  <c r="M12" i="4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H12" i="4"/>
  <c r="I12" i="4" s="1"/>
  <c r="J12" i="4" s="1"/>
  <c r="K12" i="4" s="1"/>
  <c r="L12" i="4" s="1"/>
  <c r="E12" i="4"/>
  <c r="F12" i="4" s="1"/>
  <c r="A12" i="4"/>
  <c r="A13" i="4" s="1"/>
  <c r="A14" i="4" s="1"/>
  <c r="A15" i="4" s="1"/>
  <c r="A16" i="4" s="1"/>
  <c r="A17" i="4" s="1"/>
  <c r="A18" i="4" s="1"/>
  <c r="A11" i="4"/>
  <c r="K9" i="4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J9" i="4"/>
  <c r="A3" i="4"/>
  <c r="A4" i="4" s="1"/>
  <c r="A5" i="4" s="1"/>
  <c r="A6" i="4" s="1"/>
  <c r="A7" i="4" s="1"/>
  <c r="A8" i="4" s="1"/>
  <c r="A9" i="4" s="1"/>
  <c r="A10" i="4" s="1"/>
  <c r="O1" i="4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H1" i="4"/>
  <c r="I1" i="4" s="1"/>
  <c r="J1" i="4" s="1"/>
  <c r="K1" i="4" s="1"/>
  <c r="L1" i="4" s="1"/>
  <c r="M1" i="4" s="1"/>
  <c r="N1" i="4" s="1"/>
  <c r="U115" i="3"/>
  <c r="T115" i="3"/>
  <c r="F111" i="3"/>
  <c r="K21" i="3"/>
  <c r="K24" i="3" s="1"/>
  <c r="K26" i="3" s="1"/>
  <c r="K27" i="3" s="1"/>
  <c r="K29" i="3" s="1"/>
  <c r="K30" i="3" s="1"/>
  <c r="K32" i="3" s="1"/>
  <c r="K33" i="3" s="1"/>
  <c r="K34" i="3" s="1"/>
  <c r="K35" i="3" s="1"/>
  <c r="K36" i="3" s="1"/>
  <c r="K37" i="3" s="1"/>
  <c r="K38" i="3" s="1"/>
  <c r="K40" i="3" s="1"/>
  <c r="K16" i="3"/>
  <c r="K18" i="3" s="1"/>
  <c r="K19" i="3" s="1"/>
  <c r="U12" i="3"/>
  <c r="T12" i="3"/>
  <c r="A10" i="3"/>
  <c r="A11" i="3" s="1"/>
  <c r="A12" i="3" s="1"/>
  <c r="F8" i="3"/>
  <c r="A3" i="3"/>
  <c r="A4" i="3" s="1"/>
  <c r="A5" i="3" s="1"/>
  <c r="A6" i="3" s="1"/>
  <c r="A7" i="3" s="1"/>
  <c r="A8" i="3" s="1"/>
  <c r="A9" i="3" s="1"/>
  <c r="I109" i="2"/>
  <c r="I108" i="2"/>
  <c r="I107" i="2"/>
  <c r="I106" i="2"/>
  <c r="T103" i="2"/>
  <c r="S103" i="2"/>
  <c r="T102" i="2"/>
  <c r="S102" i="2"/>
  <c r="T101" i="2"/>
  <c r="S101" i="2"/>
  <c r="I100" i="2"/>
  <c r="I99" i="2"/>
  <c r="I98" i="2"/>
  <c r="I96" i="2"/>
  <c r="I95" i="2"/>
  <c r="I94" i="2"/>
  <c r="I93" i="2"/>
  <c r="I92" i="2"/>
  <c r="I90" i="2"/>
  <c r="I89" i="2"/>
  <c r="I88" i="2"/>
  <c r="I87" i="2"/>
  <c r="I86" i="2"/>
  <c r="I85" i="2"/>
  <c r="A85" i="2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I84" i="2"/>
  <c r="A84" i="2"/>
  <c r="I83" i="2"/>
  <c r="I82" i="2"/>
  <c r="I81" i="2"/>
  <c r="I80" i="2"/>
  <c r="I79" i="2"/>
  <c r="T76" i="2"/>
  <c r="S76" i="2"/>
  <c r="T75" i="2"/>
  <c r="S75" i="2"/>
  <c r="T74" i="2"/>
  <c r="S74" i="2"/>
  <c r="I73" i="2"/>
  <c r="I72" i="2"/>
  <c r="I71" i="2"/>
  <c r="I69" i="2"/>
  <c r="I68" i="2"/>
  <c r="I67" i="2"/>
  <c r="I66" i="2"/>
  <c r="I65" i="2"/>
  <c r="I63" i="2"/>
  <c r="I62" i="2"/>
  <c r="I61" i="2"/>
  <c r="I60" i="2"/>
  <c r="I59" i="2"/>
  <c r="I58" i="2"/>
  <c r="I57" i="2"/>
  <c r="I56" i="2"/>
  <c r="T49" i="2"/>
  <c r="S49" i="2"/>
  <c r="T48" i="2"/>
  <c r="S48" i="2"/>
  <c r="T47" i="2"/>
  <c r="S47" i="2"/>
  <c r="T22" i="2"/>
  <c r="S22" i="2"/>
  <c r="T21" i="2"/>
  <c r="S21" i="2"/>
  <c r="T20" i="2"/>
  <c r="S20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3" i="2"/>
  <c r="A209" i="6" l="1"/>
  <c r="E320" i="6"/>
  <c r="F133" i="6"/>
  <c r="F319" i="6" s="1"/>
  <c r="E302" i="6"/>
  <c r="E311" i="6" s="1"/>
  <c r="F320" i="6"/>
  <c r="G134" i="6"/>
  <c r="E318" i="6"/>
  <c r="F302" i="6"/>
  <c r="F311" i="6" s="1"/>
  <c r="G116" i="6"/>
  <c r="G132" i="6"/>
  <c r="F318" i="6"/>
  <c r="A302" i="6" l="1"/>
  <c r="G133" i="6"/>
  <c r="G319" i="6" s="1"/>
  <c r="G318" i="6"/>
  <c r="H132" i="6"/>
  <c r="G302" i="6"/>
  <c r="G311" i="6" s="1"/>
  <c r="H116" i="6"/>
  <c r="G320" i="6"/>
  <c r="H134" i="6"/>
  <c r="A22" i="6" l="1"/>
  <c r="H133" i="6"/>
  <c r="I133" i="6" s="1"/>
  <c r="I319" i="6" s="1"/>
  <c r="H320" i="6"/>
  <c r="I134" i="6"/>
  <c r="I320" i="6" s="1"/>
  <c r="I116" i="6"/>
  <c r="H302" i="6"/>
  <c r="H311" i="6" s="1"/>
  <c r="I132" i="6"/>
  <c r="I318" i="6" s="1"/>
  <c r="H318" i="6"/>
  <c r="A117" i="6" l="1"/>
  <c r="H319" i="6"/>
  <c r="I302" i="6"/>
  <c r="I311" i="6" s="1"/>
  <c r="J116" i="6"/>
  <c r="J302" i="6" s="1"/>
  <c r="J311" i="6" s="1"/>
  <c r="A210" i="6" l="1"/>
  <c r="A303" i="6" l="1"/>
  <c r="A23" i="6" l="1"/>
  <c r="A118" i="6" l="1"/>
  <c r="A211" i="6" l="1"/>
  <c r="A304" i="6" l="1"/>
  <c r="A24" i="6" l="1"/>
  <c r="A119" i="6" l="1"/>
  <c r="A212" i="6" l="1"/>
  <c r="A305" i="6" l="1"/>
  <c r="A306" i="6" l="1"/>
  <c r="A25" i="6"/>
  <c r="A26" i="6" l="1"/>
  <c r="A120" i="6"/>
  <c r="A121" i="6" l="1"/>
  <c r="A213" i="6"/>
  <c r="A214" i="6" s="1"/>
  <c r="A307" i="6" l="1"/>
  <c r="A27" i="6" l="1"/>
  <c r="A122" i="6" l="1"/>
  <c r="A215" i="6" l="1"/>
  <c r="A308" i="6" l="1"/>
  <c r="A28" i="6" l="1"/>
  <c r="A123" i="6" l="1"/>
  <c r="A216" i="6" l="1"/>
  <c r="A309" i="6" l="1"/>
  <c r="A29" i="6" l="1"/>
  <c r="A124" i="6" l="1"/>
  <c r="A217" i="6" l="1"/>
  <c r="A218" i="6" l="1"/>
  <c r="A310" i="6"/>
  <c r="A311" i="6" l="1"/>
  <c r="A30" i="6"/>
  <c r="A31" i="6" l="1"/>
  <c r="A125" i="6"/>
  <c r="A126" i="6" s="1"/>
  <c r="A219" i="6" l="1"/>
  <c r="A312" i="6" l="1"/>
  <c r="A32" i="6" l="1"/>
  <c r="A127" i="6" l="1"/>
  <c r="A220" i="6" l="1"/>
  <c r="A313" i="6" l="1"/>
  <c r="A33" i="6" l="1"/>
  <c r="A128" i="6" l="1"/>
  <c r="A221" i="6" l="1"/>
  <c r="A314" i="6" l="1"/>
  <c r="A34" i="6" l="1"/>
  <c r="A129" i="6" l="1"/>
  <c r="A130" i="6" l="1"/>
  <c r="A222" i="6"/>
  <c r="A223" i="6" l="1"/>
  <c r="A315" i="6"/>
  <c r="A316" i="6" l="1"/>
  <c r="A35" i="6"/>
  <c r="A36" i="6" s="1"/>
  <c r="A131" i="6" l="1"/>
  <c r="A224" i="6" l="1"/>
  <c r="A317" i="6" l="1"/>
  <c r="A37" i="6" l="1"/>
  <c r="A132" i="6" l="1"/>
  <c r="A225" i="6" l="1"/>
  <c r="A318" i="6" l="1"/>
  <c r="A38" i="6" l="1"/>
  <c r="A133" i="6" l="1"/>
  <c r="A226" i="6" l="1"/>
  <c r="A319" i="6" l="1"/>
  <c r="A39" i="6" l="1"/>
  <c r="A40" i="6" l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134" i="6"/>
  <c r="A135" i="6" l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227" i="6"/>
  <c r="A228" i="6" l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320" i="6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4" authorId="0" shapeId="0" xr:uid="{00000000-0006-0000-0400-000001000000}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<sst xmlns="http://schemas.openxmlformats.org/spreadsheetml/2006/main" count="4656" uniqueCount="269">
  <si>
    <t>wildcard</t>
  </si>
  <si>
    <t>existing_eskom_stations</t>
  </si>
  <si>
    <t>existing_non_eskom_stations</t>
  </si>
  <si>
    <t>new_build</t>
  </si>
  <si>
    <t>projected_parameters</t>
  </si>
  <si>
    <t>costs</t>
  </si>
  <si>
    <t>za-original</t>
  </si>
  <si>
    <t>base</t>
  </si>
  <si>
    <t>original</t>
  </si>
  <si>
    <t>za-updated</t>
  </si>
  <si>
    <t>IRP-2019</t>
  </si>
  <si>
    <t>csir_ambitions</t>
  </si>
  <si>
    <t>irp_2019</t>
  </si>
  <si>
    <t>CSIR-ambitions-2019</t>
  </si>
  <si>
    <t>csir_ambitions_2019</t>
  </si>
  <si>
    <t>CSIR-ambitions-2022</t>
  </si>
  <si>
    <t>csir_ambitions_2022</t>
  </si>
  <si>
    <t>Scenario</t>
  </si>
  <si>
    <t>Power Station Name</t>
  </si>
  <si>
    <t>Carrier</t>
  </si>
  <si>
    <t>Status</t>
  </si>
  <si>
    <t>2022 Capacity (MW)</t>
  </si>
  <si>
    <t>Unit size (MW)</t>
  </si>
  <si>
    <t>Number units</t>
  </si>
  <si>
    <t>Future Commissioning Date</t>
  </si>
  <si>
    <t>Decommissioning Date (50%)</t>
  </si>
  <si>
    <t>Decommissioning Date (100%)</t>
  </si>
  <si>
    <t>Heat Rate (GJ/MWh)</t>
  </si>
  <si>
    <t>Fuel Price (R/GJ)</t>
  </si>
  <si>
    <t>Max Ramp Up (MW/min)</t>
  </si>
  <si>
    <t>Max Ramp Down (MW/min)</t>
  </si>
  <si>
    <t>Min Stable Level (%)</t>
  </si>
  <si>
    <t>Variable O&amp;M Cost (R/MWh)</t>
  </si>
  <si>
    <t>Fixed O&amp;M Cost (R/kW/yr)</t>
  </si>
  <si>
    <t>Pump Efficiency (%)</t>
  </si>
  <si>
    <t>Pump Units</t>
  </si>
  <si>
    <t>Pump Load per unit (MW)</t>
  </si>
  <si>
    <t>Pumped Storage - Max Storage (GWh)</t>
  </si>
  <si>
    <t>CSP Storage (hours)</t>
  </si>
  <si>
    <t>Diesel Storage (Ml)</t>
  </si>
  <si>
    <t>Gas storage (MCM)</t>
  </si>
  <si>
    <t>Typical annual maintenance rate (%)</t>
  </si>
  <si>
    <t>Typical annual forced outage rate (%)</t>
  </si>
  <si>
    <t>GPS Latitude</t>
  </si>
  <si>
    <t>GPS Longitude</t>
  </si>
  <si>
    <t>Arnot</t>
  </si>
  <si>
    <t>coal</t>
  </si>
  <si>
    <t>Existing</t>
  </si>
  <si>
    <t>-</t>
  </si>
  <si>
    <t>Camden</t>
  </si>
  <si>
    <t>Duvha</t>
  </si>
  <si>
    <t>Grootvlei</t>
  </si>
  <si>
    <t>Hendrina</t>
  </si>
  <si>
    <t>Kendal</t>
  </si>
  <si>
    <t>Komati</t>
  </si>
  <si>
    <t>Kriel</t>
  </si>
  <si>
    <t>Kusile</t>
  </si>
  <si>
    <t>beyond 2050</t>
  </si>
  <si>
    <t>Lethabo</t>
  </si>
  <si>
    <t>MajubaDry</t>
  </si>
  <si>
    <t>MajubaWet</t>
  </si>
  <si>
    <t>Matimba</t>
  </si>
  <si>
    <t>Matla</t>
  </si>
  <si>
    <t>Medupi</t>
  </si>
  <si>
    <t>Tutuka</t>
  </si>
  <si>
    <t>Sere</t>
  </si>
  <si>
    <t>onwind</t>
  </si>
  <si>
    <t>Koeberg</t>
  </si>
  <si>
    <t>nuclear</t>
  </si>
  <si>
    <t>Drakensberg</t>
  </si>
  <si>
    <t>PHS</t>
  </si>
  <si>
    <t>Ingula</t>
  </si>
  <si>
    <t>Palmiet</t>
  </si>
  <si>
    <t>Gariep</t>
  </si>
  <si>
    <t>hydro</t>
  </si>
  <si>
    <t>Vanderkloof</t>
  </si>
  <si>
    <t>Acacia</t>
  </si>
  <si>
    <t>diesel</t>
  </si>
  <si>
    <t>Ankerlig</t>
  </si>
  <si>
    <t>Gourikwa</t>
  </si>
  <si>
    <t>PortRex</t>
  </si>
  <si>
    <t>ambitions</t>
  </si>
  <si>
    <t>OCGT/ICE</t>
  </si>
  <si>
    <t>ambitions_2Gt</t>
  </si>
  <si>
    <t>Grouping</t>
  </si>
  <si>
    <t>Municipal_Coal</t>
  </si>
  <si>
    <t>other</t>
  </si>
  <si>
    <t>Sasol_SSF</t>
  </si>
  <si>
    <t>Avon</t>
  </si>
  <si>
    <t>Dedisa</t>
  </si>
  <si>
    <t>Sasol_Infrach_Engines</t>
  </si>
  <si>
    <t>gas</t>
  </si>
  <si>
    <t>Sasol_OCGT</t>
  </si>
  <si>
    <t>CahoraBassa</t>
  </si>
  <si>
    <t>ColleyWobbles</t>
  </si>
  <si>
    <t>Mondi</t>
  </si>
  <si>
    <t>biomass</t>
  </si>
  <si>
    <t>Sappi</t>
  </si>
  <si>
    <t>Steenbras</t>
  </si>
  <si>
    <t>Aries Solar Energy Facility</t>
  </si>
  <si>
    <t>REIPPPP_BW1</t>
  </si>
  <si>
    <t>solar</t>
  </si>
  <si>
    <t>Cookhouse Wind Farm</t>
  </si>
  <si>
    <t>Dassieklip Wind Energy Facility</t>
  </si>
  <si>
    <t>De Aar Solar Power</t>
  </si>
  <si>
    <t>Dorper Wind Farm</t>
  </si>
  <si>
    <t>Greefspan PV Power Plant</t>
  </si>
  <si>
    <t>Herbert PV Power Plant</t>
  </si>
  <si>
    <t>Jeffreys Bay Wind Farm</t>
  </si>
  <si>
    <t>Kalkbult</t>
  </si>
  <si>
    <t>Kaxu Solar One</t>
  </si>
  <si>
    <t>CSP</t>
  </si>
  <si>
    <t>Khi Solar One</t>
  </si>
  <si>
    <t>Konkoonsies Solar Energy Facility</t>
  </si>
  <si>
    <t>Kouga Wind Farm</t>
  </si>
  <si>
    <t>Lesedi Power Company</t>
  </si>
  <si>
    <t>Letsatsi Power Company</t>
  </si>
  <si>
    <t>Metrowind Van Stadens Wind Farm</t>
  </si>
  <si>
    <t>Mulilo Renewable Energy Solar PV De Aar</t>
  </si>
  <si>
    <t>Mulilo Renewable Energy Solar PV Prieska</t>
  </si>
  <si>
    <t>Nobelsfontein Phase 1</t>
  </si>
  <si>
    <t>REISA</t>
  </si>
  <si>
    <t>RustMo1 Solar Farm</t>
  </si>
  <si>
    <t>Droogfontein Solar Power</t>
  </si>
  <si>
    <t>Slimsun Swartland Solar Park</t>
  </si>
  <si>
    <t>Solar Capital De Aar</t>
  </si>
  <si>
    <t>Soutpan Solar Park</t>
  </si>
  <si>
    <t>Touwsrivier Project</t>
  </si>
  <si>
    <t>Umoya Energy Wind Farm</t>
  </si>
  <si>
    <t>Witkop Solar Park</t>
  </si>
  <si>
    <t>Amakhala Emoyeni</t>
  </si>
  <si>
    <t>REIPPPP_BW2</t>
  </si>
  <si>
    <t>Aurora Wind Power</t>
  </si>
  <si>
    <t>Aurora-Rietvlei Solar Power</t>
  </si>
  <si>
    <t>Bokpoort CSP project</t>
  </si>
  <si>
    <t>Boshoff Solar Park</t>
  </si>
  <si>
    <t>Chaba Wind Farm</t>
  </si>
  <si>
    <t>Dreunberg</t>
  </si>
  <si>
    <t>Gouda Wind Project</t>
  </si>
  <si>
    <t>Grassridge Wind Farm</t>
  </si>
  <si>
    <t>Jasper Power Company</t>
  </si>
  <si>
    <t>Linde</t>
  </si>
  <si>
    <t>Neusberg Hydro Electrical Project</t>
  </si>
  <si>
    <t>Sishen Solar Facility</t>
  </si>
  <si>
    <t>Solar Capital De Aar 3</t>
  </si>
  <si>
    <t>Stortemelk Hydro</t>
  </si>
  <si>
    <t>Tsitsikamma Community Wind Farm</t>
  </si>
  <si>
    <t>Upington Airport</t>
  </si>
  <si>
    <t>Vredendal Solar Park</t>
  </si>
  <si>
    <t>Waainek Wind Farm</t>
  </si>
  <si>
    <t>!XiNa Solar One</t>
  </si>
  <si>
    <t>REIPPPP_BW3</t>
  </si>
  <si>
    <t>Adams Solar PV 2</t>
  </si>
  <si>
    <t>ENERGY Joburg Landfill Gas to Electircity Project</t>
  </si>
  <si>
    <t>Karoshoek Solar One</t>
  </si>
  <si>
    <t>Khobab Wind Farm</t>
  </si>
  <si>
    <t>Loeriesfontein 2 Wind Farm</t>
  </si>
  <si>
    <t>Longyuan Mulilo De Aar Maanhaarberg Wind Energy Facility</t>
  </si>
  <si>
    <t>Longyuan Mulilo Green Energy De Aar 2 North Wind Energy Facility</t>
  </si>
  <si>
    <t>Mkuze</t>
  </si>
  <si>
    <t>Planned</t>
  </si>
  <si>
    <t>Mulilo Prieska PV</t>
  </si>
  <si>
    <t>Mulilo Sonnedix Prieska PV</t>
  </si>
  <si>
    <t>Nojoli Wind Farm</t>
  </si>
  <si>
    <t>Noupoort Wind Farm</t>
  </si>
  <si>
    <t>Paleisheuwel</t>
  </si>
  <si>
    <t>Pulida Solar Park</t>
  </si>
  <si>
    <t>Red Cap - Gibson Bay</t>
  </si>
  <si>
    <t>Tom Burke Solar Park</t>
  </si>
  <si>
    <t>Kathu Solar Park</t>
  </si>
  <si>
    <t>REIPPPP_BW3.5</t>
  </si>
  <si>
    <t>Redstone Solar Thermal Power Plant</t>
  </si>
  <si>
    <t>Under construction</t>
  </si>
  <si>
    <t>Aggeneys Solar</t>
  </si>
  <si>
    <t>REIPPPP_BW4</t>
  </si>
  <si>
    <t>Boikanyo Solar</t>
  </si>
  <si>
    <t>Bokamoso</t>
  </si>
  <si>
    <t>Copperton Windfarm</t>
  </si>
  <si>
    <t>De Wildt</t>
  </si>
  <si>
    <t>Dyason's Klip 1</t>
  </si>
  <si>
    <t>Dyason's Klip 2</t>
  </si>
  <si>
    <t>Excelsior Wind Energy Facility</t>
  </si>
  <si>
    <t>Garob Wind Farm</t>
  </si>
  <si>
    <t>Golden Valley Wind</t>
  </si>
  <si>
    <t>Kangnas Wind Farm</t>
  </si>
  <si>
    <t>Konkoonsies II Solar PV Facility</t>
  </si>
  <si>
    <t>Kruisvallei Hydro</t>
  </si>
  <si>
    <t>Matla A Bokone Solar</t>
  </si>
  <si>
    <t>Ngodwana Energy</t>
  </si>
  <si>
    <t>Nxuba Wind Farm</t>
  </si>
  <si>
    <t>Oyster Bay Wind Farm</t>
  </si>
  <si>
    <t>Perdekraal East Wind Farm</t>
  </si>
  <si>
    <t>Roggeveld Wind Farm</t>
  </si>
  <si>
    <t>Sirius Solar PV Project One</t>
  </si>
  <si>
    <t>Soetwater Wind Farm</t>
  </si>
  <si>
    <t>Solar Capital Orange</t>
  </si>
  <si>
    <t>The Karusa Wind Farm</t>
  </si>
  <si>
    <t>Waterloo Solar Park</t>
  </si>
  <si>
    <t>Wesley-Ciskei</t>
  </si>
  <si>
    <t>Zeerust</t>
  </si>
  <si>
    <t>scenario</t>
  </si>
  <si>
    <t>parameter</t>
  </si>
  <si>
    <t>carrier (MW)</t>
  </si>
  <si>
    <t>max_installed_limit</t>
  </si>
  <si>
    <t>CCGT</t>
  </si>
  <si>
    <t>OCGT</t>
  </si>
  <si>
    <t>battery</t>
  </si>
  <si>
    <t>min_installed_limit</t>
  </si>
  <si>
    <t>unit</t>
  </si>
  <si>
    <t>annual_demand</t>
  </si>
  <si>
    <t>TWh/yr</t>
  </si>
  <si>
    <t>coal_fleet_EAF</t>
  </si>
  <si>
    <t>%/yr</t>
  </si>
  <si>
    <t>fast_reserves</t>
  </si>
  <si>
    <t>MW</t>
  </si>
  <si>
    <t>total_reserves</t>
  </si>
  <si>
    <t>GEQ</t>
  </si>
  <si>
    <t>CSIR_post_covid</t>
  </si>
  <si>
    <t>technology</t>
  </si>
  <si>
    <t>source</t>
  </si>
  <si>
    <t>pypsa_za_original</t>
  </si>
  <si>
    <t>CO2 intensity</t>
  </si>
  <si>
    <t>Original pypsa-za values for 2040 https://github.com/PyPSA/pypsa-za</t>
  </si>
  <si>
    <t>tCO2/MWth</t>
  </si>
  <si>
    <t>discount rate</t>
  </si>
  <si>
    <t>per unit</t>
  </si>
  <si>
    <t>solar-rooftop</t>
  </si>
  <si>
    <t>solar-utility</t>
  </si>
  <si>
    <t>battery inverter</t>
  </si>
  <si>
    <t>efficiency</t>
  </si>
  <si>
    <t>geothermal</t>
  </si>
  <si>
    <t>ror</t>
  </si>
  <si>
    <t>FOM</t>
  </si>
  <si>
    <t>%/year</t>
  </si>
  <si>
    <t>HVAC overhead</t>
  </si>
  <si>
    <t>HVDC inverter pair</t>
  </si>
  <si>
    <t>HVDC overhead</t>
  </si>
  <si>
    <t>HVDC submarine</t>
  </si>
  <si>
    <t>fuel</t>
  </si>
  <si>
    <t>ZAR/MWhth</t>
  </si>
  <si>
    <t>uranium</t>
  </si>
  <si>
    <t>investment</t>
  </si>
  <si>
    <t>ZAR/kWel</t>
  </si>
  <si>
    <t>battery storage</t>
  </si>
  <si>
    <t>ZAR/kWh</t>
  </si>
  <si>
    <t>ZAR/MW/km</t>
  </si>
  <si>
    <t>ZAR/MW</t>
  </si>
  <si>
    <t>lifetime</t>
  </si>
  <si>
    <t>years</t>
  </si>
  <si>
    <t>VOM</t>
  </si>
  <si>
    <t>ZAR/MWhel</t>
  </si>
  <si>
    <t>EUR/MWhel</t>
  </si>
  <si>
    <t>ramp_rate</t>
  </si>
  <si>
    <t>%/h</t>
  </si>
  <si>
    <t>https://www.eia.gov/environment/emissions/co2_vol_mass.php</t>
  </si>
  <si>
    <t>standard for decentral</t>
  </si>
  <si>
    <t>budischak2013; Lund and Kempton (2008) http://dx.doi.org/10.1016/j.enpol.2008.06.007</t>
  </si>
  <si>
    <t>DIW DataDoc http://hdl.handle.net/10419/80348</t>
  </si>
  <si>
    <t>DIW DataDoc http://hdl.handle.net/10419/80348 PC (Advanced/SuperC)</t>
  </si>
  <si>
    <t>DIW DataDoc http://hdl.handle.net/10419/80348 CT</t>
  </si>
  <si>
    <t>budischak2013</t>
  </si>
  <si>
    <t>Hagspiel</t>
  </si>
  <si>
    <t>DEA https://ens.dk/en/our-services/projections-and-models/technology-data</t>
  </si>
  <si>
    <t>ETIP PV</t>
  </si>
  <si>
    <t>IEA2011b</t>
  </si>
  <si>
    <t>IEA WEM2017 97USD/boe = http://www.iea.org/media/weowebsite/2017/WEM_Documentation_WEO2017.pdf</t>
  </si>
  <si>
    <t>ECF2010 in DIW DataDoc http://hdl.handle.net/10419/80348</t>
  </si>
  <si>
    <t>IEA2010</t>
  </si>
  <si>
    <t>RES costs made up to fix curtailment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</si>
</sst>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%"/>
    <numFmt numFmtId="166" formatCode="0.000000000"/>
  </numFmts>
  <fonts count="10" x14ac:knownFonts="1">
    <font>
      <sz val="11"/>
      <color rgb="FF000000"/>
      <name val="Calibri"/>
      <family val="2"/>
      <charset val="1"/>
    </font>
    <font>
      <sz val="10"/>
      <color rgb="FF236194"/>
      <name val="Calibri"/>
      <family val="2"/>
      <charset val="1"/>
    </font>
    <font>
      <b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2"/>
      <color rgb="FF3F3F76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5"/>
        <bgColor rgb="FFFFFFCC"/>
      </patternFill>
    </fill>
    <fill>
      <patternFill patternType="solid">
        <fgColor rgb="FFFFCC99"/>
        <bgColor rgb="FFFFEB9C"/>
      </patternFill>
    </fill>
    <fill>
      <patternFill patternType="solid">
        <fgColor rgb="FFF2F2F2"/>
        <bgColor rgb="FFEEEEEE"/>
      </patternFill>
    </fill>
    <fill>
      <patternFill patternType="solid">
        <fgColor rgb="FFFFFFCC"/>
        <bgColor rgb="FFFFFFC5"/>
      </patternFill>
    </fill>
    <fill>
      <patternFill patternType="solid">
        <fgColor rgb="FFDCE6F2"/>
        <bgColor rgb="FFEEEEEE"/>
      </patternFill>
    </fill>
    <fill>
      <patternFill patternType="solid">
        <fgColor rgb="FFD9D9D9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9D9D9"/>
      </patternFill>
    </fill>
    <fill>
      <patternFill patternType="solid">
        <fgColor rgb="FFEBF1DE"/>
        <bgColor rgb="FFEEEEEE"/>
      </patternFill>
    </fill>
    <fill>
      <patternFill patternType="solid">
        <fgColor rgb="FF953735"/>
        <bgColor rgb="FF993366"/>
      </patternFill>
    </fill>
    <fill>
      <patternFill patternType="solid">
        <fgColor rgb="FF7F7F7F"/>
        <bgColor rgb="FF969696"/>
      </patternFill>
    </fill>
    <fill>
      <patternFill patternType="solid">
        <fgColor rgb="FFEEEEEE"/>
        <bgColor rgb="FFF2F2F2"/>
      </patternFill>
    </fill>
    <fill>
      <patternFill patternType="solid">
        <fgColor rgb="FFF2DCDB"/>
        <bgColor rgb="FFD9D9D9"/>
      </patternFill>
    </fill>
  </fills>
  <borders count="33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/>
      <right/>
      <top/>
      <bottom style="thick">
        <color rgb="FFA7C0D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3F3F3F"/>
      </right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medium">
        <color auto="1"/>
      </top>
      <bottom/>
      <diagonal/>
    </border>
    <border>
      <left style="thin">
        <color rgb="FF3F3F3F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/>
      <right style="thin">
        <color rgb="FF7F7F7F"/>
      </right>
      <top/>
      <bottom style="medium">
        <color auto="1"/>
      </bottom>
      <diagonal/>
    </border>
  </borders>
  <cellStyleXfs count="7">
    <xf numFmtId="0" fontId="0" fillId="0" borderId="0"/>
    <xf numFmtId="9" fontId="9" fillId="0" borderId="0" applyBorder="0" applyProtection="0"/>
    <xf numFmtId="0" fontId="1" fillId="2" borderId="1">
      <protection locked="0"/>
    </xf>
    <xf numFmtId="0" fontId="2" fillId="0" borderId="2" applyProtection="0"/>
    <xf numFmtId="0" fontId="3" fillId="3" borderId="3" applyProtection="0"/>
    <xf numFmtId="0" fontId="6" fillId="4" borderId="4" applyProtection="0"/>
    <xf numFmtId="0" fontId="9" fillId="5" borderId="5" applyProtection="0"/>
  </cellStyleXfs>
  <cellXfs count="130">
    <xf numFmtId="0" fontId="0" fillId="0" borderId="0" xfId="0"/>
    <xf numFmtId="0" fontId="0" fillId="0" borderId="0" xfId="0" applyAlignment="1">
      <alignment horizontal="left"/>
    </xf>
    <xf numFmtId="0" fontId="2" fillId="0" borderId="0" xfId="3" applyBorder="1" applyAlignment="1" applyProtection="1">
      <alignment horizontal="left" vertical="center" wrapText="1"/>
    </xf>
    <xf numFmtId="0" fontId="3" fillId="3" borderId="3" xfId="4" applyProtection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3" applyBorder="1" applyAlignment="1" applyProtection="1">
      <alignment horizontal="center" vertical="center" wrapText="1"/>
    </xf>
    <xf numFmtId="0" fontId="2" fillId="8" borderId="0" xfId="3" applyFill="1" applyBorder="1" applyAlignment="1" applyProtection="1">
      <alignment horizontal="center" vertical="center" wrapText="1"/>
    </xf>
    <xf numFmtId="0" fontId="2" fillId="0" borderId="0" xfId="3" applyBorder="1" applyAlignment="1" applyProtection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  <xf numFmtId="0" fontId="0" fillId="7" borderId="6" xfId="0" applyFill="1" applyBorder="1"/>
    <xf numFmtId="0" fontId="3" fillId="3" borderId="7" xfId="4" applyBorder="1" applyProtection="1"/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9" fontId="9" fillId="4" borderId="8" xfId="1" applyFill="1" applyBorder="1" applyAlignment="1" applyProtection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9" fontId="9" fillId="0" borderId="0" xfId="1" applyBorder="1" applyAlignment="1" applyProtection="1">
      <alignment vertical="center"/>
    </xf>
    <xf numFmtId="0" fontId="0" fillId="7" borderId="10" xfId="0" applyFill="1" applyBorder="1"/>
    <xf numFmtId="164" fontId="0" fillId="0" borderId="0" xfId="0" applyNumberFormat="1" applyAlignment="1">
      <alignment horizontal="center"/>
    </xf>
    <xf numFmtId="9" fontId="9" fillId="0" borderId="0" xfId="1" applyBorder="1" applyAlignment="1" applyProtection="1">
      <alignment horizontal="center"/>
    </xf>
    <xf numFmtId="0" fontId="0" fillId="0" borderId="11" xfId="0" applyBorder="1" applyAlignment="1">
      <alignment horizontal="right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/>
    </xf>
    <xf numFmtId="9" fontId="9" fillId="4" borderId="0" xfId="1" applyFill="1" applyBorder="1" applyAlignment="1" applyProtection="1">
      <alignment horizontal="center" vertical="center"/>
    </xf>
    <xf numFmtId="9" fontId="9" fillId="4" borderId="0" xfId="1" applyFill="1" applyBorder="1" applyAlignment="1" applyProtection="1">
      <alignment horizontal="center"/>
    </xf>
    <xf numFmtId="0" fontId="0" fillId="4" borderId="0" xfId="0" applyFill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0" xfId="0" applyFill="1" applyAlignment="1">
      <alignment horizontal="right"/>
    </xf>
    <xf numFmtId="0" fontId="0" fillId="4" borderId="11" xfId="0" applyFill="1" applyBorder="1" applyAlignment="1">
      <alignment horizontal="right"/>
    </xf>
    <xf numFmtId="165" fontId="9" fillId="4" borderId="0" xfId="1" applyNumberFormat="1" applyFill="1" applyBorder="1" applyAlignment="1" applyProtection="1">
      <alignment horizontal="center"/>
    </xf>
    <xf numFmtId="165" fontId="9" fillId="0" borderId="0" xfId="1" applyNumberFormat="1" applyBorder="1" applyAlignment="1" applyProtection="1">
      <alignment horizontal="center"/>
    </xf>
    <xf numFmtId="0" fontId="3" fillId="3" borderId="12" xfId="4" applyBorder="1" applyProtection="1"/>
    <xf numFmtId="0" fontId="0" fillId="4" borderId="13" xfId="0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9" fontId="9" fillId="4" borderId="13" xfId="1" applyFill="1" applyBorder="1" applyAlignment="1" applyProtection="1">
      <alignment horizontal="center"/>
    </xf>
    <xf numFmtId="0" fontId="0" fillId="4" borderId="13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0" fillId="9" borderId="6" xfId="0" applyFill="1" applyBorder="1"/>
    <xf numFmtId="0" fontId="0" fillId="9" borderId="10" xfId="0" applyFill="1" applyBorder="1"/>
    <xf numFmtId="0" fontId="0" fillId="9" borderId="15" xfId="0" applyFill="1" applyBorder="1"/>
    <xf numFmtId="0" fontId="0" fillId="10" borderId="6" xfId="0" applyFill="1" applyBorder="1"/>
    <xf numFmtId="0" fontId="0" fillId="10" borderId="10" xfId="0" applyFill="1" applyBorder="1"/>
    <xf numFmtId="0" fontId="0" fillId="10" borderId="15" xfId="0" applyFill="1" applyBorder="1"/>
    <xf numFmtId="0" fontId="4" fillId="11" borderId="6" xfId="0" applyFont="1" applyFill="1" applyBorder="1"/>
    <xf numFmtId="0" fontId="4" fillId="11" borderId="10" xfId="0" applyFont="1" applyFill="1" applyBorder="1"/>
    <xf numFmtId="0" fontId="3" fillId="3" borderId="8" xfId="4" applyBorder="1" applyAlignment="1" applyProtection="1">
      <alignment horizontal="center"/>
    </xf>
    <xf numFmtId="0" fontId="3" fillId="3" borderId="0" xfId="4" applyBorder="1" applyAlignment="1" applyProtection="1">
      <alignment horizontal="center"/>
    </xf>
    <xf numFmtId="0" fontId="0" fillId="7" borderId="15" xfId="0" applyFill="1" applyBorder="1"/>
    <xf numFmtId="0" fontId="3" fillId="3" borderId="13" xfId="4" applyBorder="1" applyAlignment="1" applyProtection="1">
      <alignment horizontal="center"/>
    </xf>
    <xf numFmtId="0" fontId="5" fillId="6" borderId="16" xfId="5" applyFont="1" applyFill="1" applyBorder="1" applyAlignment="1" applyProtection="1">
      <alignment horizontal="right"/>
    </xf>
    <xf numFmtId="0" fontId="5" fillId="6" borderId="17" xfId="5" applyFont="1" applyFill="1" applyBorder="1" applyAlignment="1" applyProtection="1">
      <alignment horizontal="right"/>
    </xf>
    <xf numFmtId="0" fontId="5" fillId="6" borderId="18" xfId="5" applyFont="1" applyFill="1" applyBorder="1" applyAlignment="1" applyProtection="1">
      <alignment horizontal="right"/>
    </xf>
    <xf numFmtId="0" fontId="0" fillId="6" borderId="19" xfId="0" applyFill="1" applyBorder="1"/>
    <xf numFmtId="0" fontId="6" fillId="4" borderId="20" xfId="5" applyBorder="1" applyProtection="1"/>
    <xf numFmtId="0" fontId="3" fillId="3" borderId="20" xfId="4" applyBorder="1" applyProtection="1"/>
    <xf numFmtId="0" fontId="7" fillId="0" borderId="20" xfId="0" applyFont="1" applyBorder="1"/>
    <xf numFmtId="0" fontId="7" fillId="4" borderId="20" xfId="0" applyFont="1" applyFill="1" applyBorder="1"/>
    <xf numFmtId="0" fontId="7" fillId="4" borderId="21" xfId="0" applyFont="1" applyFill="1" applyBorder="1"/>
    <xf numFmtId="0" fontId="0" fillId="6" borderId="22" xfId="0" applyFill="1" applyBorder="1"/>
    <xf numFmtId="0" fontId="6" fillId="4" borderId="0" xfId="5" applyBorder="1" applyProtection="1"/>
    <xf numFmtId="0" fontId="3" fillId="3" borderId="0" xfId="4" applyBorder="1" applyProtection="1"/>
    <xf numFmtId="0" fontId="7" fillId="0" borderId="0" xfId="0" applyFont="1"/>
    <xf numFmtId="0" fontId="7" fillId="0" borderId="23" xfId="0" applyFont="1" applyBorder="1"/>
    <xf numFmtId="0" fontId="7" fillId="4" borderId="0" xfId="0" applyFont="1" applyFill="1"/>
    <xf numFmtId="0" fontId="7" fillId="4" borderId="23" xfId="0" applyFont="1" applyFill="1" applyBorder="1"/>
    <xf numFmtId="0" fontId="6" fillId="4" borderId="24" xfId="5" applyBorder="1" applyProtection="1"/>
    <xf numFmtId="0" fontId="3" fillId="3" borderId="24" xfId="4" applyBorder="1" applyProtection="1"/>
    <xf numFmtId="0" fontId="7" fillId="0" borderId="24" xfId="0" applyFont="1" applyBorder="1"/>
    <xf numFmtId="0" fontId="7" fillId="0" borderId="25" xfId="0" applyFont="1" applyBorder="1"/>
    <xf numFmtId="0" fontId="4" fillId="12" borderId="20" xfId="0" applyFont="1" applyFill="1" applyBorder="1"/>
    <xf numFmtId="0" fontId="4" fillId="12" borderId="0" xfId="0" applyFont="1" applyFill="1"/>
    <xf numFmtId="0" fontId="4" fillId="12" borderId="24" xfId="0" applyFont="1" applyFill="1" applyBorder="1"/>
    <xf numFmtId="0" fontId="0" fillId="6" borderId="26" xfId="0" applyFill="1" applyBorder="1"/>
    <xf numFmtId="0" fontId="3" fillId="9" borderId="19" xfId="6" applyFont="1" applyFill="1" applyBorder="1" applyProtection="1"/>
    <xf numFmtId="0" fontId="3" fillId="3" borderId="20" xfId="4" applyBorder="1" applyAlignment="1" applyProtection="1">
      <alignment horizontal="right"/>
    </xf>
    <xf numFmtId="1" fontId="0" fillId="13" borderId="20" xfId="0" applyNumberFormat="1" applyFill="1" applyBorder="1" applyAlignment="1">
      <alignment horizontal="right"/>
    </xf>
    <xf numFmtId="1" fontId="0" fillId="13" borderId="21" xfId="0" applyNumberFormat="1" applyFill="1" applyBorder="1" applyAlignment="1">
      <alignment horizontal="right"/>
    </xf>
    <xf numFmtId="0" fontId="3" fillId="9" borderId="22" xfId="6" applyFont="1" applyFill="1" applyBorder="1" applyProtection="1"/>
    <xf numFmtId="0" fontId="3" fillId="3" borderId="0" xfId="4" applyBorder="1" applyAlignment="1" applyProtection="1">
      <alignment horizontal="left"/>
      <protection locked="0"/>
    </xf>
    <xf numFmtId="0" fontId="3" fillId="3" borderId="0" xfId="4" applyBorder="1" applyAlignment="1" applyProtection="1">
      <alignment horizontal="right"/>
      <protection locked="0"/>
    </xf>
    <xf numFmtId="0" fontId="0" fillId="8" borderId="0" xfId="0" applyFill="1" applyAlignment="1">
      <alignment horizontal="right"/>
    </xf>
    <xf numFmtId="0" fontId="0" fillId="8" borderId="23" xfId="0" applyFill="1" applyBorder="1" applyAlignment="1">
      <alignment horizontal="right"/>
    </xf>
    <xf numFmtId="0" fontId="3" fillId="9" borderId="0" xfId="6" applyFont="1" applyFill="1" applyBorder="1" applyAlignment="1" applyProtection="1">
      <alignment horizontal="left"/>
    </xf>
    <xf numFmtId="0" fontId="0" fillId="4" borderId="23" xfId="0" applyFill="1" applyBorder="1" applyAlignment="1">
      <alignment horizontal="right"/>
    </xf>
    <xf numFmtId="0" fontId="3" fillId="3" borderId="24" xfId="4" applyBorder="1" applyAlignment="1" applyProtection="1">
      <alignment horizontal="left"/>
      <protection locked="0"/>
    </xf>
    <xf numFmtId="0" fontId="3" fillId="3" borderId="24" xfId="4" applyBorder="1" applyAlignment="1" applyProtection="1">
      <alignment horizontal="right"/>
      <protection locked="0"/>
    </xf>
    <xf numFmtId="0" fontId="0" fillId="8" borderId="24" xfId="0" applyFill="1" applyBorder="1" applyAlignment="1">
      <alignment horizontal="right"/>
    </xf>
    <xf numFmtId="0" fontId="0" fillId="8" borderId="25" xfId="0" applyFill="1" applyBorder="1" applyAlignment="1">
      <alignment horizontal="right"/>
    </xf>
    <xf numFmtId="0" fontId="3" fillId="9" borderId="0" xfId="6" applyFont="1" applyFill="1" applyBorder="1" applyProtection="1"/>
    <xf numFmtId="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9" fillId="0" borderId="0" xfId="1" applyNumberFormat="1" applyBorder="1" applyProtection="1"/>
    <xf numFmtId="165" fontId="9" fillId="0" borderId="23" xfId="1" applyNumberFormat="1" applyBorder="1" applyProtection="1"/>
    <xf numFmtId="1" fontId="0" fillId="0" borderId="0" xfId="0" applyNumberFormat="1"/>
    <xf numFmtId="165" fontId="0" fillId="8" borderId="0" xfId="0" applyNumberFormat="1" applyFill="1" applyAlignment="1">
      <alignment horizontal="right"/>
    </xf>
    <xf numFmtId="165" fontId="0" fillId="8" borderId="23" xfId="0" applyNumberFormat="1" applyFill="1" applyBorder="1" applyAlignment="1">
      <alignment horizontal="right"/>
    </xf>
    <xf numFmtId="0" fontId="0" fillId="0" borderId="0" xfId="0" applyAlignment="1">
      <alignment horizontal="right" wrapText="1"/>
    </xf>
    <xf numFmtId="10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2" fillId="0" borderId="27" xfId="3" applyBorder="1" applyAlignment="1" applyProtection="1">
      <alignment horizontal="left" vertical="center" wrapText="1"/>
    </xf>
    <xf numFmtId="0" fontId="2" fillId="0" borderId="28" xfId="3" applyBorder="1" applyAlignment="1" applyProtection="1">
      <alignment horizontal="left" vertical="center" wrapText="1"/>
    </xf>
    <xf numFmtId="0" fontId="2" fillId="0" borderId="28" xfId="3" applyBorder="1" applyAlignment="1" applyProtection="1">
      <alignment horizontal="right" vertical="center" wrapText="1"/>
    </xf>
    <xf numFmtId="0" fontId="2" fillId="0" borderId="29" xfId="3" applyBorder="1" applyAlignment="1" applyProtection="1">
      <alignment horizontal="right" vertical="center" wrapText="1"/>
    </xf>
    <xf numFmtId="0" fontId="3" fillId="3" borderId="30" xfId="4" applyBorder="1" applyProtection="1"/>
    <xf numFmtId="0" fontId="0" fillId="0" borderId="11" xfId="0" applyBorder="1" applyAlignment="1">
      <alignment vertical="center"/>
    </xf>
    <xf numFmtId="9" fontId="9" fillId="0" borderId="0" xfId="1" applyBorder="1" applyProtection="1"/>
    <xf numFmtId="0" fontId="3" fillId="3" borderId="31" xfId="4" applyBorder="1" applyProtection="1"/>
    <xf numFmtId="0" fontId="3" fillId="3" borderId="32" xfId="4" applyBorder="1" applyProtection="1"/>
    <xf numFmtId="0" fontId="0" fillId="0" borderId="13" xfId="0" applyBorder="1" applyAlignment="1">
      <alignment horizontal="right"/>
    </xf>
    <xf numFmtId="9" fontId="0" fillId="0" borderId="13" xfId="0" applyNumberFormat="1" applyBorder="1"/>
    <xf numFmtId="0" fontId="0" fillId="0" borderId="14" xfId="0" applyBorder="1" applyAlignment="1">
      <alignment vertical="center"/>
    </xf>
    <xf numFmtId="0" fontId="0" fillId="0" borderId="8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14" borderId="10" xfId="0" applyFill="1" applyBorder="1"/>
    <xf numFmtId="2" fontId="0" fillId="0" borderId="0" xfId="0" applyNumberFormat="1" applyAlignment="1">
      <alignment horizontal="right"/>
    </xf>
    <xf numFmtId="2" fontId="0" fillId="0" borderId="13" xfId="0" applyNumberFormat="1" applyBorder="1" applyAlignment="1">
      <alignment horizontal="right"/>
    </xf>
    <xf numFmtId="0" fontId="3" fillId="3" borderId="3" xfId="4" applyBorder="1" applyProtection="1"/>
  </cellXfs>
  <cellStyles count="7">
    <cellStyle name="Assumption" xfId="2" xr:uid="{00000000-0005-0000-0000-000006000000}"/>
    <cellStyle name="Excel Built-in Heading 2" xfId="3" xr:uid="{00000000-0005-0000-0000-000007000000}"/>
    <cellStyle name="Excel Built-in Input" xfId="4" xr:uid="{00000000-0005-0000-0000-000008000000}"/>
    <cellStyle name="Excel Built-in Note" xfId="6" xr:uid="{00000000-0005-0000-0000-00000A000000}"/>
    <cellStyle name="Excel Built-in Output" xfId="5" xr:uid="{00000000-0005-0000-0000-000009000000}"/>
    <cellStyle name="Normal" xfId="0" builtinId="0"/>
    <cellStyle name="Percent" xfId="1" builtinId="5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EB9C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F2F2F2"/>
      <rgbColor rgb="FF953735"/>
      <rgbColor rgb="FFFFFFCC"/>
      <rgbColor rgb="FFDCE6F2"/>
      <rgbColor rgb="FF660066"/>
      <rgbColor rgb="FFFF8080"/>
      <rgbColor rgb="FF236194"/>
      <rgbColor rgb="FFC6D9F1"/>
      <rgbColor rgb="FF000080"/>
      <rgbColor rgb="FFFF00FF"/>
      <rgbColor rgb="FFEEEEEE"/>
      <rgbColor rgb="FF00FFFF"/>
      <rgbColor rgb="FF800080"/>
      <rgbColor rgb="FF800000"/>
      <rgbColor rgb="FF008080"/>
      <rgbColor rgb="FF0000FF"/>
      <rgbColor rgb="FF00CCFF"/>
      <rgbColor rgb="FFEBF1DE"/>
      <rgbColor rgb="FFC6EFCE"/>
      <rgbColor rgb="FFFFFFC5"/>
      <rgbColor rgb="FFA7C0DE"/>
      <rgbColor rgb="FFF2DCDB"/>
      <rgbColor rgb="FFD9D9D9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zoomScale="120" zoomScaleNormal="120" workbookViewId="0">
      <selection activeCell="D6" sqref="D6"/>
    </sheetView>
  </sheetViews>
  <sheetFormatPr defaultColWidth="8.54296875" defaultRowHeight="14.5" x14ac:dyDescent="0.35"/>
  <cols>
    <col min="1" max="1" width="18.81640625" customWidth="1"/>
    <col min="2" max="2" width="27.08984375" customWidth="1"/>
    <col min="3" max="3" width="34.1796875" customWidth="1"/>
    <col min="4" max="4" width="34.1796875" style="1" customWidth="1"/>
    <col min="5" max="5" width="27.453125" customWidth="1"/>
    <col min="6" max="6" width="19.36328125" customWidth="1"/>
  </cols>
  <sheetData>
    <row r="1" spans="1:6" ht="1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3" t="s">
        <v>6</v>
      </c>
      <c r="B2" s="4" t="s">
        <v>7</v>
      </c>
      <c r="C2" s="5" t="s">
        <v>8</v>
      </c>
      <c r="D2" s="6" t="s">
        <v>8</v>
      </c>
      <c r="E2" s="4" t="s">
        <v>7</v>
      </c>
      <c r="F2" s="5" t="s">
        <v>8</v>
      </c>
    </row>
    <row r="3" spans="1:6" x14ac:dyDescent="0.35">
      <c r="A3" s="3" t="s">
        <v>9</v>
      </c>
      <c r="B3" s="4" t="s">
        <v>7</v>
      </c>
      <c r="C3" s="4" t="s">
        <v>7</v>
      </c>
      <c r="D3" s="7" t="s">
        <v>7</v>
      </c>
      <c r="E3" s="4" t="s">
        <v>7</v>
      </c>
      <c r="F3" s="5" t="s">
        <v>8</v>
      </c>
    </row>
    <row r="4" spans="1:6" x14ac:dyDescent="0.35">
      <c r="A4" s="3" t="s">
        <v>10</v>
      </c>
      <c r="B4" s="4" t="s">
        <v>7</v>
      </c>
      <c r="C4" s="4" t="s">
        <v>7</v>
      </c>
      <c r="D4" s="7" t="s">
        <v>7</v>
      </c>
      <c r="E4" s="4" t="s">
        <v>11</v>
      </c>
      <c r="F4" s="5" t="s">
        <v>12</v>
      </c>
    </row>
    <row r="5" spans="1:6" x14ac:dyDescent="0.35">
      <c r="A5" s="3" t="s">
        <v>13</v>
      </c>
      <c r="B5" s="4" t="s">
        <v>7</v>
      </c>
      <c r="C5" s="5" t="s">
        <v>7</v>
      </c>
      <c r="D5" s="7" t="s">
        <v>11</v>
      </c>
      <c r="E5" s="4" t="s">
        <v>11</v>
      </c>
      <c r="F5" s="5" t="s">
        <v>14</v>
      </c>
    </row>
    <row r="6" spans="1:6" x14ac:dyDescent="0.35">
      <c r="A6" s="3" t="s">
        <v>15</v>
      </c>
      <c r="B6" s="4" t="s">
        <v>7</v>
      </c>
      <c r="C6" s="4" t="s">
        <v>7</v>
      </c>
      <c r="D6" s="7" t="s">
        <v>7</v>
      </c>
      <c r="E6" s="4" t="s">
        <v>11</v>
      </c>
      <c r="F6" s="5" t="s">
        <v>16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J109"/>
  <sheetViews>
    <sheetView zoomScale="120" zoomScaleNormal="120" workbookViewId="0">
      <pane xSplit="2" topLeftCell="C1" activePane="topRight" state="frozen"/>
      <selection pane="topRight" activeCell="A46" sqref="A46:XFD46"/>
    </sheetView>
  </sheetViews>
  <sheetFormatPr defaultColWidth="8.54296875" defaultRowHeight="14.5" x14ac:dyDescent="0.35"/>
  <cols>
    <col min="1" max="1" width="13.36328125" customWidth="1"/>
    <col min="2" max="2" width="31.6328125" customWidth="1"/>
    <col min="3" max="3" width="18.36328125" style="8" customWidth="1"/>
    <col min="4" max="4" width="16.81640625" style="9" customWidth="1"/>
    <col min="5" max="5" width="21.54296875" style="9" customWidth="1"/>
    <col min="6" max="7" width="15.6328125" style="9" customWidth="1"/>
    <col min="8" max="8" width="16.90625" style="9" customWidth="1"/>
    <col min="9" max="9" width="20" style="9" customWidth="1"/>
    <col min="10" max="10" width="19.08984375" style="9" customWidth="1"/>
    <col min="11" max="13" width="15.6328125" style="9" customWidth="1"/>
    <col min="14" max="14" width="17.54296875" style="9" customWidth="1"/>
    <col min="15" max="16" width="15.6328125" style="9" customWidth="1"/>
    <col min="17" max="17" width="18" style="9" customWidth="1"/>
    <col min="18" max="20" width="15.6328125" style="9" customWidth="1"/>
    <col min="21" max="21" width="16.7265625" style="9" customWidth="1"/>
    <col min="22" max="26" width="15.6328125" style="9" customWidth="1"/>
    <col min="27" max="28" width="15.6328125" style="8" customWidth="1"/>
  </cols>
  <sheetData>
    <row r="1" spans="1:36" s="15" customFormat="1" ht="51" x14ac:dyDescent="0.35">
      <c r="A1" s="2" t="s">
        <v>17</v>
      </c>
      <c r="B1" s="2" t="s">
        <v>18</v>
      </c>
      <c r="C1" s="10" t="s">
        <v>19</v>
      </c>
      <c r="D1" s="10" t="s">
        <v>20</v>
      </c>
      <c r="E1" s="11" t="s">
        <v>21</v>
      </c>
      <c r="F1" s="10" t="s">
        <v>22</v>
      </c>
      <c r="G1" s="10" t="s">
        <v>23</v>
      </c>
      <c r="H1" s="10" t="s">
        <v>24</v>
      </c>
      <c r="I1" s="10" t="s">
        <v>25</v>
      </c>
      <c r="J1" s="10" t="s">
        <v>26</v>
      </c>
      <c r="K1" s="10" t="s">
        <v>27</v>
      </c>
      <c r="L1" s="10" t="s">
        <v>28</v>
      </c>
      <c r="M1" s="10" t="s">
        <v>29</v>
      </c>
      <c r="N1" s="10" t="s">
        <v>30</v>
      </c>
      <c r="O1" s="10" t="s">
        <v>31</v>
      </c>
      <c r="P1" s="10" t="s">
        <v>32</v>
      </c>
      <c r="Q1" s="10" t="s">
        <v>33</v>
      </c>
      <c r="R1" s="10" t="s">
        <v>34</v>
      </c>
      <c r="S1" s="10" t="s">
        <v>35</v>
      </c>
      <c r="T1" s="10" t="s">
        <v>36</v>
      </c>
      <c r="U1" s="10" t="s">
        <v>37</v>
      </c>
      <c r="V1" s="10" t="s">
        <v>38</v>
      </c>
      <c r="W1" s="10" t="s">
        <v>39</v>
      </c>
      <c r="X1" s="10" t="s">
        <v>40</v>
      </c>
      <c r="Y1" s="10" t="s">
        <v>41</v>
      </c>
      <c r="Z1" s="10" t="s">
        <v>42</v>
      </c>
      <c r="AA1" s="12" t="s">
        <v>43</v>
      </c>
      <c r="AB1" s="12" t="s">
        <v>44</v>
      </c>
      <c r="AC1" s="13"/>
      <c r="AD1" s="13"/>
      <c r="AE1" s="13"/>
      <c r="AF1" s="13"/>
      <c r="AG1" s="13"/>
      <c r="AH1" s="13"/>
      <c r="AI1" s="14"/>
      <c r="AJ1" s="14"/>
    </row>
    <row r="2" spans="1:36" hidden="1" x14ac:dyDescent="0.35">
      <c r="A2" s="16" t="s">
        <v>8</v>
      </c>
      <c r="B2" s="17" t="s">
        <v>45</v>
      </c>
      <c r="C2" s="18" t="s">
        <v>46</v>
      </c>
      <c r="D2" s="18" t="s">
        <v>47</v>
      </c>
      <c r="E2" s="18">
        <v>2100</v>
      </c>
      <c r="F2" s="18">
        <v>370</v>
      </c>
      <c r="G2" s="18">
        <v>6</v>
      </c>
      <c r="H2" s="19" t="s">
        <v>48</v>
      </c>
      <c r="I2" s="19" t="s">
        <v>48</v>
      </c>
      <c r="J2" s="19">
        <v>45658</v>
      </c>
      <c r="K2" s="18">
        <v>11.654</v>
      </c>
      <c r="L2" s="18">
        <v>16.8</v>
      </c>
      <c r="M2" s="18">
        <v>2.1</v>
      </c>
      <c r="N2" s="18">
        <v>2.1</v>
      </c>
      <c r="O2" s="20">
        <v>0.3</v>
      </c>
      <c r="P2" s="18">
        <v>57</v>
      </c>
      <c r="Q2" s="18">
        <v>594</v>
      </c>
      <c r="R2" s="18" t="s">
        <v>48</v>
      </c>
      <c r="S2" s="18" t="s">
        <v>48</v>
      </c>
      <c r="T2" s="18" t="s">
        <v>48</v>
      </c>
      <c r="U2" s="18" t="s">
        <v>48</v>
      </c>
      <c r="V2" s="18" t="s">
        <v>48</v>
      </c>
      <c r="W2" s="18"/>
      <c r="X2" s="18"/>
      <c r="Y2" s="20">
        <v>0.1</v>
      </c>
      <c r="Z2" s="20">
        <v>0.1</v>
      </c>
      <c r="AA2" s="21">
        <v>-25.94444</v>
      </c>
      <c r="AB2" s="22">
        <v>29.79166</v>
      </c>
      <c r="AC2" s="13"/>
      <c r="AD2" s="23"/>
      <c r="AE2" s="23"/>
      <c r="AF2" s="13"/>
      <c r="AG2" s="13"/>
      <c r="AH2" s="13"/>
      <c r="AI2" s="14"/>
      <c r="AJ2" s="14"/>
    </row>
    <row r="3" spans="1:36" hidden="1" x14ac:dyDescent="0.35">
      <c r="A3" s="24" t="str">
        <f t="shared" ref="A3:A28" si="0">A2</f>
        <v>original</v>
      </c>
      <c r="B3" s="3" t="s">
        <v>49</v>
      </c>
      <c r="C3" s="9" t="s">
        <v>46</v>
      </c>
      <c r="D3" s="9" t="s">
        <v>47</v>
      </c>
      <c r="E3" s="9">
        <v>1481</v>
      </c>
      <c r="F3" s="9">
        <v>190</v>
      </c>
      <c r="G3" s="9">
        <v>8</v>
      </c>
      <c r="H3" s="25" t="s">
        <v>48</v>
      </c>
      <c r="I3" s="25" t="s">
        <v>48</v>
      </c>
      <c r="J3" s="25">
        <v>44927</v>
      </c>
      <c r="K3" s="9">
        <v>12.420999999999999</v>
      </c>
      <c r="L3" s="9">
        <v>23.1</v>
      </c>
      <c r="M3" s="9">
        <v>1.1000000000000001</v>
      </c>
      <c r="N3" s="9">
        <v>1.1000000000000001</v>
      </c>
      <c r="O3" s="26">
        <v>0.3</v>
      </c>
      <c r="P3" s="9">
        <v>57</v>
      </c>
      <c r="Q3" s="9">
        <v>594</v>
      </c>
      <c r="R3" s="9" t="s">
        <v>48</v>
      </c>
      <c r="S3" s="9" t="s">
        <v>48</v>
      </c>
      <c r="T3" s="9" t="s">
        <v>48</v>
      </c>
      <c r="U3" s="9" t="s">
        <v>48</v>
      </c>
      <c r="V3" s="9" t="s">
        <v>48</v>
      </c>
      <c r="Y3" s="26">
        <v>0.1</v>
      </c>
      <c r="Z3" s="26">
        <v>0.1</v>
      </c>
      <c r="AA3" s="8">
        <v>-26.620069999999998</v>
      </c>
      <c r="AB3" s="27">
        <v>30.09113</v>
      </c>
      <c r="AC3" s="13"/>
      <c r="AD3" s="23"/>
      <c r="AE3" s="23"/>
      <c r="AF3" s="13"/>
      <c r="AG3" s="13"/>
      <c r="AH3" s="13"/>
      <c r="AI3" s="14"/>
      <c r="AJ3" s="14"/>
    </row>
    <row r="4" spans="1:36" hidden="1" x14ac:dyDescent="0.35">
      <c r="A4" s="24" t="str">
        <f t="shared" si="0"/>
        <v>original</v>
      </c>
      <c r="B4" s="3" t="s">
        <v>50</v>
      </c>
      <c r="C4" s="28" t="s">
        <v>46</v>
      </c>
      <c r="D4" s="28" t="s">
        <v>47</v>
      </c>
      <c r="E4" s="28">
        <v>2875</v>
      </c>
      <c r="F4" s="28">
        <v>580</v>
      </c>
      <c r="G4" s="28">
        <v>5</v>
      </c>
      <c r="H4" s="29" t="s">
        <v>48</v>
      </c>
      <c r="I4" s="29" t="s">
        <v>48</v>
      </c>
      <c r="J4" s="29">
        <v>48945</v>
      </c>
      <c r="K4" s="30">
        <v>11.034000000000001</v>
      </c>
      <c r="L4" s="30">
        <v>11.8</v>
      </c>
      <c r="M4" s="30">
        <v>3.3</v>
      </c>
      <c r="N4" s="30">
        <v>3.3</v>
      </c>
      <c r="O4" s="31">
        <v>0.3</v>
      </c>
      <c r="P4" s="30">
        <v>57</v>
      </c>
      <c r="Q4" s="30">
        <v>594</v>
      </c>
      <c r="R4" s="30" t="s">
        <v>48</v>
      </c>
      <c r="S4" s="30" t="s">
        <v>48</v>
      </c>
      <c r="T4" s="30" t="s">
        <v>48</v>
      </c>
      <c r="U4" s="30" t="s">
        <v>48</v>
      </c>
      <c r="V4" s="30" t="s">
        <v>48</v>
      </c>
      <c r="W4" s="30"/>
      <c r="X4" s="30"/>
      <c r="Y4" s="32">
        <v>0.1</v>
      </c>
      <c r="Z4" s="32">
        <v>0.1</v>
      </c>
      <c r="AA4" s="33">
        <v>-25.959540000000001</v>
      </c>
      <c r="AB4" s="34">
        <v>29.34094</v>
      </c>
      <c r="AC4" s="13"/>
      <c r="AD4" s="23"/>
      <c r="AE4" s="23"/>
      <c r="AF4" s="13"/>
      <c r="AG4" s="13"/>
      <c r="AH4" s="13"/>
      <c r="AI4" s="14"/>
      <c r="AJ4" s="14"/>
    </row>
    <row r="5" spans="1:36" hidden="1" x14ac:dyDescent="0.35">
      <c r="A5" s="24" t="str">
        <f t="shared" si="0"/>
        <v>original</v>
      </c>
      <c r="B5" s="3" t="s">
        <v>51</v>
      </c>
      <c r="C5" s="9" t="s">
        <v>46</v>
      </c>
      <c r="D5" s="9" t="s">
        <v>47</v>
      </c>
      <c r="E5" s="9">
        <v>570</v>
      </c>
      <c r="F5" s="9">
        <v>180</v>
      </c>
      <c r="G5" s="9">
        <v>6</v>
      </c>
      <c r="H5" s="25" t="s">
        <v>48</v>
      </c>
      <c r="I5" s="25" t="s">
        <v>48</v>
      </c>
      <c r="J5" s="25">
        <v>46753</v>
      </c>
      <c r="K5" s="9">
        <v>12.61</v>
      </c>
      <c r="L5" s="9">
        <v>22.1</v>
      </c>
      <c r="M5" s="9">
        <v>0.9</v>
      </c>
      <c r="N5" s="9">
        <v>0.9</v>
      </c>
      <c r="O5" s="26">
        <v>0.3</v>
      </c>
      <c r="P5" s="9">
        <v>57</v>
      </c>
      <c r="Q5" s="9">
        <v>594</v>
      </c>
      <c r="R5" s="9" t="s">
        <v>48</v>
      </c>
      <c r="S5" s="9" t="s">
        <v>48</v>
      </c>
      <c r="T5" s="9" t="s">
        <v>48</v>
      </c>
      <c r="U5" s="9" t="s">
        <v>48</v>
      </c>
      <c r="V5" s="9" t="s">
        <v>48</v>
      </c>
      <c r="Y5" s="26">
        <v>0.1</v>
      </c>
      <c r="Z5" s="26">
        <v>0.1</v>
      </c>
      <c r="AA5" s="8">
        <v>-26.769549999999999</v>
      </c>
      <c r="AB5" s="27">
        <v>28.499510000000001</v>
      </c>
      <c r="AC5" s="13"/>
      <c r="AD5" s="23"/>
      <c r="AE5" s="23"/>
      <c r="AF5" s="13"/>
      <c r="AG5" s="13"/>
      <c r="AH5" s="13"/>
      <c r="AI5" s="14"/>
      <c r="AJ5" s="14"/>
    </row>
    <row r="6" spans="1:36" hidden="1" x14ac:dyDescent="0.35">
      <c r="A6" s="24" t="str">
        <f t="shared" si="0"/>
        <v>original</v>
      </c>
      <c r="B6" s="3" t="s">
        <v>52</v>
      </c>
      <c r="C6" s="28" t="s">
        <v>46</v>
      </c>
      <c r="D6" s="28" t="s">
        <v>47</v>
      </c>
      <c r="E6" s="28">
        <v>1098</v>
      </c>
      <c r="F6" s="28">
        <v>190</v>
      </c>
      <c r="G6" s="28">
        <v>10</v>
      </c>
      <c r="H6" s="29" t="s">
        <v>48</v>
      </c>
      <c r="I6" s="29" t="s">
        <v>48</v>
      </c>
      <c r="J6" s="29">
        <v>46023</v>
      </c>
      <c r="K6" s="28">
        <v>12.131</v>
      </c>
      <c r="L6" s="28">
        <v>17</v>
      </c>
      <c r="M6" s="28">
        <v>1.1000000000000001</v>
      </c>
      <c r="N6" s="28">
        <v>1.1000000000000001</v>
      </c>
      <c r="O6" s="32">
        <v>0.3</v>
      </c>
      <c r="P6" s="28">
        <v>57</v>
      </c>
      <c r="Q6" s="28">
        <v>594</v>
      </c>
      <c r="R6" s="28" t="s">
        <v>48</v>
      </c>
      <c r="S6" s="28" t="s">
        <v>48</v>
      </c>
      <c r="T6" s="28" t="s">
        <v>48</v>
      </c>
      <c r="U6" s="28" t="s">
        <v>48</v>
      </c>
      <c r="V6" s="28" t="s">
        <v>48</v>
      </c>
      <c r="W6" s="28"/>
      <c r="X6" s="28"/>
      <c r="Y6" s="32">
        <v>0.1</v>
      </c>
      <c r="Z6" s="32">
        <v>0.1</v>
      </c>
      <c r="AA6" s="35">
        <v>-26.031379999999999</v>
      </c>
      <c r="AB6" s="36">
        <v>29.601379999999999</v>
      </c>
      <c r="AC6" s="13"/>
      <c r="AD6" s="23"/>
      <c r="AE6" s="23"/>
      <c r="AF6" s="13"/>
      <c r="AG6" s="13"/>
      <c r="AH6" s="13"/>
      <c r="AI6" s="14"/>
      <c r="AJ6" s="14"/>
    </row>
    <row r="7" spans="1:36" hidden="1" x14ac:dyDescent="0.35">
      <c r="A7" s="24" t="str">
        <f t="shared" si="0"/>
        <v>original</v>
      </c>
      <c r="B7" s="3" t="s">
        <v>53</v>
      </c>
      <c r="C7" s="9" t="s">
        <v>46</v>
      </c>
      <c r="D7" s="9" t="s">
        <v>47</v>
      </c>
      <c r="E7" s="9">
        <v>3840</v>
      </c>
      <c r="F7" s="9">
        <v>640</v>
      </c>
      <c r="G7" s="9">
        <v>6</v>
      </c>
      <c r="H7" s="25" t="s">
        <v>48</v>
      </c>
      <c r="I7" s="25" t="s">
        <v>48</v>
      </c>
      <c r="J7" s="25">
        <v>52232</v>
      </c>
      <c r="K7" s="9">
        <v>11.753</v>
      </c>
      <c r="L7" s="9">
        <v>18.600000000000001</v>
      </c>
      <c r="M7" s="9">
        <v>1.8</v>
      </c>
      <c r="N7" s="9">
        <v>1.8</v>
      </c>
      <c r="O7" s="26">
        <v>0.3</v>
      </c>
      <c r="P7" s="9">
        <v>57</v>
      </c>
      <c r="Q7" s="9">
        <v>594</v>
      </c>
      <c r="R7" s="9" t="s">
        <v>48</v>
      </c>
      <c r="S7" s="9" t="s">
        <v>48</v>
      </c>
      <c r="T7" s="9" t="s">
        <v>48</v>
      </c>
      <c r="U7" s="9" t="s">
        <v>48</v>
      </c>
      <c r="V7" s="9" t="s">
        <v>48</v>
      </c>
      <c r="Y7" s="26">
        <v>0.1</v>
      </c>
      <c r="Z7" s="26">
        <v>0.1</v>
      </c>
      <c r="AA7" s="8">
        <v>-26.088049999999999</v>
      </c>
      <c r="AB7" s="27">
        <v>28.968879999999999</v>
      </c>
      <c r="AC7" s="13"/>
      <c r="AD7" s="23"/>
      <c r="AE7" s="23"/>
      <c r="AF7" s="13"/>
      <c r="AG7" s="13"/>
      <c r="AH7" s="13"/>
      <c r="AI7" s="14"/>
      <c r="AJ7" s="14"/>
    </row>
    <row r="8" spans="1:36" hidden="1" x14ac:dyDescent="0.35">
      <c r="A8" s="24" t="str">
        <f t="shared" si="0"/>
        <v>original</v>
      </c>
      <c r="B8" s="3" t="s">
        <v>54</v>
      </c>
      <c r="C8" s="28" t="s">
        <v>46</v>
      </c>
      <c r="D8" s="28" t="s">
        <v>47</v>
      </c>
      <c r="E8" s="28">
        <v>114</v>
      </c>
      <c r="F8" s="28">
        <v>100</v>
      </c>
      <c r="G8" s="28">
        <v>9</v>
      </c>
      <c r="H8" s="29" t="s">
        <v>48</v>
      </c>
      <c r="I8" s="29" t="s">
        <v>48</v>
      </c>
      <c r="J8" s="29">
        <v>46753</v>
      </c>
      <c r="K8" s="28">
        <v>13.829000000000001</v>
      </c>
      <c r="L8" s="28">
        <v>17.600000000000001</v>
      </c>
      <c r="M8" s="28">
        <v>0.5</v>
      </c>
      <c r="N8" s="28">
        <v>0.5</v>
      </c>
      <c r="O8" s="32">
        <v>0.3</v>
      </c>
      <c r="P8" s="28">
        <v>57</v>
      </c>
      <c r="Q8" s="28">
        <v>594</v>
      </c>
      <c r="R8" s="28" t="s">
        <v>48</v>
      </c>
      <c r="S8" s="28" t="s">
        <v>48</v>
      </c>
      <c r="T8" s="28" t="s">
        <v>48</v>
      </c>
      <c r="U8" s="28" t="s">
        <v>48</v>
      </c>
      <c r="V8" s="28" t="s">
        <v>48</v>
      </c>
      <c r="W8" s="28"/>
      <c r="X8" s="28"/>
      <c r="Y8" s="32">
        <v>0.1</v>
      </c>
      <c r="Z8" s="32">
        <v>0.1</v>
      </c>
      <c r="AA8" s="35">
        <v>-26.090779999999999</v>
      </c>
      <c r="AB8" s="36">
        <v>29.474460000000001</v>
      </c>
      <c r="AC8" s="13"/>
      <c r="AD8" s="23"/>
      <c r="AE8" s="23"/>
      <c r="AF8" s="13"/>
      <c r="AG8" s="13"/>
      <c r="AH8" s="13"/>
      <c r="AI8" s="14"/>
      <c r="AJ8" s="14"/>
    </row>
    <row r="9" spans="1:36" hidden="1" x14ac:dyDescent="0.35">
      <c r="A9" s="24" t="str">
        <f t="shared" si="0"/>
        <v>original</v>
      </c>
      <c r="B9" s="3" t="s">
        <v>55</v>
      </c>
      <c r="C9" s="9" t="s">
        <v>46</v>
      </c>
      <c r="D9" s="9" t="s">
        <v>47</v>
      </c>
      <c r="E9" s="9">
        <v>2850</v>
      </c>
      <c r="F9" s="9">
        <v>480</v>
      </c>
      <c r="G9" s="9">
        <v>6</v>
      </c>
      <c r="H9" s="25" t="s">
        <v>48</v>
      </c>
      <c r="I9" s="25" t="s">
        <v>48</v>
      </c>
      <c r="J9" s="25">
        <v>47119</v>
      </c>
      <c r="K9" s="9">
        <v>11.243</v>
      </c>
      <c r="L9" s="9">
        <v>18.600000000000001</v>
      </c>
      <c r="M9" s="9">
        <v>3.6</v>
      </c>
      <c r="N9" s="9">
        <v>3.6</v>
      </c>
      <c r="O9" s="26">
        <v>0.3</v>
      </c>
      <c r="P9" s="9">
        <v>57</v>
      </c>
      <c r="Q9" s="9">
        <v>594</v>
      </c>
      <c r="R9" s="9" t="s">
        <v>48</v>
      </c>
      <c r="S9" s="9" t="s">
        <v>48</v>
      </c>
      <c r="T9" s="9" t="s">
        <v>48</v>
      </c>
      <c r="U9" s="9" t="s">
        <v>48</v>
      </c>
      <c r="V9" s="9" t="s">
        <v>48</v>
      </c>
      <c r="Y9" s="26">
        <v>0.1</v>
      </c>
      <c r="Z9" s="26">
        <v>0.1</v>
      </c>
      <c r="AA9" s="8">
        <v>-26.25404</v>
      </c>
      <c r="AB9" s="27">
        <v>29.18008</v>
      </c>
      <c r="AC9" s="13"/>
      <c r="AD9" s="23"/>
      <c r="AE9" s="23"/>
      <c r="AF9" s="13"/>
      <c r="AG9" s="13"/>
      <c r="AH9" s="13"/>
      <c r="AI9" s="14"/>
      <c r="AJ9" s="14"/>
    </row>
    <row r="10" spans="1:36" hidden="1" x14ac:dyDescent="0.35">
      <c r="A10" s="24" t="str">
        <f t="shared" si="0"/>
        <v>original</v>
      </c>
      <c r="B10" s="3" t="s">
        <v>56</v>
      </c>
      <c r="C10" s="28" t="s">
        <v>46</v>
      </c>
      <c r="D10" s="28" t="s">
        <v>47</v>
      </c>
      <c r="E10" s="28">
        <v>2880</v>
      </c>
      <c r="F10" s="28">
        <v>723</v>
      </c>
      <c r="G10" s="28">
        <v>0</v>
      </c>
      <c r="H10" s="29" t="s">
        <v>48</v>
      </c>
      <c r="I10" s="29" t="s">
        <v>48</v>
      </c>
      <c r="J10" s="29" t="s">
        <v>57</v>
      </c>
      <c r="K10" s="28">
        <v>9.8119999999999994</v>
      </c>
      <c r="L10" s="28">
        <v>16.3</v>
      </c>
      <c r="M10" s="28">
        <v>7.2</v>
      </c>
      <c r="N10" s="28">
        <v>7.2</v>
      </c>
      <c r="O10" s="32">
        <v>0.3</v>
      </c>
      <c r="P10" s="28">
        <v>80</v>
      </c>
      <c r="Q10" s="28">
        <v>4700</v>
      </c>
      <c r="R10" s="28" t="s">
        <v>48</v>
      </c>
      <c r="S10" s="28" t="s">
        <v>48</v>
      </c>
      <c r="T10" s="28" t="s">
        <v>48</v>
      </c>
      <c r="U10" s="28" t="s">
        <v>48</v>
      </c>
      <c r="V10" s="28" t="s">
        <v>48</v>
      </c>
      <c r="W10" s="28"/>
      <c r="X10" s="28"/>
      <c r="Y10" s="32">
        <v>0.1</v>
      </c>
      <c r="Z10" s="32">
        <v>0.1</v>
      </c>
      <c r="AA10" s="35">
        <v>-25.5459</v>
      </c>
      <c r="AB10" s="36">
        <v>28.5502</v>
      </c>
      <c r="AC10" s="13"/>
      <c r="AD10" s="23"/>
      <c r="AE10" s="23"/>
      <c r="AF10" s="13"/>
      <c r="AG10" s="13"/>
      <c r="AH10" s="13"/>
      <c r="AI10" s="14"/>
      <c r="AJ10" s="14"/>
    </row>
    <row r="11" spans="1:36" hidden="1" x14ac:dyDescent="0.35">
      <c r="A11" s="24" t="str">
        <f t="shared" si="0"/>
        <v>original</v>
      </c>
      <c r="B11" s="3" t="s">
        <v>58</v>
      </c>
      <c r="C11" s="9" t="s">
        <v>46</v>
      </c>
      <c r="D11" s="9" t="s">
        <v>47</v>
      </c>
      <c r="E11" s="9">
        <v>3558</v>
      </c>
      <c r="F11" s="9">
        <v>590</v>
      </c>
      <c r="G11" s="9">
        <v>6</v>
      </c>
      <c r="H11" s="25" t="s">
        <v>48</v>
      </c>
      <c r="I11" s="25" t="s">
        <v>48</v>
      </c>
      <c r="J11" s="25">
        <v>51136</v>
      </c>
      <c r="K11" s="9">
        <v>10.975</v>
      </c>
      <c r="L11" s="9">
        <v>11.2</v>
      </c>
      <c r="M11" s="9">
        <v>5.9</v>
      </c>
      <c r="N11" s="9">
        <v>5.9</v>
      </c>
      <c r="O11" s="26">
        <v>0.3</v>
      </c>
      <c r="P11" s="9">
        <v>57</v>
      </c>
      <c r="Q11" s="9">
        <v>594</v>
      </c>
      <c r="R11" s="9" t="s">
        <v>48</v>
      </c>
      <c r="S11" s="9" t="s">
        <v>48</v>
      </c>
      <c r="T11" s="9" t="s">
        <v>48</v>
      </c>
      <c r="U11" s="9" t="s">
        <v>48</v>
      </c>
      <c r="V11" s="9" t="s">
        <v>48</v>
      </c>
      <c r="Y11" s="26">
        <v>0.1</v>
      </c>
      <c r="Z11" s="26">
        <v>0.1</v>
      </c>
      <c r="AA11" s="8">
        <v>-26.740269999999999</v>
      </c>
      <c r="AB11" s="27">
        <v>27.975000000000001</v>
      </c>
      <c r="AC11" s="13"/>
      <c r="AD11" s="23"/>
      <c r="AE11" s="23"/>
      <c r="AF11" s="13"/>
      <c r="AG11" s="13"/>
      <c r="AH11" s="13"/>
      <c r="AI11" s="14"/>
      <c r="AJ11" s="14"/>
    </row>
    <row r="12" spans="1:36" hidden="1" x14ac:dyDescent="0.35">
      <c r="A12" s="24" t="str">
        <f t="shared" si="0"/>
        <v>original</v>
      </c>
      <c r="B12" s="3" t="s">
        <v>59</v>
      </c>
      <c r="C12" s="28" t="s">
        <v>46</v>
      </c>
      <c r="D12" s="28" t="s">
        <v>47</v>
      </c>
      <c r="E12" s="28">
        <v>1833</v>
      </c>
      <c r="F12" s="28">
        <v>610</v>
      </c>
      <c r="G12" s="28">
        <v>3</v>
      </c>
      <c r="H12" s="29" t="s">
        <v>48</v>
      </c>
      <c r="I12" s="29" t="s">
        <v>48</v>
      </c>
      <c r="J12" s="29">
        <v>54058</v>
      </c>
      <c r="K12" s="28">
        <v>11.753</v>
      </c>
      <c r="L12" s="28">
        <v>21.8</v>
      </c>
      <c r="M12" s="28">
        <v>1.7</v>
      </c>
      <c r="N12" s="28">
        <v>1.7</v>
      </c>
      <c r="O12" s="32">
        <v>0.3</v>
      </c>
      <c r="P12" s="28">
        <v>57</v>
      </c>
      <c r="Q12" s="28">
        <v>594</v>
      </c>
      <c r="R12" s="28" t="s">
        <v>48</v>
      </c>
      <c r="S12" s="28" t="s">
        <v>48</v>
      </c>
      <c r="T12" s="28" t="s">
        <v>48</v>
      </c>
      <c r="U12" s="28" t="s">
        <v>48</v>
      </c>
      <c r="V12" s="28" t="s">
        <v>48</v>
      </c>
      <c r="W12" s="28"/>
      <c r="X12" s="28"/>
      <c r="Y12" s="32">
        <v>0.1</v>
      </c>
      <c r="Z12" s="32">
        <v>0.1</v>
      </c>
      <c r="AA12" s="35">
        <v>-27.095549999999999</v>
      </c>
      <c r="AB12" s="36">
        <v>29.77055</v>
      </c>
      <c r="AC12" s="13"/>
      <c r="AD12" s="23"/>
      <c r="AE12" s="23"/>
      <c r="AF12" s="13"/>
      <c r="AG12" s="13"/>
      <c r="AH12" s="13"/>
      <c r="AI12" s="14"/>
      <c r="AJ12" s="14"/>
    </row>
    <row r="13" spans="1:36" hidden="1" x14ac:dyDescent="0.35">
      <c r="A13" s="24" t="str">
        <f t="shared" si="0"/>
        <v>original</v>
      </c>
      <c r="B13" s="3" t="s">
        <v>60</v>
      </c>
      <c r="C13" s="9" t="s">
        <v>46</v>
      </c>
      <c r="D13" s="9" t="s">
        <v>47</v>
      </c>
      <c r="E13" s="9">
        <v>2010</v>
      </c>
      <c r="F13" s="9">
        <v>670</v>
      </c>
      <c r="G13" s="9">
        <v>3</v>
      </c>
      <c r="H13" s="25" t="s">
        <v>48</v>
      </c>
      <c r="I13" s="25" t="s">
        <v>48</v>
      </c>
      <c r="J13" s="25">
        <v>55154</v>
      </c>
      <c r="K13" s="9">
        <v>11.004</v>
      </c>
      <c r="L13" s="9">
        <v>23.3</v>
      </c>
      <c r="M13" s="9">
        <v>1.9</v>
      </c>
      <c r="N13" s="9">
        <v>1.9</v>
      </c>
      <c r="O13" s="26">
        <v>0.3</v>
      </c>
      <c r="P13" s="9">
        <v>57</v>
      </c>
      <c r="Q13" s="9">
        <v>594</v>
      </c>
      <c r="R13" s="9" t="s">
        <v>48</v>
      </c>
      <c r="S13" s="9" t="s">
        <v>48</v>
      </c>
      <c r="T13" s="9" t="s">
        <v>48</v>
      </c>
      <c r="U13" s="9" t="s">
        <v>48</v>
      </c>
      <c r="V13" s="9" t="s">
        <v>48</v>
      </c>
      <c r="Y13" s="26">
        <v>0.1</v>
      </c>
      <c r="Z13" s="26">
        <v>0.1</v>
      </c>
      <c r="AA13" s="8">
        <v>-27.095549999999999</v>
      </c>
      <c r="AB13" s="27">
        <v>29.77055</v>
      </c>
      <c r="AC13" s="13"/>
      <c r="AD13" s="23"/>
      <c r="AE13" s="23"/>
      <c r="AF13" s="13"/>
      <c r="AG13" s="13"/>
      <c r="AH13" s="13"/>
      <c r="AI13" s="14"/>
      <c r="AJ13" s="14"/>
    </row>
    <row r="14" spans="1:36" hidden="1" x14ac:dyDescent="0.35">
      <c r="A14" s="24" t="str">
        <f t="shared" si="0"/>
        <v>original</v>
      </c>
      <c r="B14" s="3" t="s">
        <v>61</v>
      </c>
      <c r="C14" s="28" t="s">
        <v>46</v>
      </c>
      <c r="D14" s="28" t="s">
        <v>47</v>
      </c>
      <c r="E14" s="28">
        <v>3690</v>
      </c>
      <c r="F14" s="28">
        <v>620</v>
      </c>
      <c r="G14" s="28">
        <v>6</v>
      </c>
      <c r="H14" s="29" t="s">
        <v>48</v>
      </c>
      <c r="I14" s="29" t="s">
        <v>48</v>
      </c>
      <c r="J14" s="29">
        <v>51502</v>
      </c>
      <c r="K14" s="28">
        <v>11.654</v>
      </c>
      <c r="L14" s="28">
        <v>11.4</v>
      </c>
      <c r="M14" s="28">
        <v>3</v>
      </c>
      <c r="N14" s="28">
        <v>3</v>
      </c>
      <c r="O14" s="32">
        <v>0.3</v>
      </c>
      <c r="P14" s="28">
        <v>57</v>
      </c>
      <c r="Q14" s="28">
        <v>594</v>
      </c>
      <c r="R14" s="28" t="s">
        <v>48</v>
      </c>
      <c r="S14" s="28" t="s">
        <v>48</v>
      </c>
      <c r="T14" s="28" t="s">
        <v>48</v>
      </c>
      <c r="U14" s="28" t="s">
        <v>48</v>
      </c>
      <c r="V14" s="28" t="s">
        <v>48</v>
      </c>
      <c r="W14" s="28"/>
      <c r="X14" s="28"/>
      <c r="Y14" s="32">
        <v>0.1</v>
      </c>
      <c r="Z14" s="32">
        <v>0.1</v>
      </c>
      <c r="AA14" s="35">
        <v>-23.667770000000001</v>
      </c>
      <c r="AB14" s="36">
        <v>27.612770000000001</v>
      </c>
      <c r="AC14" s="13"/>
      <c r="AD14" s="23"/>
      <c r="AE14" s="23"/>
      <c r="AF14" s="13"/>
      <c r="AG14" s="13"/>
      <c r="AH14" s="13"/>
      <c r="AI14" s="14"/>
      <c r="AJ14" s="14"/>
    </row>
    <row r="15" spans="1:36" hidden="1" x14ac:dyDescent="0.35">
      <c r="A15" s="24" t="str">
        <f t="shared" si="0"/>
        <v>original</v>
      </c>
      <c r="B15" s="3" t="s">
        <v>62</v>
      </c>
      <c r="C15" s="9" t="s">
        <v>46</v>
      </c>
      <c r="D15" s="9" t="s">
        <v>47</v>
      </c>
      <c r="E15" s="9">
        <v>3450</v>
      </c>
      <c r="F15" s="9">
        <v>580</v>
      </c>
      <c r="G15" s="9">
        <v>6</v>
      </c>
      <c r="H15" s="25" t="s">
        <v>48</v>
      </c>
      <c r="I15" s="25" t="s">
        <v>48</v>
      </c>
      <c r="J15" s="25">
        <v>48580</v>
      </c>
      <c r="K15" s="9">
        <v>11.034000000000001</v>
      </c>
      <c r="L15" s="9">
        <v>22.9</v>
      </c>
      <c r="M15" s="9">
        <v>2.4</v>
      </c>
      <c r="N15" s="9">
        <v>2.4</v>
      </c>
      <c r="O15" s="26">
        <v>0.3</v>
      </c>
      <c r="P15" s="9">
        <v>57</v>
      </c>
      <c r="Q15" s="9">
        <v>594</v>
      </c>
      <c r="R15" s="9" t="s">
        <v>48</v>
      </c>
      <c r="S15" s="9" t="s">
        <v>48</v>
      </c>
      <c r="T15" s="9" t="s">
        <v>48</v>
      </c>
      <c r="U15" s="9" t="s">
        <v>48</v>
      </c>
      <c r="V15" s="9" t="s">
        <v>48</v>
      </c>
      <c r="Y15" s="26">
        <v>0.1</v>
      </c>
      <c r="Z15" s="26">
        <v>0.1</v>
      </c>
      <c r="AA15" s="8">
        <v>-26.280360000000002</v>
      </c>
      <c r="AB15" s="27">
        <v>29.142289999999999</v>
      </c>
      <c r="AC15" s="13"/>
      <c r="AD15" s="23"/>
      <c r="AE15" s="23"/>
      <c r="AF15" s="13"/>
      <c r="AG15" s="13"/>
      <c r="AH15" s="13"/>
      <c r="AI15" s="14"/>
      <c r="AJ15" s="14"/>
    </row>
    <row r="16" spans="1:36" hidden="1" x14ac:dyDescent="0.35">
      <c r="A16" s="24" t="str">
        <f t="shared" si="0"/>
        <v>original</v>
      </c>
      <c r="B16" s="3" t="s">
        <v>63</v>
      </c>
      <c r="C16" s="28" t="s">
        <v>46</v>
      </c>
      <c r="D16" s="28" t="s">
        <v>47</v>
      </c>
      <c r="E16" s="28">
        <v>3597</v>
      </c>
      <c r="F16" s="28">
        <v>722</v>
      </c>
      <c r="G16" s="28">
        <v>1</v>
      </c>
      <c r="H16" s="29" t="s">
        <v>48</v>
      </c>
      <c r="I16" s="29" t="s">
        <v>48</v>
      </c>
      <c r="J16" s="29" t="s">
        <v>57</v>
      </c>
      <c r="K16" s="28">
        <v>9.8119999999999994</v>
      </c>
      <c r="L16" s="28">
        <v>16.3</v>
      </c>
      <c r="M16" s="28">
        <v>7.2</v>
      </c>
      <c r="N16" s="28">
        <v>7.2</v>
      </c>
      <c r="O16" s="32">
        <v>0.3</v>
      </c>
      <c r="P16" s="28">
        <v>80</v>
      </c>
      <c r="Q16" s="28">
        <v>4700</v>
      </c>
      <c r="R16" s="28" t="s">
        <v>48</v>
      </c>
      <c r="S16" s="28" t="s">
        <v>48</v>
      </c>
      <c r="T16" s="28" t="s">
        <v>48</v>
      </c>
      <c r="U16" s="28" t="s">
        <v>48</v>
      </c>
      <c r="V16" s="28" t="s">
        <v>48</v>
      </c>
      <c r="W16" s="28"/>
      <c r="X16" s="28"/>
      <c r="Y16" s="32">
        <v>0.1</v>
      </c>
      <c r="Z16" s="32">
        <v>0.1</v>
      </c>
      <c r="AA16" s="35">
        <v>-23.42</v>
      </c>
      <c r="AB16" s="36">
        <v>27.33</v>
      </c>
      <c r="AC16" s="13"/>
      <c r="AD16" s="23"/>
      <c r="AE16" s="23"/>
      <c r="AF16" s="13"/>
      <c r="AG16" s="13"/>
      <c r="AH16" s="13"/>
      <c r="AI16" s="14"/>
      <c r="AJ16" s="14"/>
    </row>
    <row r="17" spans="1:36" hidden="1" x14ac:dyDescent="0.35">
      <c r="A17" s="24" t="str">
        <f t="shared" si="0"/>
        <v>original</v>
      </c>
      <c r="B17" s="3" t="s">
        <v>64</v>
      </c>
      <c r="C17" s="9" t="s">
        <v>46</v>
      </c>
      <c r="D17" s="9" t="s">
        <v>47</v>
      </c>
      <c r="E17" s="9">
        <v>3510</v>
      </c>
      <c r="F17" s="9">
        <v>580</v>
      </c>
      <c r="G17" s="9">
        <v>6</v>
      </c>
      <c r="H17" s="25" t="s">
        <v>48</v>
      </c>
      <c r="I17" s="25" t="s">
        <v>48</v>
      </c>
      <c r="J17" s="25">
        <v>51136</v>
      </c>
      <c r="K17" s="9">
        <v>10.917999999999999</v>
      </c>
      <c r="L17" s="9">
        <v>26</v>
      </c>
      <c r="M17" s="9">
        <v>3.2</v>
      </c>
      <c r="N17" s="9">
        <v>3.2</v>
      </c>
      <c r="O17" s="26">
        <v>0.3</v>
      </c>
      <c r="P17" s="9">
        <v>57</v>
      </c>
      <c r="Q17" s="9">
        <v>594</v>
      </c>
      <c r="R17" s="9" t="s">
        <v>48</v>
      </c>
      <c r="S17" s="9" t="s">
        <v>48</v>
      </c>
      <c r="T17" s="9" t="s">
        <v>48</v>
      </c>
      <c r="U17" s="9" t="s">
        <v>48</v>
      </c>
      <c r="V17" s="9" t="s">
        <v>48</v>
      </c>
      <c r="Y17" s="26">
        <v>0.1</v>
      </c>
      <c r="Z17" s="26">
        <v>0.1</v>
      </c>
      <c r="AA17" s="8">
        <v>-26.775649999999999</v>
      </c>
      <c r="AB17" s="27">
        <v>29.352119999999999</v>
      </c>
      <c r="AC17" s="13"/>
      <c r="AD17" s="23"/>
      <c r="AE17" s="23"/>
      <c r="AF17" s="13"/>
      <c r="AG17" s="13"/>
      <c r="AH17" s="13"/>
      <c r="AI17" s="14"/>
      <c r="AJ17" s="14"/>
    </row>
    <row r="18" spans="1:36" hidden="1" x14ac:dyDescent="0.35">
      <c r="A18" s="24" t="str">
        <f t="shared" si="0"/>
        <v>original</v>
      </c>
      <c r="B18" s="3" t="s">
        <v>65</v>
      </c>
      <c r="C18" s="28" t="s">
        <v>66</v>
      </c>
      <c r="D18" s="28" t="s">
        <v>47</v>
      </c>
      <c r="E18" s="28">
        <v>100</v>
      </c>
      <c r="F18" s="28">
        <v>2</v>
      </c>
      <c r="G18" s="28">
        <v>50</v>
      </c>
      <c r="H18" s="29" t="s">
        <v>48</v>
      </c>
      <c r="I18" s="29" t="s">
        <v>48</v>
      </c>
      <c r="J18" s="29">
        <v>49064</v>
      </c>
      <c r="K18" s="28" t="s">
        <v>48</v>
      </c>
      <c r="L18" s="28" t="s">
        <v>48</v>
      </c>
      <c r="M18" s="28" t="s">
        <v>48</v>
      </c>
      <c r="N18" s="28" t="s">
        <v>48</v>
      </c>
      <c r="O18" s="32">
        <v>0</v>
      </c>
      <c r="P18" s="28">
        <v>700</v>
      </c>
      <c r="Q18" s="28">
        <v>0</v>
      </c>
      <c r="R18" s="28" t="s">
        <v>48</v>
      </c>
      <c r="S18" s="28" t="s">
        <v>48</v>
      </c>
      <c r="T18" s="28" t="s">
        <v>48</v>
      </c>
      <c r="U18" s="28" t="s">
        <v>48</v>
      </c>
      <c r="V18" s="28" t="s">
        <v>48</v>
      </c>
      <c r="W18" s="28"/>
      <c r="X18" s="28"/>
      <c r="Y18" s="32">
        <v>0.1</v>
      </c>
      <c r="Z18" s="32">
        <v>0.1</v>
      </c>
      <c r="AA18" s="35">
        <v>-31.501799999999999</v>
      </c>
      <c r="AB18" s="36">
        <v>18.1143</v>
      </c>
      <c r="AC18" s="13"/>
      <c r="AD18" s="23"/>
      <c r="AE18" s="23"/>
      <c r="AF18" s="13"/>
      <c r="AG18" s="13"/>
      <c r="AH18" s="13"/>
      <c r="AI18" s="14"/>
      <c r="AJ18" s="14"/>
    </row>
    <row r="19" spans="1:36" hidden="1" x14ac:dyDescent="0.35">
      <c r="A19" s="24" t="str">
        <f t="shared" si="0"/>
        <v>original</v>
      </c>
      <c r="B19" s="3" t="s">
        <v>67</v>
      </c>
      <c r="C19" s="9" t="s">
        <v>68</v>
      </c>
      <c r="D19" s="9" t="s">
        <v>47</v>
      </c>
      <c r="E19" s="9">
        <v>1854</v>
      </c>
      <c r="F19" s="9">
        <v>930</v>
      </c>
      <c r="G19" s="9">
        <v>2</v>
      </c>
      <c r="H19" s="25" t="s">
        <v>48</v>
      </c>
      <c r="I19" s="25" t="s">
        <v>48</v>
      </c>
      <c r="J19" s="25">
        <v>52597</v>
      </c>
      <c r="K19" s="9">
        <v>11.111000000000001</v>
      </c>
      <c r="L19" s="9">
        <v>8.1</v>
      </c>
      <c r="M19" s="9" t="s">
        <v>48</v>
      </c>
      <c r="N19" s="9" t="s">
        <v>48</v>
      </c>
      <c r="O19" s="26">
        <v>0.4</v>
      </c>
      <c r="P19" s="9">
        <v>37</v>
      </c>
      <c r="Q19" s="9">
        <v>968</v>
      </c>
      <c r="R19" s="9" t="s">
        <v>48</v>
      </c>
      <c r="S19" s="9" t="s">
        <v>48</v>
      </c>
      <c r="T19" s="9" t="s">
        <v>48</v>
      </c>
      <c r="U19" s="9" t="s">
        <v>48</v>
      </c>
      <c r="V19" s="9" t="s">
        <v>48</v>
      </c>
      <c r="Y19" s="26">
        <v>0.03</v>
      </c>
      <c r="Z19" s="26">
        <v>0.06</v>
      </c>
      <c r="AA19" s="8">
        <v>-33.673659999999998</v>
      </c>
      <c r="AB19" s="27">
        <v>18.42811</v>
      </c>
      <c r="AC19" s="13"/>
      <c r="AD19" s="23"/>
      <c r="AE19" s="23"/>
      <c r="AF19" s="13"/>
      <c r="AG19" s="13"/>
      <c r="AH19" s="13"/>
      <c r="AI19" s="14"/>
      <c r="AJ19" s="14"/>
    </row>
    <row r="20" spans="1:36" hidden="1" x14ac:dyDescent="0.35">
      <c r="A20" s="24" t="str">
        <f t="shared" si="0"/>
        <v>original</v>
      </c>
      <c r="B20" s="3" t="s">
        <v>69</v>
      </c>
      <c r="C20" s="28" t="s">
        <v>70</v>
      </c>
      <c r="D20" s="28" t="s">
        <v>47</v>
      </c>
      <c r="E20" s="28">
        <v>1000</v>
      </c>
      <c r="F20" s="28">
        <v>250</v>
      </c>
      <c r="G20" s="28">
        <v>4</v>
      </c>
      <c r="H20" s="29" t="s">
        <v>48</v>
      </c>
      <c r="I20" s="29" t="s">
        <v>48</v>
      </c>
      <c r="J20" s="29" t="s">
        <v>57</v>
      </c>
      <c r="K20" s="28" t="s">
        <v>48</v>
      </c>
      <c r="L20" s="28" t="s">
        <v>48</v>
      </c>
      <c r="M20" s="28" t="s">
        <v>48</v>
      </c>
      <c r="N20" s="28" t="s">
        <v>48</v>
      </c>
      <c r="O20" s="32">
        <v>0</v>
      </c>
      <c r="P20" s="28">
        <v>0</v>
      </c>
      <c r="Q20" s="28">
        <v>201</v>
      </c>
      <c r="R20" s="37">
        <v>0.73699999999999999</v>
      </c>
      <c r="S20" s="28">
        <f>G20</f>
        <v>4</v>
      </c>
      <c r="T20" s="28">
        <f>F20</f>
        <v>250</v>
      </c>
      <c r="U20" s="28">
        <v>21.7</v>
      </c>
      <c r="V20" s="28" t="s">
        <v>48</v>
      </c>
      <c r="W20" s="28"/>
      <c r="X20" s="28"/>
      <c r="Y20" s="32">
        <v>0.03</v>
      </c>
      <c r="Z20" s="32">
        <v>2.4E-2</v>
      </c>
      <c r="AA20" s="35">
        <v>-28.562830000000002</v>
      </c>
      <c r="AB20" s="36">
        <v>29.082750000000001</v>
      </c>
      <c r="AC20" s="13"/>
      <c r="AD20" s="23"/>
      <c r="AE20" s="23"/>
      <c r="AF20" s="13"/>
      <c r="AG20" s="13"/>
      <c r="AH20" s="13"/>
      <c r="AI20" s="14"/>
      <c r="AJ20" s="14"/>
    </row>
    <row r="21" spans="1:36" hidden="1" x14ac:dyDescent="0.35">
      <c r="A21" s="24" t="str">
        <f t="shared" si="0"/>
        <v>original</v>
      </c>
      <c r="B21" s="3" t="s">
        <v>71</v>
      </c>
      <c r="C21" s="9" t="s">
        <v>70</v>
      </c>
      <c r="D21" s="9" t="s">
        <v>47</v>
      </c>
      <c r="E21" s="9">
        <v>1332</v>
      </c>
      <c r="F21" s="9">
        <v>333</v>
      </c>
      <c r="G21" s="9">
        <v>4</v>
      </c>
      <c r="H21" s="25" t="s">
        <v>48</v>
      </c>
      <c r="I21" s="25" t="s">
        <v>48</v>
      </c>
      <c r="J21" s="25" t="s">
        <v>57</v>
      </c>
      <c r="K21" s="9" t="s">
        <v>48</v>
      </c>
      <c r="L21" s="9" t="s">
        <v>48</v>
      </c>
      <c r="M21" s="9" t="s">
        <v>48</v>
      </c>
      <c r="N21" s="9" t="s">
        <v>48</v>
      </c>
      <c r="O21" s="26">
        <v>0</v>
      </c>
      <c r="P21" s="9">
        <v>0</v>
      </c>
      <c r="Q21" s="9">
        <v>2530</v>
      </c>
      <c r="R21" s="38">
        <v>0.78</v>
      </c>
      <c r="S21" s="9">
        <f>G21</f>
        <v>4</v>
      </c>
      <c r="T21" s="9">
        <f>F21</f>
        <v>333</v>
      </c>
      <c r="U21" s="9">
        <v>27.4</v>
      </c>
      <c r="V21" s="9" t="s">
        <v>48</v>
      </c>
      <c r="Y21" s="26">
        <v>0.03</v>
      </c>
      <c r="Z21" s="26">
        <v>2.4E-2</v>
      </c>
      <c r="AA21" s="8">
        <v>-28.164999999999999</v>
      </c>
      <c r="AB21" s="27">
        <v>29.351199999999999</v>
      </c>
      <c r="AC21" s="13"/>
      <c r="AD21" s="23"/>
      <c r="AE21" s="23"/>
      <c r="AF21" s="13"/>
      <c r="AG21" s="13"/>
      <c r="AH21" s="13"/>
      <c r="AI21" s="14"/>
      <c r="AJ21" s="14"/>
    </row>
    <row r="22" spans="1:36" hidden="1" x14ac:dyDescent="0.35">
      <c r="A22" s="24" t="str">
        <f t="shared" si="0"/>
        <v>original</v>
      </c>
      <c r="B22" s="3" t="s">
        <v>72</v>
      </c>
      <c r="C22" s="28" t="s">
        <v>70</v>
      </c>
      <c r="D22" s="28" t="s">
        <v>47</v>
      </c>
      <c r="E22" s="28">
        <v>400</v>
      </c>
      <c r="F22" s="28">
        <v>200</v>
      </c>
      <c r="G22" s="28">
        <v>2</v>
      </c>
      <c r="H22" s="29" t="s">
        <v>48</v>
      </c>
      <c r="I22" s="29" t="s">
        <v>48</v>
      </c>
      <c r="J22" s="29" t="s">
        <v>57</v>
      </c>
      <c r="K22" s="28" t="s">
        <v>48</v>
      </c>
      <c r="L22" s="28" t="s">
        <v>48</v>
      </c>
      <c r="M22" s="28" t="s">
        <v>48</v>
      </c>
      <c r="N22" s="28" t="s">
        <v>48</v>
      </c>
      <c r="O22" s="32">
        <v>0</v>
      </c>
      <c r="P22" s="28">
        <v>0</v>
      </c>
      <c r="Q22" s="28">
        <v>201</v>
      </c>
      <c r="R22" s="37">
        <v>0.77900000000000003</v>
      </c>
      <c r="S22" s="28">
        <f>G22</f>
        <v>2</v>
      </c>
      <c r="T22" s="28">
        <f>F22</f>
        <v>200</v>
      </c>
      <c r="U22" s="28">
        <v>10</v>
      </c>
      <c r="V22" s="28" t="s">
        <v>48</v>
      </c>
      <c r="W22" s="28"/>
      <c r="X22" s="28"/>
      <c r="Y22" s="32">
        <v>0.03</v>
      </c>
      <c r="Z22" s="32">
        <v>2.4E-2</v>
      </c>
      <c r="AA22" s="35">
        <v>-34.197220000000002</v>
      </c>
      <c r="AB22" s="36">
        <v>18.973610000000001</v>
      </c>
      <c r="AC22" s="13"/>
      <c r="AD22" s="23"/>
      <c r="AE22" s="23"/>
      <c r="AF22" s="13"/>
      <c r="AG22" s="13"/>
      <c r="AH22" s="13"/>
      <c r="AI22" s="14"/>
      <c r="AJ22" s="14"/>
    </row>
    <row r="23" spans="1:36" hidden="1" x14ac:dyDescent="0.35">
      <c r="A23" s="24" t="str">
        <f t="shared" si="0"/>
        <v>original</v>
      </c>
      <c r="B23" s="3" t="s">
        <v>73</v>
      </c>
      <c r="C23" s="9" t="s">
        <v>74</v>
      </c>
      <c r="D23" s="9" t="s">
        <v>47</v>
      </c>
      <c r="E23" s="9">
        <v>360</v>
      </c>
      <c r="F23" s="9">
        <v>90</v>
      </c>
      <c r="G23" s="9">
        <v>4</v>
      </c>
      <c r="H23" s="25" t="s">
        <v>48</v>
      </c>
      <c r="I23" s="25" t="s">
        <v>48</v>
      </c>
      <c r="J23" s="25" t="s">
        <v>57</v>
      </c>
      <c r="K23" s="9" t="s">
        <v>48</v>
      </c>
      <c r="L23" s="9" t="s">
        <v>48</v>
      </c>
      <c r="M23" s="9" t="s">
        <v>48</v>
      </c>
      <c r="N23" s="9" t="s">
        <v>48</v>
      </c>
      <c r="O23" s="26">
        <v>0</v>
      </c>
      <c r="P23" s="9">
        <v>30</v>
      </c>
      <c r="Q23" s="9">
        <v>0</v>
      </c>
      <c r="R23" s="9" t="s">
        <v>48</v>
      </c>
      <c r="S23" s="9" t="s">
        <v>48</v>
      </c>
      <c r="T23" s="9" t="s">
        <v>48</v>
      </c>
      <c r="U23" s="9" t="s">
        <v>48</v>
      </c>
      <c r="V23" s="9" t="s">
        <v>48</v>
      </c>
      <c r="Y23" s="26">
        <v>0.03</v>
      </c>
      <c r="Z23" s="26">
        <v>2.4E-2</v>
      </c>
      <c r="AA23" s="8">
        <v>-30.62396</v>
      </c>
      <c r="AB23" s="27">
        <v>25.50403</v>
      </c>
      <c r="AC23" s="13"/>
      <c r="AD23" s="23"/>
      <c r="AE23" s="23"/>
      <c r="AF23" s="13"/>
      <c r="AG23" s="13"/>
      <c r="AH23" s="13"/>
      <c r="AI23" s="14"/>
      <c r="AJ23" s="14"/>
    </row>
    <row r="24" spans="1:36" hidden="1" x14ac:dyDescent="0.35">
      <c r="A24" s="24" t="str">
        <f t="shared" si="0"/>
        <v>original</v>
      </c>
      <c r="B24" s="3" t="s">
        <v>75</v>
      </c>
      <c r="C24" s="28" t="s">
        <v>74</v>
      </c>
      <c r="D24" s="28" t="s">
        <v>47</v>
      </c>
      <c r="E24" s="28">
        <v>240</v>
      </c>
      <c r="F24" s="28">
        <v>120</v>
      </c>
      <c r="G24" s="28">
        <v>2</v>
      </c>
      <c r="H24" s="29" t="s">
        <v>48</v>
      </c>
      <c r="I24" s="29" t="s">
        <v>48</v>
      </c>
      <c r="J24" s="29" t="s">
        <v>57</v>
      </c>
      <c r="K24" s="28" t="s">
        <v>48</v>
      </c>
      <c r="L24" s="28" t="s">
        <v>48</v>
      </c>
      <c r="M24" s="28" t="s">
        <v>48</v>
      </c>
      <c r="N24" s="28" t="s">
        <v>48</v>
      </c>
      <c r="O24" s="32">
        <v>0</v>
      </c>
      <c r="P24" s="28">
        <v>30</v>
      </c>
      <c r="Q24" s="28">
        <v>0</v>
      </c>
      <c r="R24" s="28" t="s">
        <v>48</v>
      </c>
      <c r="S24" s="28" t="s">
        <v>48</v>
      </c>
      <c r="T24" s="28" t="s">
        <v>48</v>
      </c>
      <c r="U24" s="28" t="s">
        <v>48</v>
      </c>
      <c r="V24" s="28" t="s">
        <v>48</v>
      </c>
      <c r="W24" s="28"/>
      <c r="X24" s="28"/>
      <c r="Y24" s="32">
        <v>0.03</v>
      </c>
      <c r="Z24" s="32">
        <v>2.4E-2</v>
      </c>
      <c r="AA24" s="35">
        <v>-29.993369999999999</v>
      </c>
      <c r="AB24" s="36">
        <v>24.733840000000001</v>
      </c>
      <c r="AC24" s="13"/>
      <c r="AD24" s="23"/>
      <c r="AE24" s="23"/>
      <c r="AF24" s="13"/>
      <c r="AG24" s="13"/>
      <c r="AH24" s="13"/>
      <c r="AI24" s="14"/>
      <c r="AJ24" s="14"/>
    </row>
    <row r="25" spans="1:36" hidden="1" x14ac:dyDescent="0.35">
      <c r="A25" s="24" t="str">
        <f t="shared" si="0"/>
        <v>original</v>
      </c>
      <c r="B25" s="3" t="s">
        <v>76</v>
      </c>
      <c r="C25" s="9" t="s">
        <v>77</v>
      </c>
      <c r="D25" s="9" t="s">
        <v>47</v>
      </c>
      <c r="E25" s="9">
        <v>171</v>
      </c>
      <c r="F25" s="9">
        <v>57</v>
      </c>
      <c r="G25" s="9">
        <v>3</v>
      </c>
      <c r="H25" s="25" t="s">
        <v>48</v>
      </c>
      <c r="I25" s="25" t="s">
        <v>48</v>
      </c>
      <c r="J25" s="25">
        <v>46022</v>
      </c>
      <c r="K25" s="9">
        <v>11.519</v>
      </c>
      <c r="L25" s="9">
        <v>270</v>
      </c>
      <c r="M25" s="9">
        <v>3.4</v>
      </c>
      <c r="N25" s="9">
        <v>3.4</v>
      </c>
      <c r="O25" s="26">
        <v>0</v>
      </c>
      <c r="P25" s="9">
        <v>2</v>
      </c>
      <c r="Q25" s="9">
        <v>161</v>
      </c>
      <c r="R25" s="9" t="s">
        <v>48</v>
      </c>
      <c r="S25" s="9" t="s">
        <v>48</v>
      </c>
      <c r="T25" s="9" t="s">
        <v>48</v>
      </c>
      <c r="U25" s="9" t="s">
        <v>48</v>
      </c>
      <c r="V25" s="9" t="s">
        <v>48</v>
      </c>
      <c r="Y25" s="26">
        <v>6.9000000000000006E-2</v>
      </c>
      <c r="Z25" s="26">
        <v>4.5999999999999999E-2</v>
      </c>
      <c r="AA25" s="8">
        <v>-33.884079999999997</v>
      </c>
      <c r="AB25" s="27">
        <v>18.533609999999999</v>
      </c>
      <c r="AC25" s="13"/>
      <c r="AD25" s="23"/>
      <c r="AE25" s="23"/>
      <c r="AF25" s="13"/>
      <c r="AG25" s="13"/>
      <c r="AH25" s="13"/>
      <c r="AI25" s="14"/>
      <c r="AJ25" s="14"/>
    </row>
    <row r="26" spans="1:36" hidden="1" x14ac:dyDescent="0.35">
      <c r="A26" s="24" t="str">
        <f t="shared" si="0"/>
        <v>original</v>
      </c>
      <c r="B26" s="3" t="s">
        <v>78</v>
      </c>
      <c r="C26" s="28" t="s">
        <v>77</v>
      </c>
      <c r="D26" s="28" t="s">
        <v>47</v>
      </c>
      <c r="E26" s="28">
        <v>1327</v>
      </c>
      <c r="F26" s="28">
        <v>148</v>
      </c>
      <c r="G26" s="28">
        <v>9</v>
      </c>
      <c r="H26" s="29" t="s">
        <v>48</v>
      </c>
      <c r="I26" s="29" t="s">
        <v>48</v>
      </c>
      <c r="J26" s="29">
        <v>50040</v>
      </c>
      <c r="K26" s="28">
        <v>11.519</v>
      </c>
      <c r="L26" s="28">
        <v>250</v>
      </c>
      <c r="M26" s="28">
        <v>9</v>
      </c>
      <c r="N26" s="28">
        <v>9</v>
      </c>
      <c r="O26" s="32">
        <v>0</v>
      </c>
      <c r="P26" s="28">
        <v>2</v>
      </c>
      <c r="Q26" s="28">
        <v>161</v>
      </c>
      <c r="R26" s="28" t="s">
        <v>48</v>
      </c>
      <c r="S26" s="28" t="s">
        <v>48</v>
      </c>
      <c r="T26" s="28" t="s">
        <v>48</v>
      </c>
      <c r="U26" s="28" t="s">
        <v>48</v>
      </c>
      <c r="V26" s="28" t="s">
        <v>48</v>
      </c>
      <c r="W26" s="28"/>
      <c r="X26" s="28"/>
      <c r="Y26" s="32">
        <v>6.9000000000000006E-2</v>
      </c>
      <c r="Z26" s="32">
        <v>4.5999999999999999E-2</v>
      </c>
      <c r="AA26" s="35">
        <v>-33.591999999999999</v>
      </c>
      <c r="AB26" s="36">
        <v>18.460699999999999</v>
      </c>
      <c r="AC26" s="13"/>
      <c r="AD26" s="23"/>
      <c r="AE26" s="23"/>
      <c r="AF26" s="13"/>
      <c r="AG26" s="13"/>
      <c r="AH26" s="13"/>
      <c r="AI26" s="14"/>
      <c r="AJ26" s="14"/>
    </row>
    <row r="27" spans="1:36" hidden="1" x14ac:dyDescent="0.35">
      <c r="A27" s="24" t="str">
        <f t="shared" si="0"/>
        <v>original</v>
      </c>
      <c r="B27" s="3" t="s">
        <v>79</v>
      </c>
      <c r="C27" s="9" t="s">
        <v>77</v>
      </c>
      <c r="D27" s="9" t="s">
        <v>47</v>
      </c>
      <c r="E27" s="9">
        <v>740</v>
      </c>
      <c r="F27" s="9">
        <v>148</v>
      </c>
      <c r="G27" s="9">
        <v>5</v>
      </c>
      <c r="H27" s="25" t="s">
        <v>48</v>
      </c>
      <c r="I27" s="25" t="s">
        <v>48</v>
      </c>
      <c r="J27" s="25">
        <v>50040</v>
      </c>
      <c r="K27" s="9">
        <v>11.519</v>
      </c>
      <c r="L27" s="9">
        <v>250</v>
      </c>
      <c r="M27" s="9">
        <v>9</v>
      </c>
      <c r="N27" s="9">
        <v>9</v>
      </c>
      <c r="O27" s="26">
        <v>0</v>
      </c>
      <c r="P27" s="9">
        <v>2</v>
      </c>
      <c r="Q27" s="9">
        <v>161</v>
      </c>
      <c r="R27" s="9" t="s">
        <v>48</v>
      </c>
      <c r="S27" s="9" t="s">
        <v>48</v>
      </c>
      <c r="T27" s="9" t="s">
        <v>48</v>
      </c>
      <c r="U27" s="9" t="s">
        <v>48</v>
      </c>
      <c r="V27" s="9" t="s">
        <v>48</v>
      </c>
      <c r="Y27" s="26">
        <v>6.9000000000000006E-2</v>
      </c>
      <c r="Z27" s="26">
        <v>4.5999999999999999E-2</v>
      </c>
      <c r="AA27" s="8">
        <v>-34.165260000000004</v>
      </c>
      <c r="AB27" s="27">
        <v>21.96077</v>
      </c>
      <c r="AC27" s="13"/>
      <c r="AD27" s="23"/>
      <c r="AE27" s="23"/>
      <c r="AF27" s="13"/>
      <c r="AG27" s="13"/>
      <c r="AH27" s="13"/>
      <c r="AI27" s="14"/>
      <c r="AJ27" s="14"/>
    </row>
    <row r="28" spans="1:36" hidden="1" x14ac:dyDescent="0.35">
      <c r="A28" s="24" t="str">
        <f t="shared" si="0"/>
        <v>original</v>
      </c>
      <c r="B28" s="39" t="s">
        <v>80</v>
      </c>
      <c r="C28" s="40" t="s">
        <v>77</v>
      </c>
      <c r="D28" s="40" t="s">
        <v>47</v>
      </c>
      <c r="E28" s="40">
        <v>171</v>
      </c>
      <c r="F28" s="40">
        <v>57</v>
      </c>
      <c r="G28" s="40">
        <v>3</v>
      </c>
      <c r="H28" s="41" t="s">
        <v>48</v>
      </c>
      <c r="I28" s="41" t="s">
        <v>48</v>
      </c>
      <c r="J28" s="41">
        <v>46022</v>
      </c>
      <c r="K28" s="40">
        <v>11.519</v>
      </c>
      <c r="L28" s="40">
        <v>270</v>
      </c>
      <c r="M28" s="40">
        <v>3.4</v>
      </c>
      <c r="N28" s="40">
        <v>3.4</v>
      </c>
      <c r="O28" s="42">
        <v>0</v>
      </c>
      <c r="P28" s="40">
        <v>2</v>
      </c>
      <c r="Q28" s="40">
        <v>161</v>
      </c>
      <c r="R28" s="40" t="s">
        <v>48</v>
      </c>
      <c r="S28" s="40" t="s">
        <v>48</v>
      </c>
      <c r="T28" s="40" t="s">
        <v>48</v>
      </c>
      <c r="U28" s="40" t="s">
        <v>48</v>
      </c>
      <c r="V28" s="40" t="s">
        <v>48</v>
      </c>
      <c r="W28" s="40"/>
      <c r="X28" s="40"/>
      <c r="Y28" s="42">
        <v>6.9000000000000006E-2</v>
      </c>
      <c r="Z28" s="42">
        <v>4.5999999999999999E-2</v>
      </c>
      <c r="AA28" s="43">
        <v>-33.027389999999997</v>
      </c>
      <c r="AB28" s="44">
        <v>27.88382</v>
      </c>
      <c r="AC28" s="13"/>
      <c r="AD28" s="23"/>
      <c r="AE28" s="23"/>
      <c r="AF28" s="13"/>
      <c r="AG28" s="13"/>
      <c r="AH28" s="13"/>
      <c r="AI28" s="14"/>
      <c r="AJ28" s="14"/>
    </row>
    <row r="29" spans="1:36" x14ac:dyDescent="0.35">
      <c r="A29" s="45" t="s">
        <v>7</v>
      </c>
      <c r="B29" s="17" t="s">
        <v>45</v>
      </c>
      <c r="C29" s="18" t="s">
        <v>46</v>
      </c>
      <c r="D29" s="18" t="s">
        <v>47</v>
      </c>
      <c r="E29" s="18">
        <v>2100</v>
      </c>
      <c r="F29" s="18">
        <v>370</v>
      </c>
      <c r="G29" s="18">
        <v>6</v>
      </c>
      <c r="H29" s="19" t="s">
        <v>48</v>
      </c>
      <c r="I29" s="19" t="s">
        <v>48</v>
      </c>
      <c r="J29" s="19">
        <v>45658</v>
      </c>
      <c r="K29" s="18">
        <v>12.744</v>
      </c>
      <c r="L29" s="18">
        <v>14.9</v>
      </c>
      <c r="M29" s="18">
        <v>2.1</v>
      </c>
      <c r="N29" s="18">
        <v>2.1</v>
      </c>
      <c r="O29" s="20">
        <v>0.3</v>
      </c>
      <c r="P29" s="18">
        <v>57</v>
      </c>
      <c r="Q29" s="18">
        <v>594</v>
      </c>
      <c r="R29" s="18" t="s">
        <v>48</v>
      </c>
      <c r="S29" s="18" t="s">
        <v>48</v>
      </c>
      <c r="T29" s="18" t="s">
        <v>48</v>
      </c>
      <c r="U29" s="18" t="s">
        <v>48</v>
      </c>
      <c r="V29" s="18" t="s">
        <v>48</v>
      </c>
      <c r="W29" s="18"/>
      <c r="X29" s="18"/>
      <c r="Y29" s="20">
        <v>0.1</v>
      </c>
      <c r="Z29" s="20">
        <v>0.1</v>
      </c>
      <c r="AA29" s="21">
        <v>-25.94444</v>
      </c>
      <c r="AB29" s="22">
        <v>29.79166</v>
      </c>
      <c r="AC29" s="13"/>
      <c r="AD29" s="23"/>
      <c r="AE29" s="23"/>
      <c r="AF29" s="13"/>
      <c r="AG29" s="13"/>
      <c r="AH29" s="13"/>
      <c r="AI29" s="14"/>
      <c r="AJ29" s="14"/>
    </row>
    <row r="30" spans="1:36" x14ac:dyDescent="0.35">
      <c r="A30" s="46" t="s">
        <v>7</v>
      </c>
      <c r="B30" s="3" t="s">
        <v>49</v>
      </c>
      <c r="C30" s="9" t="s">
        <v>46</v>
      </c>
      <c r="D30" s="9" t="s">
        <v>47</v>
      </c>
      <c r="E30" s="9">
        <v>1481</v>
      </c>
      <c r="F30" s="9">
        <v>190</v>
      </c>
      <c r="G30" s="9">
        <v>8</v>
      </c>
      <c r="H30" s="25" t="s">
        <v>48</v>
      </c>
      <c r="I30" s="25" t="s">
        <v>48</v>
      </c>
      <c r="J30" s="25">
        <v>44927</v>
      </c>
      <c r="K30" s="9">
        <v>13.584</v>
      </c>
      <c r="L30" s="9">
        <v>24.5</v>
      </c>
      <c r="M30" s="9">
        <v>1.1000000000000001</v>
      </c>
      <c r="N30" s="9">
        <v>1.1000000000000001</v>
      </c>
      <c r="O30" s="26">
        <v>0.3</v>
      </c>
      <c r="P30" s="9">
        <v>57</v>
      </c>
      <c r="Q30" s="9">
        <v>594</v>
      </c>
      <c r="R30" s="9" t="s">
        <v>48</v>
      </c>
      <c r="S30" s="9" t="s">
        <v>48</v>
      </c>
      <c r="T30" s="9" t="s">
        <v>48</v>
      </c>
      <c r="U30" s="9" t="s">
        <v>48</v>
      </c>
      <c r="V30" s="9" t="s">
        <v>48</v>
      </c>
      <c r="Y30" s="26">
        <v>0.1</v>
      </c>
      <c r="Z30" s="26">
        <v>0.1</v>
      </c>
      <c r="AA30" s="8">
        <v>-26.620069999999998</v>
      </c>
      <c r="AB30" s="27">
        <v>30.09113</v>
      </c>
      <c r="AC30" s="13"/>
      <c r="AD30" s="23"/>
      <c r="AE30" s="23"/>
      <c r="AF30" s="13"/>
      <c r="AG30" s="13"/>
      <c r="AH30" s="13"/>
      <c r="AI30" s="14"/>
      <c r="AJ30" s="14"/>
    </row>
    <row r="31" spans="1:36" x14ac:dyDescent="0.35">
      <c r="A31" s="46" t="s">
        <v>7</v>
      </c>
      <c r="B31" s="3" t="s">
        <v>50</v>
      </c>
      <c r="C31" s="28" t="s">
        <v>46</v>
      </c>
      <c r="D31" s="28" t="s">
        <v>47</v>
      </c>
      <c r="E31" s="28">
        <v>2875</v>
      </c>
      <c r="F31" s="28">
        <v>580</v>
      </c>
      <c r="G31" s="28">
        <v>5</v>
      </c>
      <c r="H31" s="29" t="s">
        <v>48</v>
      </c>
      <c r="I31" s="29" t="s">
        <v>48</v>
      </c>
      <c r="J31" s="29">
        <v>48945</v>
      </c>
      <c r="K31" s="30">
        <v>12.066000000000001</v>
      </c>
      <c r="L31" s="30">
        <v>12.6</v>
      </c>
      <c r="M31" s="30">
        <v>3.3</v>
      </c>
      <c r="N31" s="30">
        <v>3.3</v>
      </c>
      <c r="O31" s="31">
        <v>0.3</v>
      </c>
      <c r="P31" s="30">
        <v>57</v>
      </c>
      <c r="Q31" s="30">
        <v>594</v>
      </c>
      <c r="R31" s="30" t="s">
        <v>48</v>
      </c>
      <c r="S31" s="30" t="s">
        <v>48</v>
      </c>
      <c r="T31" s="30" t="s">
        <v>48</v>
      </c>
      <c r="U31" s="30" t="s">
        <v>48</v>
      </c>
      <c r="V31" s="30" t="s">
        <v>48</v>
      </c>
      <c r="W31" s="30"/>
      <c r="X31" s="30"/>
      <c r="Y31" s="32">
        <v>0.1</v>
      </c>
      <c r="Z31" s="32">
        <v>0.1</v>
      </c>
      <c r="AA31" s="33">
        <v>-25.959540000000001</v>
      </c>
      <c r="AB31" s="34">
        <v>29.34094</v>
      </c>
      <c r="AC31" s="13"/>
      <c r="AD31" s="23"/>
      <c r="AE31" s="23"/>
      <c r="AF31" s="13"/>
      <c r="AG31" s="13"/>
      <c r="AH31" s="13"/>
      <c r="AI31" s="14"/>
      <c r="AJ31" s="14"/>
    </row>
    <row r="32" spans="1:36" x14ac:dyDescent="0.35">
      <c r="A32" s="46" t="s">
        <v>7</v>
      </c>
      <c r="B32" s="3" t="s">
        <v>51</v>
      </c>
      <c r="C32" s="9" t="s">
        <v>46</v>
      </c>
      <c r="D32" s="9" t="s">
        <v>47</v>
      </c>
      <c r="E32" s="9">
        <v>570</v>
      </c>
      <c r="F32" s="9">
        <v>180</v>
      </c>
      <c r="G32" s="9">
        <v>6</v>
      </c>
      <c r="H32" s="25" t="s">
        <v>48</v>
      </c>
      <c r="I32" s="25" t="s">
        <v>48</v>
      </c>
      <c r="J32" s="25">
        <v>46753</v>
      </c>
      <c r="K32" s="9">
        <v>13.79</v>
      </c>
      <c r="L32" s="9">
        <v>24.1</v>
      </c>
      <c r="M32" s="9">
        <v>0.9</v>
      </c>
      <c r="N32" s="9">
        <v>0.9</v>
      </c>
      <c r="O32" s="26">
        <v>0.3</v>
      </c>
      <c r="P32" s="9">
        <v>57</v>
      </c>
      <c r="Q32" s="9">
        <v>594</v>
      </c>
      <c r="R32" s="9" t="s">
        <v>48</v>
      </c>
      <c r="S32" s="9" t="s">
        <v>48</v>
      </c>
      <c r="T32" s="9" t="s">
        <v>48</v>
      </c>
      <c r="U32" s="9" t="s">
        <v>48</v>
      </c>
      <c r="V32" s="9" t="s">
        <v>48</v>
      </c>
      <c r="Y32" s="26">
        <v>0.1</v>
      </c>
      <c r="Z32" s="26">
        <v>0.1</v>
      </c>
      <c r="AA32" s="8">
        <v>-26.769549999999999</v>
      </c>
      <c r="AB32" s="27">
        <v>28.499510000000001</v>
      </c>
      <c r="AC32" s="13"/>
      <c r="AD32" s="23"/>
      <c r="AE32" s="23"/>
      <c r="AF32" s="13"/>
      <c r="AG32" s="13"/>
      <c r="AH32" s="13"/>
      <c r="AI32" s="14"/>
      <c r="AJ32" s="14"/>
    </row>
    <row r="33" spans="1:36" x14ac:dyDescent="0.35">
      <c r="A33" s="46" t="s">
        <v>7</v>
      </c>
      <c r="B33" s="3" t="s">
        <v>52</v>
      </c>
      <c r="C33" s="28" t="s">
        <v>46</v>
      </c>
      <c r="D33" s="28" t="s">
        <v>47</v>
      </c>
      <c r="E33" s="28">
        <v>1098</v>
      </c>
      <c r="F33" s="28">
        <v>190</v>
      </c>
      <c r="G33" s="28">
        <v>10</v>
      </c>
      <c r="H33" s="29" t="s">
        <v>48</v>
      </c>
      <c r="I33" s="29" t="s">
        <v>48</v>
      </c>
      <c r="J33" s="29">
        <v>46023</v>
      </c>
      <c r="K33" s="28">
        <v>13.266</v>
      </c>
      <c r="L33" s="28">
        <v>25.1</v>
      </c>
      <c r="M33" s="28">
        <v>1.1000000000000001</v>
      </c>
      <c r="N33" s="28">
        <v>1.1000000000000001</v>
      </c>
      <c r="O33" s="32">
        <v>0.3</v>
      </c>
      <c r="P33" s="28">
        <v>57</v>
      </c>
      <c r="Q33" s="28">
        <v>594</v>
      </c>
      <c r="R33" s="28" t="s">
        <v>48</v>
      </c>
      <c r="S33" s="28" t="s">
        <v>48</v>
      </c>
      <c r="T33" s="28" t="s">
        <v>48</v>
      </c>
      <c r="U33" s="28" t="s">
        <v>48</v>
      </c>
      <c r="V33" s="28" t="s">
        <v>48</v>
      </c>
      <c r="W33" s="28"/>
      <c r="X33" s="28"/>
      <c r="Y33" s="32">
        <v>0.1</v>
      </c>
      <c r="Z33" s="32">
        <v>0.1</v>
      </c>
      <c r="AA33" s="35">
        <v>-26.031379999999999</v>
      </c>
      <c r="AB33" s="36">
        <v>29.601379999999999</v>
      </c>
      <c r="AC33" s="13"/>
      <c r="AD33" s="23"/>
      <c r="AE33" s="23"/>
      <c r="AF33" s="13"/>
      <c r="AG33" s="13"/>
      <c r="AH33" s="13"/>
      <c r="AI33" s="14"/>
      <c r="AJ33" s="14"/>
    </row>
    <row r="34" spans="1:36" x14ac:dyDescent="0.35">
      <c r="A34" s="46" t="s">
        <v>7</v>
      </c>
      <c r="B34" s="3" t="s">
        <v>53</v>
      </c>
      <c r="C34" s="9" t="s">
        <v>46</v>
      </c>
      <c r="D34" s="9" t="s">
        <v>47</v>
      </c>
      <c r="E34" s="9">
        <v>3840</v>
      </c>
      <c r="F34" s="9">
        <v>640</v>
      </c>
      <c r="G34" s="9">
        <v>6</v>
      </c>
      <c r="H34" s="25" t="s">
        <v>48</v>
      </c>
      <c r="I34" s="25" t="s">
        <v>48</v>
      </c>
      <c r="J34" s="25">
        <v>52232</v>
      </c>
      <c r="K34" s="9">
        <v>11.782</v>
      </c>
      <c r="L34" s="9">
        <v>18.2</v>
      </c>
      <c r="M34" s="9">
        <v>1.8</v>
      </c>
      <c r="N34" s="9">
        <v>1.8</v>
      </c>
      <c r="O34" s="26">
        <v>0.3</v>
      </c>
      <c r="P34" s="9">
        <v>57</v>
      </c>
      <c r="Q34" s="9">
        <v>594</v>
      </c>
      <c r="R34" s="9" t="s">
        <v>48</v>
      </c>
      <c r="S34" s="9" t="s">
        <v>48</v>
      </c>
      <c r="T34" s="9" t="s">
        <v>48</v>
      </c>
      <c r="U34" s="9" t="s">
        <v>48</v>
      </c>
      <c r="V34" s="9" t="s">
        <v>48</v>
      </c>
      <c r="Y34" s="26">
        <v>0.1</v>
      </c>
      <c r="Z34" s="26">
        <v>0.1</v>
      </c>
      <c r="AA34" s="8">
        <v>-26.088049999999999</v>
      </c>
      <c r="AB34" s="27">
        <v>28.968879999999999</v>
      </c>
      <c r="AC34" s="13"/>
      <c r="AD34" s="23"/>
      <c r="AE34" s="23"/>
      <c r="AF34" s="13"/>
      <c r="AG34" s="13"/>
      <c r="AH34" s="13"/>
      <c r="AI34" s="14"/>
      <c r="AJ34" s="14"/>
    </row>
    <row r="35" spans="1:36" x14ac:dyDescent="0.35">
      <c r="A35" s="46" t="s">
        <v>7</v>
      </c>
      <c r="B35" s="3" t="s">
        <v>54</v>
      </c>
      <c r="C35" s="28" t="s">
        <v>46</v>
      </c>
      <c r="D35" s="28" t="s">
        <v>47</v>
      </c>
      <c r="E35" s="28">
        <v>114</v>
      </c>
      <c r="F35" s="28">
        <v>100</v>
      </c>
      <c r="G35" s="28">
        <v>9</v>
      </c>
      <c r="H35" s="29" t="s">
        <v>48</v>
      </c>
      <c r="I35" s="29" t="s">
        <v>48</v>
      </c>
      <c r="J35" s="29">
        <v>46753</v>
      </c>
      <c r="K35" s="28">
        <v>15.122999999999999</v>
      </c>
      <c r="L35" s="28">
        <v>17.3</v>
      </c>
      <c r="M35" s="28">
        <v>0.5</v>
      </c>
      <c r="N35" s="28">
        <v>0.5</v>
      </c>
      <c r="O35" s="32">
        <v>0.3</v>
      </c>
      <c r="P35" s="28">
        <v>57</v>
      </c>
      <c r="Q35" s="28">
        <v>594</v>
      </c>
      <c r="R35" s="28" t="s">
        <v>48</v>
      </c>
      <c r="S35" s="28" t="s">
        <v>48</v>
      </c>
      <c r="T35" s="28" t="s">
        <v>48</v>
      </c>
      <c r="U35" s="28" t="s">
        <v>48</v>
      </c>
      <c r="V35" s="28" t="s">
        <v>48</v>
      </c>
      <c r="W35" s="28"/>
      <c r="X35" s="28"/>
      <c r="Y35" s="32">
        <v>0.1</v>
      </c>
      <c r="Z35" s="32">
        <v>0.1</v>
      </c>
      <c r="AA35" s="35">
        <v>-26.090779999999999</v>
      </c>
      <c r="AB35" s="36">
        <v>29.474460000000001</v>
      </c>
      <c r="AC35" s="13"/>
      <c r="AD35" s="23"/>
      <c r="AE35" s="23"/>
      <c r="AF35" s="13"/>
      <c r="AG35" s="13"/>
      <c r="AH35" s="13"/>
      <c r="AI35" s="14"/>
      <c r="AJ35" s="14"/>
    </row>
    <row r="36" spans="1:36" x14ac:dyDescent="0.35">
      <c r="A36" s="46" t="s">
        <v>7</v>
      </c>
      <c r="B36" s="3" t="s">
        <v>55</v>
      </c>
      <c r="C36" s="9" t="s">
        <v>46</v>
      </c>
      <c r="D36" s="9" t="s">
        <v>47</v>
      </c>
      <c r="E36" s="9">
        <v>2850</v>
      </c>
      <c r="F36" s="9">
        <v>480</v>
      </c>
      <c r="G36" s="9">
        <v>6</v>
      </c>
      <c r="H36" s="25" t="s">
        <v>48</v>
      </c>
      <c r="I36" s="25" t="s">
        <v>48</v>
      </c>
      <c r="J36" s="25">
        <v>47119</v>
      </c>
      <c r="K36" s="9">
        <v>12.994999999999999</v>
      </c>
      <c r="L36" s="9">
        <v>18.600000000000001</v>
      </c>
      <c r="M36" s="9">
        <v>3.6</v>
      </c>
      <c r="N36" s="9">
        <v>3.6</v>
      </c>
      <c r="O36" s="26">
        <v>0.3</v>
      </c>
      <c r="P36" s="9">
        <v>57</v>
      </c>
      <c r="Q36" s="9">
        <v>594</v>
      </c>
      <c r="R36" s="9" t="s">
        <v>48</v>
      </c>
      <c r="S36" s="9" t="s">
        <v>48</v>
      </c>
      <c r="T36" s="9" t="s">
        <v>48</v>
      </c>
      <c r="U36" s="9" t="s">
        <v>48</v>
      </c>
      <c r="V36" s="9" t="s">
        <v>48</v>
      </c>
      <c r="Y36" s="26">
        <v>0.1</v>
      </c>
      <c r="Z36" s="26">
        <v>0.1</v>
      </c>
      <c r="AA36" s="8">
        <v>-26.25404</v>
      </c>
      <c r="AB36" s="27">
        <v>29.18008</v>
      </c>
      <c r="AC36" s="13"/>
      <c r="AD36" s="23"/>
      <c r="AE36" s="23"/>
      <c r="AF36" s="13"/>
      <c r="AG36" s="13"/>
      <c r="AH36" s="13"/>
      <c r="AI36" s="14"/>
      <c r="AJ36" s="14"/>
    </row>
    <row r="37" spans="1:36" x14ac:dyDescent="0.35">
      <c r="A37" s="46" t="s">
        <v>7</v>
      </c>
      <c r="B37" s="3" t="s">
        <v>56</v>
      </c>
      <c r="C37" s="28" t="s">
        <v>46</v>
      </c>
      <c r="D37" s="28" t="s">
        <v>47</v>
      </c>
      <c r="E37" s="28">
        <v>2880</v>
      </c>
      <c r="F37" s="28">
        <v>723</v>
      </c>
      <c r="G37" s="28">
        <v>0</v>
      </c>
      <c r="H37" s="29" t="s">
        <v>48</v>
      </c>
      <c r="I37" s="29" t="s">
        <v>48</v>
      </c>
      <c r="J37" s="29" t="s">
        <v>57</v>
      </c>
      <c r="K37" s="28">
        <v>10.305</v>
      </c>
      <c r="L37" s="28">
        <v>25</v>
      </c>
      <c r="M37" s="28">
        <v>7.2</v>
      </c>
      <c r="N37" s="28">
        <v>7.2</v>
      </c>
      <c r="O37" s="32">
        <v>0.3</v>
      </c>
      <c r="P37" s="28">
        <v>80</v>
      </c>
      <c r="Q37" s="28">
        <v>4700</v>
      </c>
      <c r="R37" s="28" t="s">
        <v>48</v>
      </c>
      <c r="S37" s="28" t="s">
        <v>48</v>
      </c>
      <c r="T37" s="28" t="s">
        <v>48</v>
      </c>
      <c r="U37" s="28" t="s">
        <v>48</v>
      </c>
      <c r="V37" s="28" t="s">
        <v>48</v>
      </c>
      <c r="W37" s="28"/>
      <c r="X37" s="28"/>
      <c r="Y37" s="32">
        <v>0.1</v>
      </c>
      <c r="Z37" s="32">
        <v>0.1</v>
      </c>
      <c r="AA37" s="35">
        <v>-25.5459</v>
      </c>
      <c r="AB37" s="36">
        <v>28.5502</v>
      </c>
      <c r="AC37" s="13"/>
      <c r="AD37" s="23"/>
      <c r="AE37" s="23"/>
      <c r="AF37" s="13"/>
      <c r="AG37" s="13"/>
      <c r="AH37" s="13"/>
      <c r="AI37" s="14"/>
      <c r="AJ37" s="14"/>
    </row>
    <row r="38" spans="1:36" x14ac:dyDescent="0.35">
      <c r="A38" s="46" t="s">
        <v>7</v>
      </c>
      <c r="B38" s="3" t="s">
        <v>58</v>
      </c>
      <c r="C38" s="9" t="s">
        <v>46</v>
      </c>
      <c r="D38" s="9" t="s">
        <v>47</v>
      </c>
      <c r="E38" s="9">
        <v>3558</v>
      </c>
      <c r="F38" s="9">
        <v>590</v>
      </c>
      <c r="G38" s="9">
        <v>6</v>
      </c>
      <c r="H38" s="25" t="s">
        <v>48</v>
      </c>
      <c r="I38" s="25" t="s">
        <v>48</v>
      </c>
      <c r="J38" s="25">
        <v>51136</v>
      </c>
      <c r="K38" s="9">
        <v>11.003</v>
      </c>
      <c r="L38" s="9">
        <v>10.8</v>
      </c>
      <c r="M38" s="9">
        <v>5.9</v>
      </c>
      <c r="N38" s="9">
        <v>5.9</v>
      </c>
      <c r="O38" s="26">
        <v>0.3</v>
      </c>
      <c r="P38" s="9">
        <v>57</v>
      </c>
      <c r="Q38" s="9">
        <v>594</v>
      </c>
      <c r="R38" s="9" t="s">
        <v>48</v>
      </c>
      <c r="S38" s="9" t="s">
        <v>48</v>
      </c>
      <c r="T38" s="9" t="s">
        <v>48</v>
      </c>
      <c r="U38" s="9" t="s">
        <v>48</v>
      </c>
      <c r="V38" s="9" t="s">
        <v>48</v>
      </c>
      <c r="Y38" s="26">
        <v>0.1</v>
      </c>
      <c r="Z38" s="26">
        <v>0.1</v>
      </c>
      <c r="AA38" s="8">
        <v>-26.740269999999999</v>
      </c>
      <c r="AB38" s="27">
        <v>27.975000000000001</v>
      </c>
      <c r="AC38" s="13"/>
      <c r="AD38" s="23"/>
      <c r="AE38" s="23"/>
      <c r="AF38" s="13"/>
      <c r="AG38" s="13"/>
      <c r="AH38" s="13"/>
      <c r="AI38" s="14"/>
      <c r="AJ38" s="14"/>
    </row>
    <row r="39" spans="1:36" x14ac:dyDescent="0.35">
      <c r="A39" s="46" t="s">
        <v>7</v>
      </c>
      <c r="B39" s="3" t="s">
        <v>59</v>
      </c>
      <c r="C39" s="28" t="s">
        <v>46</v>
      </c>
      <c r="D39" s="28" t="s">
        <v>47</v>
      </c>
      <c r="E39" s="28">
        <v>1833</v>
      </c>
      <c r="F39" s="28">
        <v>610</v>
      </c>
      <c r="G39" s="28">
        <v>3</v>
      </c>
      <c r="H39" s="29" t="s">
        <v>48</v>
      </c>
      <c r="I39" s="29" t="s">
        <v>48</v>
      </c>
      <c r="J39" s="29">
        <v>54058</v>
      </c>
      <c r="K39" s="28">
        <v>11.782</v>
      </c>
      <c r="L39" s="28">
        <v>22.2</v>
      </c>
      <c r="M39" s="28">
        <v>1.7</v>
      </c>
      <c r="N39" s="28">
        <v>1.7</v>
      </c>
      <c r="O39" s="32">
        <v>0.3</v>
      </c>
      <c r="P39" s="28">
        <v>57</v>
      </c>
      <c r="Q39" s="28">
        <v>594</v>
      </c>
      <c r="R39" s="28" t="s">
        <v>48</v>
      </c>
      <c r="S39" s="28" t="s">
        <v>48</v>
      </c>
      <c r="T39" s="28" t="s">
        <v>48</v>
      </c>
      <c r="U39" s="28" t="s">
        <v>48</v>
      </c>
      <c r="V39" s="28" t="s">
        <v>48</v>
      </c>
      <c r="W39" s="28"/>
      <c r="X39" s="28"/>
      <c r="Y39" s="32">
        <v>0.1</v>
      </c>
      <c r="Z39" s="32">
        <v>0.1</v>
      </c>
      <c r="AA39" s="35">
        <v>-27.095549999999999</v>
      </c>
      <c r="AB39" s="36">
        <v>29.77055</v>
      </c>
      <c r="AC39" s="13"/>
      <c r="AD39" s="23"/>
      <c r="AE39" s="23"/>
      <c r="AF39" s="13"/>
      <c r="AG39" s="13"/>
      <c r="AH39" s="13"/>
      <c r="AI39" s="14"/>
      <c r="AJ39" s="14"/>
    </row>
    <row r="40" spans="1:36" x14ac:dyDescent="0.35">
      <c r="A40" s="46" t="s">
        <v>7</v>
      </c>
      <c r="B40" s="3" t="s">
        <v>60</v>
      </c>
      <c r="C40" s="9" t="s">
        <v>46</v>
      </c>
      <c r="D40" s="9" t="s">
        <v>47</v>
      </c>
      <c r="E40" s="9">
        <v>2010</v>
      </c>
      <c r="F40" s="9">
        <v>670</v>
      </c>
      <c r="G40" s="9">
        <v>3</v>
      </c>
      <c r="H40" s="25" t="s">
        <v>48</v>
      </c>
      <c r="I40" s="25" t="s">
        <v>48</v>
      </c>
      <c r="J40" s="25">
        <v>55154</v>
      </c>
      <c r="K40" s="9">
        <v>11.032</v>
      </c>
      <c r="L40" s="9">
        <v>23.7</v>
      </c>
      <c r="M40" s="9">
        <v>1.9</v>
      </c>
      <c r="N40" s="9">
        <v>1.9</v>
      </c>
      <c r="O40" s="26">
        <v>0.3</v>
      </c>
      <c r="P40" s="9">
        <v>57</v>
      </c>
      <c r="Q40" s="9">
        <v>594</v>
      </c>
      <c r="R40" s="9" t="s">
        <v>48</v>
      </c>
      <c r="S40" s="9" t="s">
        <v>48</v>
      </c>
      <c r="T40" s="9" t="s">
        <v>48</v>
      </c>
      <c r="U40" s="9" t="s">
        <v>48</v>
      </c>
      <c r="V40" s="9" t="s">
        <v>48</v>
      </c>
      <c r="Y40" s="26">
        <v>0.1</v>
      </c>
      <c r="Z40" s="26">
        <v>0.1</v>
      </c>
      <c r="AA40" s="8">
        <v>-27.095549999999999</v>
      </c>
      <c r="AB40" s="27">
        <v>29.77055</v>
      </c>
      <c r="AC40" s="13"/>
      <c r="AD40" s="23"/>
      <c r="AE40" s="23"/>
      <c r="AF40" s="13"/>
      <c r="AG40" s="13"/>
      <c r="AH40" s="13"/>
      <c r="AI40" s="14"/>
      <c r="AJ40" s="14"/>
    </row>
    <row r="41" spans="1:36" x14ac:dyDescent="0.35">
      <c r="A41" s="46" t="s">
        <v>7</v>
      </c>
      <c r="B41" s="3" t="s">
        <v>61</v>
      </c>
      <c r="C41" s="28" t="s">
        <v>46</v>
      </c>
      <c r="D41" s="28" t="s">
        <v>47</v>
      </c>
      <c r="E41" s="28">
        <v>3690</v>
      </c>
      <c r="F41" s="28">
        <v>620</v>
      </c>
      <c r="G41" s="28">
        <v>6</v>
      </c>
      <c r="H41" s="29" t="s">
        <v>48</v>
      </c>
      <c r="I41" s="29" t="s">
        <v>48</v>
      </c>
      <c r="J41" s="29">
        <v>51502</v>
      </c>
      <c r="K41" s="28">
        <v>11.682</v>
      </c>
      <c r="L41" s="28">
        <v>13</v>
      </c>
      <c r="M41" s="28">
        <v>3</v>
      </c>
      <c r="N41" s="28">
        <v>3</v>
      </c>
      <c r="O41" s="32">
        <v>0.3</v>
      </c>
      <c r="P41" s="28">
        <v>57</v>
      </c>
      <c r="Q41" s="28">
        <v>594</v>
      </c>
      <c r="R41" s="28" t="s">
        <v>48</v>
      </c>
      <c r="S41" s="28" t="s">
        <v>48</v>
      </c>
      <c r="T41" s="28" t="s">
        <v>48</v>
      </c>
      <c r="U41" s="28" t="s">
        <v>48</v>
      </c>
      <c r="V41" s="28" t="s">
        <v>48</v>
      </c>
      <c r="W41" s="28"/>
      <c r="X41" s="28"/>
      <c r="Y41" s="32">
        <v>0.1</v>
      </c>
      <c r="Z41" s="32">
        <v>0.1</v>
      </c>
      <c r="AA41" s="35">
        <v>-23.667770000000001</v>
      </c>
      <c r="AB41" s="36">
        <v>27.612770000000001</v>
      </c>
      <c r="AC41" s="13"/>
      <c r="AD41" s="23"/>
      <c r="AE41" s="23"/>
      <c r="AF41" s="13"/>
      <c r="AG41" s="13"/>
      <c r="AH41" s="13"/>
      <c r="AI41" s="14"/>
      <c r="AJ41" s="14"/>
    </row>
    <row r="42" spans="1:36" x14ac:dyDescent="0.35">
      <c r="A42" s="46" t="s">
        <v>7</v>
      </c>
      <c r="B42" s="3" t="s">
        <v>62</v>
      </c>
      <c r="C42" s="9" t="s">
        <v>46</v>
      </c>
      <c r="D42" s="9" t="s">
        <v>47</v>
      </c>
      <c r="E42" s="9">
        <v>3450</v>
      </c>
      <c r="F42" s="9">
        <v>580</v>
      </c>
      <c r="G42" s="9">
        <v>6</v>
      </c>
      <c r="H42" s="25" t="s">
        <v>48</v>
      </c>
      <c r="I42" s="25" t="s">
        <v>48</v>
      </c>
      <c r="J42" s="25">
        <v>48580</v>
      </c>
      <c r="K42" s="9">
        <v>12.066000000000001</v>
      </c>
      <c r="L42" s="9">
        <v>23.7</v>
      </c>
      <c r="M42" s="9">
        <v>2.4</v>
      </c>
      <c r="N42" s="9">
        <v>2.4</v>
      </c>
      <c r="O42" s="26">
        <v>0.3</v>
      </c>
      <c r="P42" s="9">
        <v>57</v>
      </c>
      <c r="Q42" s="9">
        <v>594</v>
      </c>
      <c r="R42" s="9" t="s">
        <v>48</v>
      </c>
      <c r="S42" s="9" t="s">
        <v>48</v>
      </c>
      <c r="T42" s="9" t="s">
        <v>48</v>
      </c>
      <c r="U42" s="9" t="s">
        <v>48</v>
      </c>
      <c r="V42" s="9" t="s">
        <v>48</v>
      </c>
      <c r="Y42" s="26">
        <v>0.1</v>
      </c>
      <c r="Z42" s="26">
        <v>0.1</v>
      </c>
      <c r="AA42" s="8">
        <v>-26.280360000000002</v>
      </c>
      <c r="AB42" s="27">
        <v>29.142289999999999</v>
      </c>
      <c r="AC42" s="13"/>
      <c r="AD42" s="23"/>
      <c r="AE42" s="23"/>
      <c r="AF42" s="13"/>
      <c r="AG42" s="13"/>
      <c r="AH42" s="13"/>
      <c r="AI42" s="14"/>
      <c r="AJ42" s="14"/>
    </row>
    <row r="43" spans="1:36" x14ac:dyDescent="0.35">
      <c r="A43" s="46" t="s">
        <v>7</v>
      </c>
      <c r="B43" s="3" t="s">
        <v>63</v>
      </c>
      <c r="C43" s="28" t="s">
        <v>46</v>
      </c>
      <c r="D43" s="28" t="s">
        <v>47</v>
      </c>
      <c r="E43" s="28">
        <v>3597</v>
      </c>
      <c r="F43" s="28">
        <v>722</v>
      </c>
      <c r="G43" s="28">
        <v>1</v>
      </c>
      <c r="H43" s="29" t="s">
        <v>48</v>
      </c>
      <c r="I43" s="29" t="s">
        <v>48</v>
      </c>
      <c r="J43" s="29" t="s">
        <v>57</v>
      </c>
      <c r="K43" s="28">
        <v>10.305</v>
      </c>
      <c r="L43" s="28">
        <v>25</v>
      </c>
      <c r="M43" s="28">
        <v>7.2</v>
      </c>
      <c r="N43" s="28">
        <v>7.2</v>
      </c>
      <c r="O43" s="32">
        <v>0.3</v>
      </c>
      <c r="P43" s="28">
        <v>80</v>
      </c>
      <c r="Q43" s="28">
        <v>4700</v>
      </c>
      <c r="R43" s="28" t="s">
        <v>48</v>
      </c>
      <c r="S43" s="28" t="s">
        <v>48</v>
      </c>
      <c r="T43" s="28" t="s">
        <v>48</v>
      </c>
      <c r="U43" s="28" t="s">
        <v>48</v>
      </c>
      <c r="V43" s="28" t="s">
        <v>48</v>
      </c>
      <c r="W43" s="28"/>
      <c r="X43" s="28"/>
      <c r="Y43" s="32">
        <v>0.1</v>
      </c>
      <c r="Z43" s="32">
        <v>0.1</v>
      </c>
      <c r="AA43" s="35">
        <v>-23.42</v>
      </c>
      <c r="AB43" s="36">
        <v>27.33</v>
      </c>
      <c r="AC43" s="13"/>
      <c r="AD43" s="23"/>
      <c r="AE43" s="23"/>
      <c r="AF43" s="13"/>
      <c r="AG43" s="13"/>
      <c r="AH43" s="13"/>
      <c r="AI43" s="14"/>
      <c r="AJ43" s="14"/>
    </row>
    <row r="44" spans="1:36" x14ac:dyDescent="0.35">
      <c r="A44" s="46" t="s">
        <v>7</v>
      </c>
      <c r="B44" s="3" t="s">
        <v>64</v>
      </c>
      <c r="C44" s="9" t="s">
        <v>46</v>
      </c>
      <c r="D44" s="9" t="s">
        <v>47</v>
      </c>
      <c r="E44" s="9">
        <v>3510</v>
      </c>
      <c r="F44" s="9">
        <v>580</v>
      </c>
      <c r="G44" s="9">
        <v>6</v>
      </c>
      <c r="H44" s="25" t="s">
        <v>48</v>
      </c>
      <c r="I44" s="25" t="s">
        <v>48</v>
      </c>
      <c r="J44" s="25">
        <v>51136</v>
      </c>
      <c r="K44" s="9">
        <v>10.494999999999999</v>
      </c>
      <c r="L44" s="9">
        <v>30.4</v>
      </c>
      <c r="M44" s="9">
        <v>3.2</v>
      </c>
      <c r="N44" s="9">
        <v>3.2</v>
      </c>
      <c r="O44" s="26">
        <v>0.3</v>
      </c>
      <c r="P44" s="9">
        <v>57</v>
      </c>
      <c r="Q44" s="9">
        <v>594</v>
      </c>
      <c r="R44" s="9" t="s">
        <v>48</v>
      </c>
      <c r="S44" s="9" t="s">
        <v>48</v>
      </c>
      <c r="T44" s="9" t="s">
        <v>48</v>
      </c>
      <c r="U44" s="9" t="s">
        <v>48</v>
      </c>
      <c r="V44" s="9" t="s">
        <v>48</v>
      </c>
      <c r="Y44" s="26">
        <v>0.1</v>
      </c>
      <c r="Z44" s="26">
        <v>0.1</v>
      </c>
      <c r="AA44" s="8">
        <v>-26.775649999999999</v>
      </c>
      <c r="AB44" s="27">
        <v>29.352119999999999</v>
      </c>
      <c r="AC44" s="13"/>
      <c r="AD44" s="23"/>
      <c r="AE44" s="23"/>
      <c r="AF44" s="13"/>
      <c r="AG44" s="13"/>
      <c r="AH44" s="13"/>
      <c r="AI44" s="14"/>
      <c r="AJ44" s="14"/>
    </row>
    <row r="45" spans="1:36" x14ac:dyDescent="0.35">
      <c r="A45" s="46" t="s">
        <v>7</v>
      </c>
      <c r="B45" s="3" t="s">
        <v>65</v>
      </c>
      <c r="C45" s="28" t="s">
        <v>66</v>
      </c>
      <c r="D45" s="28" t="s">
        <v>47</v>
      </c>
      <c r="E45" s="28">
        <v>100</v>
      </c>
      <c r="F45" s="28">
        <v>2</v>
      </c>
      <c r="G45" s="28">
        <v>50</v>
      </c>
      <c r="H45" s="29" t="s">
        <v>48</v>
      </c>
      <c r="I45" s="29" t="s">
        <v>48</v>
      </c>
      <c r="J45" s="29">
        <v>49064</v>
      </c>
      <c r="K45" s="28" t="s">
        <v>48</v>
      </c>
      <c r="L45" s="28" t="s">
        <v>48</v>
      </c>
      <c r="M45" s="28" t="s">
        <v>48</v>
      </c>
      <c r="N45" s="28" t="s">
        <v>48</v>
      </c>
      <c r="O45" s="32">
        <v>0</v>
      </c>
      <c r="P45" s="28">
        <v>700</v>
      </c>
      <c r="Q45" s="28">
        <v>0</v>
      </c>
      <c r="R45" s="28" t="s">
        <v>48</v>
      </c>
      <c r="S45" s="28" t="s">
        <v>48</v>
      </c>
      <c r="T45" s="28" t="s">
        <v>48</v>
      </c>
      <c r="U45" s="28" t="s">
        <v>48</v>
      </c>
      <c r="V45" s="28" t="s">
        <v>48</v>
      </c>
      <c r="W45" s="28"/>
      <c r="X45" s="28"/>
      <c r="Y45" s="32">
        <v>0.1</v>
      </c>
      <c r="Z45" s="32">
        <v>0.1</v>
      </c>
      <c r="AA45" s="35">
        <v>-31.501799999999999</v>
      </c>
      <c r="AB45" s="36">
        <v>18.1143</v>
      </c>
      <c r="AC45" s="13"/>
      <c r="AD45" s="23"/>
      <c r="AE45" s="23"/>
      <c r="AF45" s="13"/>
      <c r="AG45" s="13"/>
      <c r="AH45" s="13"/>
      <c r="AI45" s="14"/>
      <c r="AJ45" s="14"/>
    </row>
    <row r="46" spans="1:36" x14ac:dyDescent="0.35">
      <c r="A46" s="46" t="s">
        <v>7</v>
      </c>
      <c r="B46" s="3" t="s">
        <v>67</v>
      </c>
      <c r="C46" s="9" t="s">
        <v>68</v>
      </c>
      <c r="D46" s="9" t="s">
        <v>47</v>
      </c>
      <c r="E46" s="9">
        <v>1854</v>
      </c>
      <c r="F46" s="9">
        <v>930</v>
      </c>
      <c r="G46" s="9">
        <v>2</v>
      </c>
      <c r="H46" s="25" t="s">
        <v>48</v>
      </c>
      <c r="I46" s="25" t="s">
        <v>48</v>
      </c>
      <c r="J46" s="25">
        <v>52597</v>
      </c>
      <c r="K46" s="9">
        <v>11.111000000000001</v>
      </c>
      <c r="L46" s="9">
        <v>9.1</v>
      </c>
      <c r="M46" s="9" t="s">
        <v>48</v>
      </c>
      <c r="N46" s="9" t="s">
        <v>48</v>
      </c>
      <c r="O46" s="26">
        <v>0.4</v>
      </c>
      <c r="P46" s="9">
        <v>37</v>
      </c>
      <c r="Q46" s="9">
        <v>968</v>
      </c>
      <c r="R46" s="9" t="s">
        <v>48</v>
      </c>
      <c r="S46" s="9" t="s">
        <v>48</v>
      </c>
      <c r="T46" s="9" t="s">
        <v>48</v>
      </c>
      <c r="U46" s="9" t="s">
        <v>48</v>
      </c>
      <c r="V46" s="9" t="s">
        <v>48</v>
      </c>
      <c r="Y46" s="26">
        <v>0.03</v>
      </c>
      <c r="Z46" s="26">
        <v>0.06</v>
      </c>
      <c r="AA46" s="8">
        <v>-33.673659999999998</v>
      </c>
      <c r="AB46" s="27">
        <v>18.42811</v>
      </c>
      <c r="AC46" s="13"/>
      <c r="AD46" s="23"/>
      <c r="AE46" s="23"/>
      <c r="AF46" s="13"/>
      <c r="AG46" s="13"/>
      <c r="AH46" s="13"/>
      <c r="AI46" s="14"/>
      <c r="AJ46" s="14"/>
    </row>
    <row r="47" spans="1:36" x14ac:dyDescent="0.35">
      <c r="A47" s="46" t="s">
        <v>7</v>
      </c>
      <c r="B47" s="3" t="s">
        <v>69</v>
      </c>
      <c r="C47" s="28" t="s">
        <v>70</v>
      </c>
      <c r="D47" s="28" t="s">
        <v>47</v>
      </c>
      <c r="E47" s="28">
        <v>1000</v>
      </c>
      <c r="F47" s="28">
        <v>250</v>
      </c>
      <c r="G47" s="28">
        <v>4</v>
      </c>
      <c r="H47" s="29" t="s">
        <v>48</v>
      </c>
      <c r="I47" s="29" t="s">
        <v>48</v>
      </c>
      <c r="J47" s="29" t="s">
        <v>57</v>
      </c>
      <c r="K47" s="28" t="s">
        <v>48</v>
      </c>
      <c r="L47" s="28" t="s">
        <v>48</v>
      </c>
      <c r="M47" s="28" t="s">
        <v>48</v>
      </c>
      <c r="N47" s="28" t="s">
        <v>48</v>
      </c>
      <c r="O47" s="32">
        <v>0</v>
      </c>
      <c r="P47" s="28">
        <v>0</v>
      </c>
      <c r="Q47" s="28">
        <v>201</v>
      </c>
      <c r="R47" s="37">
        <v>0.73699999999999999</v>
      </c>
      <c r="S47" s="28">
        <f>G47</f>
        <v>4</v>
      </c>
      <c r="T47" s="28">
        <f>F47</f>
        <v>250</v>
      </c>
      <c r="U47" s="28">
        <v>21.7</v>
      </c>
      <c r="V47" s="28" t="s">
        <v>48</v>
      </c>
      <c r="W47" s="28"/>
      <c r="X47" s="28"/>
      <c r="Y47" s="32">
        <v>0.03</v>
      </c>
      <c r="Z47" s="32">
        <v>2.4E-2</v>
      </c>
      <c r="AA47" s="35">
        <v>-28.562830000000002</v>
      </c>
      <c r="AB47" s="36">
        <v>29.082750000000001</v>
      </c>
      <c r="AC47" s="13"/>
      <c r="AD47" s="23"/>
      <c r="AE47" s="23"/>
      <c r="AF47" s="13"/>
      <c r="AG47" s="13"/>
      <c r="AH47" s="13"/>
      <c r="AI47" s="14"/>
      <c r="AJ47" s="14"/>
    </row>
    <row r="48" spans="1:36" x14ac:dyDescent="0.35">
      <c r="A48" s="46" t="s">
        <v>7</v>
      </c>
      <c r="B48" s="3" t="s">
        <v>71</v>
      </c>
      <c r="C48" s="9" t="s">
        <v>70</v>
      </c>
      <c r="D48" s="9" t="s">
        <v>47</v>
      </c>
      <c r="E48" s="9">
        <v>1332</v>
      </c>
      <c r="F48" s="9">
        <v>333</v>
      </c>
      <c r="G48" s="9">
        <v>4</v>
      </c>
      <c r="H48" s="25" t="s">
        <v>48</v>
      </c>
      <c r="I48" s="25" t="s">
        <v>48</v>
      </c>
      <c r="J48" s="25" t="s">
        <v>57</v>
      </c>
      <c r="K48" s="9" t="s">
        <v>48</v>
      </c>
      <c r="L48" s="9" t="s">
        <v>48</v>
      </c>
      <c r="M48" s="9" t="s">
        <v>48</v>
      </c>
      <c r="N48" s="9" t="s">
        <v>48</v>
      </c>
      <c r="O48" s="26">
        <v>0</v>
      </c>
      <c r="P48" s="9">
        <v>0</v>
      </c>
      <c r="Q48" s="9">
        <v>2530</v>
      </c>
      <c r="R48" s="38">
        <v>0.78</v>
      </c>
      <c r="S48" s="9">
        <f>G48</f>
        <v>4</v>
      </c>
      <c r="T48" s="9">
        <f>F48</f>
        <v>333</v>
      </c>
      <c r="U48" s="9">
        <v>27.4</v>
      </c>
      <c r="V48" s="9" t="s">
        <v>48</v>
      </c>
      <c r="Y48" s="26">
        <v>0.03</v>
      </c>
      <c r="Z48" s="26">
        <v>2.4E-2</v>
      </c>
      <c r="AA48" s="8">
        <v>-28.164999999999999</v>
      </c>
      <c r="AB48" s="27">
        <v>29.351199999999999</v>
      </c>
      <c r="AC48" s="13"/>
      <c r="AD48" s="23"/>
      <c r="AE48" s="23"/>
      <c r="AF48" s="13"/>
      <c r="AG48" s="13"/>
      <c r="AH48" s="13"/>
      <c r="AI48" s="14"/>
      <c r="AJ48" s="14"/>
    </row>
    <row r="49" spans="1:36" x14ac:dyDescent="0.35">
      <c r="A49" s="46" t="s">
        <v>7</v>
      </c>
      <c r="B49" s="3" t="s">
        <v>72</v>
      </c>
      <c r="C49" s="28" t="s">
        <v>70</v>
      </c>
      <c r="D49" s="28" t="s">
        <v>47</v>
      </c>
      <c r="E49" s="28">
        <v>400</v>
      </c>
      <c r="F49" s="28">
        <v>200</v>
      </c>
      <c r="G49" s="28">
        <v>2</v>
      </c>
      <c r="H49" s="29" t="s">
        <v>48</v>
      </c>
      <c r="I49" s="29" t="s">
        <v>48</v>
      </c>
      <c r="J49" s="29" t="s">
        <v>57</v>
      </c>
      <c r="K49" s="28" t="s">
        <v>48</v>
      </c>
      <c r="L49" s="28" t="s">
        <v>48</v>
      </c>
      <c r="M49" s="28" t="s">
        <v>48</v>
      </c>
      <c r="N49" s="28" t="s">
        <v>48</v>
      </c>
      <c r="O49" s="32">
        <v>0</v>
      </c>
      <c r="P49" s="28">
        <v>0</v>
      </c>
      <c r="Q49" s="28">
        <v>201</v>
      </c>
      <c r="R49" s="37">
        <v>0.77900000000000003</v>
      </c>
      <c r="S49" s="28">
        <f>G49</f>
        <v>2</v>
      </c>
      <c r="T49" s="28">
        <f>F49</f>
        <v>200</v>
      </c>
      <c r="U49" s="28">
        <v>10</v>
      </c>
      <c r="V49" s="28" t="s">
        <v>48</v>
      </c>
      <c r="W49" s="28"/>
      <c r="X49" s="28"/>
      <c r="Y49" s="32">
        <v>0.03</v>
      </c>
      <c r="Z49" s="32">
        <v>2.4E-2</v>
      </c>
      <c r="AA49" s="35">
        <v>-34.197220000000002</v>
      </c>
      <c r="AB49" s="36">
        <v>18.973610000000001</v>
      </c>
      <c r="AC49" s="13"/>
      <c r="AD49" s="23"/>
      <c r="AE49" s="23"/>
      <c r="AF49" s="13"/>
      <c r="AG49" s="13"/>
      <c r="AH49" s="13"/>
      <c r="AI49" s="14"/>
      <c r="AJ49" s="14"/>
    </row>
    <row r="50" spans="1:36" x14ac:dyDescent="0.35">
      <c r="A50" s="46" t="s">
        <v>7</v>
      </c>
      <c r="B50" s="3" t="s">
        <v>73</v>
      </c>
      <c r="C50" s="9" t="s">
        <v>74</v>
      </c>
      <c r="D50" s="9" t="s">
        <v>47</v>
      </c>
      <c r="E50" s="9">
        <v>360</v>
      </c>
      <c r="F50" s="9">
        <v>90</v>
      </c>
      <c r="G50" s="9">
        <v>4</v>
      </c>
      <c r="H50" s="25" t="s">
        <v>48</v>
      </c>
      <c r="I50" s="25" t="s">
        <v>48</v>
      </c>
      <c r="J50" s="25" t="s">
        <v>57</v>
      </c>
      <c r="K50" s="9" t="s">
        <v>48</v>
      </c>
      <c r="L50" s="9" t="s">
        <v>48</v>
      </c>
      <c r="M50" s="9" t="s">
        <v>48</v>
      </c>
      <c r="N50" s="9" t="s">
        <v>48</v>
      </c>
      <c r="O50" s="26">
        <v>0</v>
      </c>
      <c r="P50" s="9">
        <v>30</v>
      </c>
      <c r="Q50" s="9">
        <v>0</v>
      </c>
      <c r="R50" s="9" t="s">
        <v>48</v>
      </c>
      <c r="S50" s="9" t="s">
        <v>48</v>
      </c>
      <c r="T50" s="9" t="s">
        <v>48</v>
      </c>
      <c r="U50" s="9" t="s">
        <v>48</v>
      </c>
      <c r="V50" s="9" t="s">
        <v>48</v>
      </c>
      <c r="Y50" s="26">
        <v>0.03</v>
      </c>
      <c r="Z50" s="26">
        <v>2.4E-2</v>
      </c>
      <c r="AA50" s="8">
        <v>-30.62396</v>
      </c>
      <c r="AB50" s="27">
        <v>25.50403</v>
      </c>
      <c r="AC50" s="13"/>
      <c r="AD50" s="23"/>
      <c r="AE50" s="23"/>
      <c r="AF50" s="13"/>
      <c r="AG50" s="13"/>
      <c r="AH50" s="13"/>
      <c r="AI50" s="14"/>
      <c r="AJ50" s="14"/>
    </row>
    <row r="51" spans="1:36" x14ac:dyDescent="0.35">
      <c r="A51" s="46" t="s">
        <v>7</v>
      </c>
      <c r="B51" s="3" t="s">
        <v>75</v>
      </c>
      <c r="C51" s="28" t="s">
        <v>74</v>
      </c>
      <c r="D51" s="28" t="s">
        <v>47</v>
      </c>
      <c r="E51" s="28">
        <v>240</v>
      </c>
      <c r="F51" s="28">
        <v>120</v>
      </c>
      <c r="G51" s="28">
        <v>2</v>
      </c>
      <c r="H51" s="29" t="s">
        <v>48</v>
      </c>
      <c r="I51" s="29" t="s">
        <v>48</v>
      </c>
      <c r="J51" s="29" t="s">
        <v>57</v>
      </c>
      <c r="K51" s="28" t="s">
        <v>48</v>
      </c>
      <c r="L51" s="28" t="s">
        <v>48</v>
      </c>
      <c r="M51" s="28" t="s">
        <v>48</v>
      </c>
      <c r="N51" s="28" t="s">
        <v>48</v>
      </c>
      <c r="O51" s="32">
        <v>0</v>
      </c>
      <c r="P51" s="28">
        <v>30</v>
      </c>
      <c r="Q51" s="28">
        <v>0</v>
      </c>
      <c r="R51" s="28" t="s">
        <v>48</v>
      </c>
      <c r="S51" s="28" t="s">
        <v>48</v>
      </c>
      <c r="T51" s="28" t="s">
        <v>48</v>
      </c>
      <c r="U51" s="28" t="s">
        <v>48</v>
      </c>
      <c r="V51" s="28" t="s">
        <v>48</v>
      </c>
      <c r="W51" s="28"/>
      <c r="X51" s="28"/>
      <c r="Y51" s="32">
        <v>0.03</v>
      </c>
      <c r="Z51" s="32">
        <v>2.4E-2</v>
      </c>
      <c r="AA51" s="35">
        <v>-29.993369999999999</v>
      </c>
      <c r="AB51" s="36">
        <v>24.733840000000001</v>
      </c>
      <c r="AC51" s="13"/>
      <c r="AD51" s="23"/>
      <c r="AE51" s="23"/>
      <c r="AF51" s="13"/>
      <c r="AG51" s="13"/>
      <c r="AH51" s="13"/>
      <c r="AI51" s="14"/>
      <c r="AJ51" s="14"/>
    </row>
    <row r="52" spans="1:36" x14ac:dyDescent="0.35">
      <c r="A52" s="46" t="s">
        <v>7</v>
      </c>
      <c r="B52" s="3" t="s">
        <v>76</v>
      </c>
      <c r="C52" s="9" t="s">
        <v>77</v>
      </c>
      <c r="D52" s="9" t="s">
        <v>47</v>
      </c>
      <c r="E52" s="9">
        <v>0</v>
      </c>
      <c r="F52" s="9">
        <v>57</v>
      </c>
      <c r="G52" s="9">
        <v>3</v>
      </c>
      <c r="H52" s="25" t="s">
        <v>48</v>
      </c>
      <c r="I52" s="25" t="s">
        <v>48</v>
      </c>
      <c r="J52" s="25">
        <v>46022</v>
      </c>
      <c r="K52" s="9">
        <v>11.519</v>
      </c>
      <c r="L52" s="9">
        <v>270</v>
      </c>
      <c r="M52" s="9">
        <v>3.4</v>
      </c>
      <c r="N52" s="9">
        <v>3.4</v>
      </c>
      <c r="O52" s="26">
        <v>0</v>
      </c>
      <c r="P52" s="9">
        <v>2</v>
      </c>
      <c r="Q52" s="9">
        <v>161</v>
      </c>
      <c r="R52" s="9" t="s">
        <v>48</v>
      </c>
      <c r="S52" s="9" t="s">
        <v>48</v>
      </c>
      <c r="T52" s="9" t="s">
        <v>48</v>
      </c>
      <c r="U52" s="9" t="s">
        <v>48</v>
      </c>
      <c r="V52" s="9" t="s">
        <v>48</v>
      </c>
      <c r="Y52" s="26">
        <v>6.9000000000000006E-2</v>
      </c>
      <c r="Z52" s="26">
        <v>4.5999999999999999E-2</v>
      </c>
      <c r="AA52" s="8">
        <v>-33.884079999999997</v>
      </c>
      <c r="AB52" s="27">
        <v>18.533609999999999</v>
      </c>
      <c r="AC52" s="13"/>
      <c r="AD52" s="23"/>
      <c r="AE52" s="23"/>
      <c r="AF52" s="13"/>
      <c r="AG52" s="13"/>
      <c r="AH52" s="13"/>
      <c r="AI52" s="14"/>
      <c r="AJ52" s="14"/>
    </row>
    <row r="53" spans="1:36" x14ac:dyDescent="0.35">
      <c r="A53" s="46" t="s">
        <v>7</v>
      </c>
      <c r="B53" s="3" t="s">
        <v>78</v>
      </c>
      <c r="C53" s="28" t="s">
        <v>77</v>
      </c>
      <c r="D53" s="28" t="s">
        <v>47</v>
      </c>
      <c r="E53" s="28">
        <v>1327</v>
      </c>
      <c r="F53" s="28">
        <v>148</v>
      </c>
      <c r="G53" s="28">
        <v>9</v>
      </c>
      <c r="H53" s="29" t="s">
        <v>48</v>
      </c>
      <c r="I53" s="29" t="s">
        <v>48</v>
      </c>
      <c r="J53" s="29">
        <v>50040</v>
      </c>
      <c r="K53" s="28">
        <v>11.519</v>
      </c>
      <c r="L53" s="28">
        <v>250</v>
      </c>
      <c r="M53" s="28">
        <v>9</v>
      </c>
      <c r="N53" s="28">
        <v>9</v>
      </c>
      <c r="O53" s="32">
        <v>0</v>
      </c>
      <c r="P53" s="28">
        <v>2</v>
      </c>
      <c r="Q53" s="28">
        <v>161</v>
      </c>
      <c r="R53" s="28" t="s">
        <v>48</v>
      </c>
      <c r="S53" s="28" t="s">
        <v>48</v>
      </c>
      <c r="T53" s="28" t="s">
        <v>48</v>
      </c>
      <c r="U53" s="28" t="s">
        <v>48</v>
      </c>
      <c r="V53" s="28" t="s">
        <v>48</v>
      </c>
      <c r="W53" s="28"/>
      <c r="X53" s="28"/>
      <c r="Y53" s="32">
        <v>6.9000000000000006E-2</v>
      </c>
      <c r="Z53" s="32">
        <v>4.5999999999999999E-2</v>
      </c>
      <c r="AA53" s="35">
        <v>-33.591999999999999</v>
      </c>
      <c r="AB53" s="36">
        <v>18.460699999999999</v>
      </c>
      <c r="AC53" s="13"/>
      <c r="AD53" s="23"/>
      <c r="AE53" s="23"/>
      <c r="AF53" s="13"/>
      <c r="AG53" s="13"/>
      <c r="AH53" s="13"/>
      <c r="AI53" s="14"/>
      <c r="AJ53" s="14"/>
    </row>
    <row r="54" spans="1:36" x14ac:dyDescent="0.35">
      <c r="A54" s="46" t="s">
        <v>7</v>
      </c>
      <c r="B54" s="3" t="s">
        <v>79</v>
      </c>
      <c r="C54" s="9" t="s">
        <v>77</v>
      </c>
      <c r="D54" s="9" t="s">
        <v>47</v>
      </c>
      <c r="E54" s="9">
        <v>740</v>
      </c>
      <c r="F54" s="9">
        <v>148</v>
      </c>
      <c r="G54" s="9">
        <v>5</v>
      </c>
      <c r="H54" s="25" t="s">
        <v>48</v>
      </c>
      <c r="I54" s="25" t="s">
        <v>48</v>
      </c>
      <c r="J54" s="25">
        <v>50040</v>
      </c>
      <c r="K54" s="9">
        <v>11.519</v>
      </c>
      <c r="L54" s="9">
        <v>250</v>
      </c>
      <c r="M54" s="9">
        <v>9</v>
      </c>
      <c r="N54" s="9">
        <v>9</v>
      </c>
      <c r="O54" s="26">
        <v>0</v>
      </c>
      <c r="P54" s="9">
        <v>2</v>
      </c>
      <c r="Q54" s="9">
        <v>161</v>
      </c>
      <c r="R54" s="9" t="s">
        <v>48</v>
      </c>
      <c r="S54" s="9" t="s">
        <v>48</v>
      </c>
      <c r="T54" s="9" t="s">
        <v>48</v>
      </c>
      <c r="U54" s="9" t="s">
        <v>48</v>
      </c>
      <c r="V54" s="9" t="s">
        <v>48</v>
      </c>
      <c r="Y54" s="26">
        <v>6.9000000000000006E-2</v>
      </c>
      <c r="Z54" s="26">
        <v>4.5999999999999999E-2</v>
      </c>
      <c r="AA54" s="8">
        <v>-34.165260000000004</v>
      </c>
      <c r="AB54" s="27">
        <v>21.96077</v>
      </c>
      <c r="AC54" s="13"/>
      <c r="AD54" s="23"/>
      <c r="AE54" s="23"/>
      <c r="AF54" s="13"/>
      <c r="AG54" s="13"/>
      <c r="AH54" s="13"/>
      <c r="AI54" s="14"/>
      <c r="AJ54" s="14"/>
    </row>
    <row r="55" spans="1:36" x14ac:dyDescent="0.35">
      <c r="A55" s="47" t="s">
        <v>7</v>
      </c>
      <c r="B55" s="39" t="s">
        <v>80</v>
      </c>
      <c r="C55" s="40" t="s">
        <v>77</v>
      </c>
      <c r="D55" s="40" t="s">
        <v>47</v>
      </c>
      <c r="E55" s="40">
        <v>0</v>
      </c>
      <c r="F55" s="40">
        <v>57</v>
      </c>
      <c r="G55" s="40">
        <v>3</v>
      </c>
      <c r="H55" s="41" t="s">
        <v>48</v>
      </c>
      <c r="I55" s="41" t="s">
        <v>48</v>
      </c>
      <c r="J55" s="41">
        <v>46022</v>
      </c>
      <c r="K55" s="40">
        <v>11.519</v>
      </c>
      <c r="L55" s="40">
        <v>270</v>
      </c>
      <c r="M55" s="40">
        <v>3.4</v>
      </c>
      <c r="N55" s="40">
        <v>3.4</v>
      </c>
      <c r="O55" s="42">
        <v>0</v>
      </c>
      <c r="P55" s="40">
        <v>2</v>
      </c>
      <c r="Q55" s="40">
        <v>161</v>
      </c>
      <c r="R55" s="40" t="s">
        <v>48</v>
      </c>
      <c r="S55" s="40" t="s">
        <v>48</v>
      </c>
      <c r="T55" s="40" t="s">
        <v>48</v>
      </c>
      <c r="U55" s="40" t="s">
        <v>48</v>
      </c>
      <c r="V55" s="40" t="s">
        <v>48</v>
      </c>
      <c r="W55" s="40"/>
      <c r="X55" s="40"/>
      <c r="Y55" s="42">
        <v>6.9000000000000006E-2</v>
      </c>
      <c r="Z55" s="42">
        <v>4.5999999999999999E-2</v>
      </c>
      <c r="AA55" s="43">
        <v>-33.027389999999997</v>
      </c>
      <c r="AB55" s="44">
        <v>27.88382</v>
      </c>
      <c r="AC55" s="13"/>
      <c r="AD55" s="23"/>
      <c r="AE55" s="23"/>
      <c r="AF55" s="13"/>
      <c r="AG55" s="13"/>
      <c r="AH55" s="13"/>
      <c r="AI55" s="14"/>
      <c r="AJ55" s="14"/>
    </row>
    <row r="56" spans="1:36" hidden="1" x14ac:dyDescent="0.35">
      <c r="A56" s="48" t="s">
        <v>81</v>
      </c>
      <c r="B56" s="17" t="s">
        <v>45</v>
      </c>
      <c r="C56" s="18" t="s">
        <v>46</v>
      </c>
      <c r="D56" s="18" t="s">
        <v>47</v>
      </c>
      <c r="E56" s="18">
        <v>2100</v>
      </c>
      <c r="F56" s="18">
        <v>370</v>
      </c>
      <c r="G56" s="18">
        <v>6</v>
      </c>
      <c r="H56" s="19" t="s">
        <v>48</v>
      </c>
      <c r="I56" s="19">
        <f t="shared" ref="I56:I63" si="1">DATE(YEAR(J56)-1,MONTH(J56),DAY(J56))</f>
        <v>45292</v>
      </c>
      <c r="J56" s="19">
        <v>45658</v>
      </c>
      <c r="K56" s="18">
        <v>11.654</v>
      </c>
      <c r="L56" s="18">
        <v>16.8</v>
      </c>
      <c r="M56" s="18">
        <v>2.1</v>
      </c>
      <c r="N56" s="18">
        <v>2.1</v>
      </c>
      <c r="O56" s="20">
        <v>0.3</v>
      </c>
      <c r="P56" s="18">
        <v>57</v>
      </c>
      <c r="Q56" s="18">
        <v>594</v>
      </c>
      <c r="R56" s="18" t="s">
        <v>48</v>
      </c>
      <c r="S56" s="18" t="s">
        <v>48</v>
      </c>
      <c r="T56" s="18" t="s">
        <v>48</v>
      </c>
      <c r="U56" s="18" t="s">
        <v>48</v>
      </c>
      <c r="V56" s="18" t="s">
        <v>48</v>
      </c>
      <c r="W56" s="18"/>
      <c r="X56" s="18"/>
      <c r="Y56" s="20">
        <v>0.1</v>
      </c>
      <c r="Z56" s="20">
        <v>0.1</v>
      </c>
      <c r="AA56" s="21">
        <v>-25.94444</v>
      </c>
      <c r="AB56" s="22">
        <v>29.79166</v>
      </c>
      <c r="AC56" s="13"/>
      <c r="AD56" s="23"/>
      <c r="AE56" s="23"/>
      <c r="AF56" s="13"/>
      <c r="AG56" s="13"/>
      <c r="AH56" s="13"/>
      <c r="AI56" s="14"/>
      <c r="AJ56" s="14"/>
    </row>
    <row r="57" spans="1:36" hidden="1" x14ac:dyDescent="0.35">
      <c r="A57" s="49" t="s">
        <v>81</v>
      </c>
      <c r="B57" s="3" t="s">
        <v>49</v>
      </c>
      <c r="C57" s="9" t="s">
        <v>46</v>
      </c>
      <c r="D57" s="9" t="s">
        <v>47</v>
      </c>
      <c r="E57" s="9">
        <v>1481</v>
      </c>
      <c r="F57" s="9">
        <v>190</v>
      </c>
      <c r="G57" s="9">
        <v>8</v>
      </c>
      <c r="H57" s="25" t="s">
        <v>48</v>
      </c>
      <c r="I57" s="25">
        <f t="shared" si="1"/>
        <v>44562</v>
      </c>
      <c r="J57" s="25">
        <v>44927</v>
      </c>
      <c r="K57" s="9">
        <v>12.420999999999999</v>
      </c>
      <c r="L57" s="9">
        <v>23.1</v>
      </c>
      <c r="M57" s="9">
        <v>1.1000000000000001</v>
      </c>
      <c r="N57" s="9">
        <v>1.1000000000000001</v>
      </c>
      <c r="O57" s="26">
        <v>0.3</v>
      </c>
      <c r="P57" s="9">
        <v>57</v>
      </c>
      <c r="Q57" s="9">
        <v>594</v>
      </c>
      <c r="R57" s="9" t="s">
        <v>48</v>
      </c>
      <c r="S57" s="9" t="s">
        <v>48</v>
      </c>
      <c r="T57" s="9" t="s">
        <v>48</v>
      </c>
      <c r="U57" s="9" t="s">
        <v>48</v>
      </c>
      <c r="V57" s="9" t="s">
        <v>48</v>
      </c>
      <c r="Y57" s="26">
        <v>0.1</v>
      </c>
      <c r="Z57" s="26">
        <v>0.1</v>
      </c>
      <c r="AA57" s="8">
        <v>-26.620069999999998</v>
      </c>
      <c r="AB57" s="27">
        <v>30.09113</v>
      </c>
      <c r="AC57" s="13"/>
      <c r="AD57" s="23"/>
      <c r="AE57" s="23"/>
      <c r="AF57" s="13"/>
      <c r="AG57" s="13"/>
      <c r="AH57" s="13"/>
      <c r="AI57" s="14"/>
      <c r="AJ57" s="14"/>
    </row>
    <row r="58" spans="1:36" hidden="1" x14ac:dyDescent="0.35">
      <c r="A58" s="49" t="s">
        <v>81</v>
      </c>
      <c r="B58" s="3" t="s">
        <v>50</v>
      </c>
      <c r="C58" s="28" t="s">
        <v>46</v>
      </c>
      <c r="D58" s="28" t="s">
        <v>47</v>
      </c>
      <c r="E58" s="28">
        <v>2875</v>
      </c>
      <c r="F58" s="28">
        <v>580</v>
      </c>
      <c r="G58" s="28">
        <v>5</v>
      </c>
      <c r="H58" s="29" t="s">
        <v>48</v>
      </c>
      <c r="I58" s="29">
        <f t="shared" si="1"/>
        <v>48580</v>
      </c>
      <c r="J58" s="29">
        <v>48945</v>
      </c>
      <c r="K58" s="28">
        <v>11.034000000000001</v>
      </c>
      <c r="L58" s="28">
        <v>11.8</v>
      </c>
      <c r="M58" s="28">
        <v>3.3</v>
      </c>
      <c r="N58" s="28">
        <v>3.3</v>
      </c>
      <c r="O58" s="32">
        <v>0.3</v>
      </c>
      <c r="P58" s="28">
        <v>57</v>
      </c>
      <c r="Q58" s="28">
        <v>594</v>
      </c>
      <c r="R58" s="28" t="s">
        <v>48</v>
      </c>
      <c r="S58" s="28" t="s">
        <v>48</v>
      </c>
      <c r="T58" s="28" t="s">
        <v>48</v>
      </c>
      <c r="U58" s="28" t="s">
        <v>48</v>
      </c>
      <c r="V58" s="28" t="s">
        <v>48</v>
      </c>
      <c r="W58" s="28"/>
      <c r="X58" s="28"/>
      <c r="Y58" s="32">
        <v>0.1</v>
      </c>
      <c r="Z58" s="32">
        <v>0.1</v>
      </c>
      <c r="AA58" s="35">
        <v>-25.959540000000001</v>
      </c>
      <c r="AB58" s="36">
        <v>29.34094</v>
      </c>
      <c r="AC58" s="13"/>
      <c r="AD58" s="23"/>
      <c r="AE58" s="23"/>
      <c r="AF58" s="13"/>
      <c r="AG58" s="13"/>
      <c r="AH58" s="13"/>
      <c r="AI58" s="14"/>
      <c r="AJ58" s="14"/>
    </row>
    <row r="59" spans="1:36" hidden="1" x14ac:dyDescent="0.35">
      <c r="A59" s="49" t="s">
        <v>81</v>
      </c>
      <c r="B59" s="3" t="s">
        <v>51</v>
      </c>
      <c r="C59" s="9" t="s">
        <v>46</v>
      </c>
      <c r="D59" s="9" t="s">
        <v>47</v>
      </c>
      <c r="E59" s="9">
        <v>570</v>
      </c>
      <c r="F59" s="9">
        <v>180</v>
      </c>
      <c r="G59" s="9">
        <v>6</v>
      </c>
      <c r="H59" s="25" t="s">
        <v>48</v>
      </c>
      <c r="I59" s="25">
        <f t="shared" si="1"/>
        <v>46388</v>
      </c>
      <c r="J59" s="25">
        <v>46753</v>
      </c>
      <c r="K59" s="9">
        <v>12.61</v>
      </c>
      <c r="L59" s="9">
        <v>22.1</v>
      </c>
      <c r="M59" s="9">
        <v>0.9</v>
      </c>
      <c r="N59" s="9">
        <v>0.9</v>
      </c>
      <c r="O59" s="26">
        <v>0.3</v>
      </c>
      <c r="P59" s="9">
        <v>57</v>
      </c>
      <c r="Q59" s="9">
        <v>594</v>
      </c>
      <c r="R59" s="9" t="s">
        <v>48</v>
      </c>
      <c r="S59" s="9" t="s">
        <v>48</v>
      </c>
      <c r="T59" s="9" t="s">
        <v>48</v>
      </c>
      <c r="U59" s="9" t="s">
        <v>48</v>
      </c>
      <c r="V59" s="9" t="s">
        <v>48</v>
      </c>
      <c r="Y59" s="26">
        <v>0.1</v>
      </c>
      <c r="Z59" s="26">
        <v>0.1</v>
      </c>
      <c r="AA59" s="8">
        <v>-26.769549999999999</v>
      </c>
      <c r="AB59" s="27">
        <v>28.499510000000001</v>
      </c>
      <c r="AC59" s="13"/>
      <c r="AD59" s="23"/>
      <c r="AE59" s="23"/>
      <c r="AF59" s="13"/>
      <c r="AG59" s="13"/>
      <c r="AH59" s="13"/>
      <c r="AI59" s="14"/>
      <c r="AJ59" s="14"/>
    </row>
    <row r="60" spans="1:36" hidden="1" x14ac:dyDescent="0.35">
      <c r="A60" s="49" t="s">
        <v>81</v>
      </c>
      <c r="B60" s="3" t="s">
        <v>52</v>
      </c>
      <c r="C60" s="28" t="s">
        <v>46</v>
      </c>
      <c r="D60" s="28" t="s">
        <v>47</v>
      </c>
      <c r="E60" s="28">
        <v>1098</v>
      </c>
      <c r="F60" s="28">
        <v>190</v>
      </c>
      <c r="G60" s="28">
        <v>10</v>
      </c>
      <c r="H60" s="29" t="s">
        <v>48</v>
      </c>
      <c r="I60" s="29">
        <f t="shared" si="1"/>
        <v>45658</v>
      </c>
      <c r="J60" s="29">
        <v>46023</v>
      </c>
      <c r="K60" s="28">
        <v>12.131</v>
      </c>
      <c r="L60" s="28">
        <v>17</v>
      </c>
      <c r="M60" s="28">
        <v>1.1000000000000001</v>
      </c>
      <c r="N60" s="28">
        <v>1.1000000000000001</v>
      </c>
      <c r="O60" s="32">
        <v>0.3</v>
      </c>
      <c r="P60" s="28">
        <v>57</v>
      </c>
      <c r="Q60" s="28">
        <v>594</v>
      </c>
      <c r="R60" s="28" t="s">
        <v>48</v>
      </c>
      <c r="S60" s="28" t="s">
        <v>48</v>
      </c>
      <c r="T60" s="28" t="s">
        <v>48</v>
      </c>
      <c r="U60" s="28" t="s">
        <v>48</v>
      </c>
      <c r="V60" s="28" t="s">
        <v>48</v>
      </c>
      <c r="W60" s="28"/>
      <c r="X60" s="28"/>
      <c r="Y60" s="32">
        <v>0.1</v>
      </c>
      <c r="Z60" s="32">
        <v>0.1</v>
      </c>
      <c r="AA60" s="35">
        <v>-26.031379999999999</v>
      </c>
      <c r="AB60" s="36">
        <v>29.601379999999999</v>
      </c>
      <c r="AC60" s="13"/>
      <c r="AD60" s="23"/>
      <c r="AE60" s="23"/>
      <c r="AF60" s="13"/>
      <c r="AG60" s="13"/>
      <c r="AH60" s="13"/>
      <c r="AI60" s="14"/>
      <c r="AJ60" s="14"/>
    </row>
    <row r="61" spans="1:36" hidden="1" x14ac:dyDescent="0.35">
      <c r="A61" s="49" t="s">
        <v>81</v>
      </c>
      <c r="B61" s="3" t="s">
        <v>53</v>
      </c>
      <c r="C61" s="9" t="s">
        <v>46</v>
      </c>
      <c r="D61" s="9" t="s">
        <v>47</v>
      </c>
      <c r="E61" s="9">
        <v>3840</v>
      </c>
      <c r="F61" s="9">
        <v>640</v>
      </c>
      <c r="G61" s="9">
        <v>6</v>
      </c>
      <c r="H61" s="25" t="s">
        <v>48</v>
      </c>
      <c r="I61" s="25">
        <f t="shared" si="1"/>
        <v>51867</v>
      </c>
      <c r="J61" s="25">
        <v>52232</v>
      </c>
      <c r="K61" s="9">
        <v>11.753</v>
      </c>
      <c r="L61" s="9">
        <v>18.600000000000001</v>
      </c>
      <c r="M61" s="9">
        <v>1.8</v>
      </c>
      <c r="N61" s="9">
        <v>1.8</v>
      </c>
      <c r="O61" s="26">
        <v>0.3</v>
      </c>
      <c r="P61" s="9">
        <v>57</v>
      </c>
      <c r="Q61" s="9">
        <v>594</v>
      </c>
      <c r="R61" s="9" t="s">
        <v>48</v>
      </c>
      <c r="S61" s="9" t="s">
        <v>48</v>
      </c>
      <c r="T61" s="9" t="s">
        <v>48</v>
      </c>
      <c r="U61" s="9" t="s">
        <v>48</v>
      </c>
      <c r="V61" s="9" t="s">
        <v>48</v>
      </c>
      <c r="Y61" s="26">
        <v>0.1</v>
      </c>
      <c r="Z61" s="26">
        <v>0.1</v>
      </c>
      <c r="AA61" s="8">
        <v>-26.088049999999999</v>
      </c>
      <c r="AB61" s="27">
        <v>28.968879999999999</v>
      </c>
      <c r="AC61" s="13"/>
      <c r="AD61" s="23"/>
      <c r="AE61" s="23"/>
      <c r="AF61" s="13"/>
      <c r="AG61" s="13"/>
      <c r="AH61" s="13"/>
      <c r="AI61" s="14"/>
      <c r="AJ61" s="14"/>
    </row>
    <row r="62" spans="1:36" hidden="1" x14ac:dyDescent="0.35">
      <c r="A62" s="49" t="s">
        <v>81</v>
      </c>
      <c r="B62" s="3" t="s">
        <v>54</v>
      </c>
      <c r="C62" s="28" t="s">
        <v>46</v>
      </c>
      <c r="D62" s="28" t="s">
        <v>47</v>
      </c>
      <c r="E62" s="28">
        <v>114</v>
      </c>
      <c r="F62" s="28">
        <v>100</v>
      </c>
      <c r="G62" s="28">
        <v>9</v>
      </c>
      <c r="H62" s="29" t="s">
        <v>48</v>
      </c>
      <c r="I62" s="29">
        <f t="shared" si="1"/>
        <v>46388</v>
      </c>
      <c r="J62" s="29">
        <v>46753</v>
      </c>
      <c r="K62" s="28">
        <v>13.829000000000001</v>
      </c>
      <c r="L62" s="28">
        <v>17.600000000000001</v>
      </c>
      <c r="M62" s="28">
        <v>0.5</v>
      </c>
      <c r="N62" s="28">
        <v>0.5</v>
      </c>
      <c r="O62" s="32">
        <v>0.3</v>
      </c>
      <c r="P62" s="28">
        <v>57</v>
      </c>
      <c r="Q62" s="28">
        <v>594</v>
      </c>
      <c r="R62" s="28" t="s">
        <v>48</v>
      </c>
      <c r="S62" s="28" t="s">
        <v>48</v>
      </c>
      <c r="T62" s="28" t="s">
        <v>48</v>
      </c>
      <c r="U62" s="28" t="s">
        <v>48</v>
      </c>
      <c r="V62" s="28" t="s">
        <v>48</v>
      </c>
      <c r="W62" s="28"/>
      <c r="X62" s="28"/>
      <c r="Y62" s="32">
        <v>0.1</v>
      </c>
      <c r="Z62" s="32">
        <v>0.1</v>
      </c>
      <c r="AA62" s="35">
        <v>-26.090779999999999</v>
      </c>
      <c r="AB62" s="36">
        <v>29.474460000000001</v>
      </c>
      <c r="AC62" s="13"/>
      <c r="AD62" s="23"/>
      <c r="AE62" s="23"/>
      <c r="AF62" s="13"/>
      <c r="AG62" s="13"/>
      <c r="AH62" s="13"/>
      <c r="AI62" s="14"/>
      <c r="AJ62" s="14"/>
    </row>
    <row r="63" spans="1:36" hidden="1" x14ac:dyDescent="0.35">
      <c r="A63" s="49" t="s">
        <v>81</v>
      </c>
      <c r="B63" s="3" t="s">
        <v>55</v>
      </c>
      <c r="C63" s="9" t="s">
        <v>46</v>
      </c>
      <c r="D63" s="9" t="s">
        <v>47</v>
      </c>
      <c r="E63" s="9">
        <v>2850</v>
      </c>
      <c r="F63" s="9">
        <v>480</v>
      </c>
      <c r="G63" s="9">
        <v>6</v>
      </c>
      <c r="H63" s="25" t="s">
        <v>48</v>
      </c>
      <c r="I63" s="25">
        <f t="shared" si="1"/>
        <v>46753</v>
      </c>
      <c r="J63" s="25">
        <v>47119</v>
      </c>
      <c r="K63" s="9">
        <v>11.243</v>
      </c>
      <c r="L63" s="9">
        <v>18.600000000000001</v>
      </c>
      <c r="M63" s="9">
        <v>3.6</v>
      </c>
      <c r="N63" s="9">
        <v>3.6</v>
      </c>
      <c r="O63" s="26">
        <v>0.3</v>
      </c>
      <c r="P63" s="9">
        <v>57</v>
      </c>
      <c r="Q63" s="9">
        <v>594</v>
      </c>
      <c r="R63" s="9" t="s">
        <v>48</v>
      </c>
      <c r="S63" s="9" t="s">
        <v>48</v>
      </c>
      <c r="T63" s="9" t="s">
        <v>48</v>
      </c>
      <c r="U63" s="9" t="s">
        <v>48</v>
      </c>
      <c r="V63" s="9" t="s">
        <v>48</v>
      </c>
      <c r="Y63" s="26">
        <v>0.1</v>
      </c>
      <c r="Z63" s="26">
        <v>0.1</v>
      </c>
      <c r="AA63" s="8">
        <v>-26.25404</v>
      </c>
      <c r="AB63" s="27">
        <v>29.18008</v>
      </c>
      <c r="AC63" s="13"/>
      <c r="AD63" s="23"/>
      <c r="AE63" s="23"/>
      <c r="AF63" s="13"/>
      <c r="AG63" s="13"/>
      <c r="AH63" s="13"/>
      <c r="AI63" s="14"/>
      <c r="AJ63" s="14"/>
    </row>
    <row r="64" spans="1:36" hidden="1" x14ac:dyDescent="0.35">
      <c r="A64" s="49" t="s">
        <v>81</v>
      </c>
      <c r="B64" s="3" t="s">
        <v>56</v>
      </c>
      <c r="C64" s="28" t="s">
        <v>46</v>
      </c>
      <c r="D64" s="28" t="s">
        <v>47</v>
      </c>
      <c r="E64" s="28">
        <v>2880</v>
      </c>
      <c r="F64" s="28">
        <v>723</v>
      </c>
      <c r="G64" s="28">
        <v>0</v>
      </c>
      <c r="H64" s="29" t="s">
        <v>48</v>
      </c>
      <c r="I64" s="29" t="s">
        <v>48</v>
      </c>
      <c r="J64" s="29" t="s">
        <v>57</v>
      </c>
      <c r="K64" s="28">
        <v>9.8119999999999994</v>
      </c>
      <c r="L64" s="28">
        <v>16.3</v>
      </c>
      <c r="M64" s="28">
        <v>7.2</v>
      </c>
      <c r="N64" s="28">
        <v>7.2</v>
      </c>
      <c r="O64" s="32">
        <v>0.3</v>
      </c>
      <c r="P64" s="28">
        <v>80</v>
      </c>
      <c r="Q64" s="28">
        <v>4700</v>
      </c>
      <c r="R64" s="28" t="s">
        <v>48</v>
      </c>
      <c r="S64" s="28" t="s">
        <v>48</v>
      </c>
      <c r="T64" s="28" t="s">
        <v>48</v>
      </c>
      <c r="U64" s="28" t="s">
        <v>48</v>
      </c>
      <c r="V64" s="28" t="s">
        <v>48</v>
      </c>
      <c r="W64" s="28"/>
      <c r="X64" s="28"/>
      <c r="Y64" s="32">
        <v>0.1</v>
      </c>
      <c r="Z64" s="32">
        <v>0.1</v>
      </c>
      <c r="AA64" s="35">
        <v>-25.5459</v>
      </c>
      <c r="AB64" s="36">
        <v>28.5502</v>
      </c>
      <c r="AC64" s="13"/>
      <c r="AD64" s="23"/>
      <c r="AE64" s="23"/>
      <c r="AF64" s="13"/>
      <c r="AG64" s="13"/>
      <c r="AH64" s="13"/>
      <c r="AI64" s="14"/>
      <c r="AJ64" s="14"/>
    </row>
    <row r="65" spans="1:36" hidden="1" x14ac:dyDescent="0.35">
      <c r="A65" s="49" t="s">
        <v>81</v>
      </c>
      <c r="B65" s="3" t="s">
        <v>58</v>
      </c>
      <c r="C65" s="9" t="s">
        <v>46</v>
      </c>
      <c r="D65" s="9" t="s">
        <v>47</v>
      </c>
      <c r="E65" s="9">
        <v>3558</v>
      </c>
      <c r="F65" s="9">
        <v>590</v>
      </c>
      <c r="G65" s="9">
        <v>6</v>
      </c>
      <c r="H65" s="25" t="s">
        <v>48</v>
      </c>
      <c r="I65" s="25">
        <f>DATE(YEAR(J65)-1,MONTH(J65),DAY(J65))</f>
        <v>50771</v>
      </c>
      <c r="J65" s="25">
        <v>51136</v>
      </c>
      <c r="K65" s="9">
        <v>10.975</v>
      </c>
      <c r="L65" s="9">
        <v>11.2</v>
      </c>
      <c r="M65" s="9">
        <v>5.9</v>
      </c>
      <c r="N65" s="9">
        <v>5.9</v>
      </c>
      <c r="O65" s="26">
        <v>0.3</v>
      </c>
      <c r="P65" s="9">
        <v>57</v>
      </c>
      <c r="Q65" s="9">
        <v>594</v>
      </c>
      <c r="R65" s="9" t="s">
        <v>48</v>
      </c>
      <c r="S65" s="9" t="s">
        <v>48</v>
      </c>
      <c r="T65" s="9" t="s">
        <v>48</v>
      </c>
      <c r="U65" s="9" t="s">
        <v>48</v>
      </c>
      <c r="V65" s="9" t="s">
        <v>48</v>
      </c>
      <c r="Y65" s="26">
        <v>0.1</v>
      </c>
      <c r="Z65" s="26">
        <v>0.1</v>
      </c>
      <c r="AA65" s="8">
        <v>-26.740269999999999</v>
      </c>
      <c r="AB65" s="27">
        <v>27.975000000000001</v>
      </c>
      <c r="AC65" s="13"/>
      <c r="AD65" s="23"/>
      <c r="AE65" s="23"/>
      <c r="AF65" s="13"/>
      <c r="AG65" s="13"/>
      <c r="AH65" s="13"/>
      <c r="AI65" s="14"/>
      <c r="AJ65" s="14"/>
    </row>
    <row r="66" spans="1:36" hidden="1" x14ac:dyDescent="0.35">
      <c r="A66" s="49" t="s">
        <v>81</v>
      </c>
      <c r="B66" s="3" t="s">
        <v>59</v>
      </c>
      <c r="C66" s="28" t="s">
        <v>46</v>
      </c>
      <c r="D66" s="28" t="s">
        <v>47</v>
      </c>
      <c r="E66" s="28">
        <v>1833</v>
      </c>
      <c r="F66" s="28">
        <v>610</v>
      </c>
      <c r="G66" s="28">
        <v>3</v>
      </c>
      <c r="H66" s="29" t="s">
        <v>48</v>
      </c>
      <c r="I66" s="29">
        <f>DATE(YEAR(J66)-1,MONTH(J66),DAY(J66))</f>
        <v>53693</v>
      </c>
      <c r="J66" s="29">
        <v>54058</v>
      </c>
      <c r="K66" s="28">
        <v>11.753</v>
      </c>
      <c r="L66" s="28">
        <v>21.8</v>
      </c>
      <c r="M66" s="28">
        <v>1.7</v>
      </c>
      <c r="N66" s="28">
        <v>1.7</v>
      </c>
      <c r="O66" s="32">
        <v>0.3</v>
      </c>
      <c r="P66" s="28">
        <v>57</v>
      </c>
      <c r="Q66" s="28">
        <v>594</v>
      </c>
      <c r="R66" s="28" t="s">
        <v>48</v>
      </c>
      <c r="S66" s="28" t="s">
        <v>48</v>
      </c>
      <c r="T66" s="28" t="s">
        <v>48</v>
      </c>
      <c r="U66" s="28" t="s">
        <v>48</v>
      </c>
      <c r="V66" s="28" t="s">
        <v>48</v>
      </c>
      <c r="W66" s="28"/>
      <c r="X66" s="28"/>
      <c r="Y66" s="32">
        <v>0.1</v>
      </c>
      <c r="Z66" s="32">
        <v>0.1</v>
      </c>
      <c r="AA66" s="35">
        <v>-27.095549999999999</v>
      </c>
      <c r="AB66" s="36">
        <v>29.77055</v>
      </c>
      <c r="AC66" s="13"/>
      <c r="AD66" s="23"/>
      <c r="AE66" s="23"/>
      <c r="AF66" s="13"/>
      <c r="AG66" s="13"/>
      <c r="AH66" s="13"/>
      <c r="AI66" s="14"/>
      <c r="AJ66" s="14"/>
    </row>
    <row r="67" spans="1:36" hidden="1" x14ac:dyDescent="0.35">
      <c r="A67" s="49" t="s">
        <v>81</v>
      </c>
      <c r="B67" s="3" t="s">
        <v>60</v>
      </c>
      <c r="C67" s="9" t="s">
        <v>46</v>
      </c>
      <c r="D67" s="9" t="s">
        <v>47</v>
      </c>
      <c r="E67" s="9">
        <v>2010</v>
      </c>
      <c r="F67" s="9">
        <v>670</v>
      </c>
      <c r="G67" s="9">
        <v>3</v>
      </c>
      <c r="H67" s="25" t="s">
        <v>48</v>
      </c>
      <c r="I67" s="25">
        <f>DATE(YEAR(J67)-1,MONTH(J67),DAY(J67))</f>
        <v>54789</v>
      </c>
      <c r="J67" s="25">
        <v>55154</v>
      </c>
      <c r="K67" s="9">
        <v>11.004</v>
      </c>
      <c r="L67" s="9">
        <v>23.3</v>
      </c>
      <c r="M67" s="9">
        <v>1.9</v>
      </c>
      <c r="N67" s="9">
        <v>1.9</v>
      </c>
      <c r="O67" s="26">
        <v>0.3</v>
      </c>
      <c r="P67" s="9">
        <v>57</v>
      </c>
      <c r="Q67" s="9">
        <v>594</v>
      </c>
      <c r="R67" s="9" t="s">
        <v>48</v>
      </c>
      <c r="S67" s="9" t="s">
        <v>48</v>
      </c>
      <c r="T67" s="9" t="s">
        <v>48</v>
      </c>
      <c r="U67" s="9" t="s">
        <v>48</v>
      </c>
      <c r="V67" s="9" t="s">
        <v>48</v>
      </c>
      <c r="Y67" s="26">
        <v>0.1</v>
      </c>
      <c r="Z67" s="26">
        <v>0.1</v>
      </c>
      <c r="AA67" s="8">
        <v>-27.095549999999999</v>
      </c>
      <c r="AB67" s="27">
        <v>29.77055</v>
      </c>
      <c r="AC67" s="13"/>
      <c r="AD67" s="23"/>
      <c r="AE67" s="23"/>
      <c r="AF67" s="13"/>
      <c r="AG67" s="13"/>
      <c r="AH67" s="13"/>
      <c r="AI67" s="14"/>
      <c r="AJ67" s="14"/>
    </row>
    <row r="68" spans="1:36" hidden="1" x14ac:dyDescent="0.35">
      <c r="A68" s="49" t="s">
        <v>81</v>
      </c>
      <c r="B68" s="3" t="s">
        <v>61</v>
      </c>
      <c r="C68" s="28" t="s">
        <v>46</v>
      </c>
      <c r="D68" s="28" t="s">
        <v>47</v>
      </c>
      <c r="E68" s="28">
        <v>3690</v>
      </c>
      <c r="F68" s="28">
        <v>620</v>
      </c>
      <c r="G68" s="28">
        <v>6</v>
      </c>
      <c r="H68" s="29" t="s">
        <v>48</v>
      </c>
      <c r="I68" s="29">
        <f>DATE(YEAR(J68)-1,MONTH(J68),DAY(J68))</f>
        <v>51136</v>
      </c>
      <c r="J68" s="29">
        <v>51502</v>
      </c>
      <c r="K68" s="28">
        <v>11.654</v>
      </c>
      <c r="L68" s="28">
        <v>11.4</v>
      </c>
      <c r="M68" s="28">
        <v>3</v>
      </c>
      <c r="N68" s="28">
        <v>3</v>
      </c>
      <c r="O68" s="32">
        <v>0.3</v>
      </c>
      <c r="P68" s="28">
        <v>57</v>
      </c>
      <c r="Q68" s="28">
        <v>594</v>
      </c>
      <c r="R68" s="28" t="s">
        <v>48</v>
      </c>
      <c r="S68" s="28" t="s">
        <v>48</v>
      </c>
      <c r="T68" s="28" t="s">
        <v>48</v>
      </c>
      <c r="U68" s="28" t="s">
        <v>48</v>
      </c>
      <c r="V68" s="28" t="s">
        <v>48</v>
      </c>
      <c r="W68" s="28"/>
      <c r="X68" s="28"/>
      <c r="Y68" s="32">
        <v>0.1</v>
      </c>
      <c r="Z68" s="32">
        <v>0.1</v>
      </c>
      <c r="AA68" s="35">
        <v>-23.667770000000001</v>
      </c>
      <c r="AB68" s="36">
        <v>27.612770000000001</v>
      </c>
      <c r="AC68" s="13"/>
      <c r="AD68" s="23"/>
      <c r="AE68" s="23"/>
      <c r="AF68" s="13"/>
      <c r="AG68" s="13"/>
      <c r="AH68" s="13"/>
      <c r="AI68" s="14"/>
      <c r="AJ68" s="14"/>
    </row>
    <row r="69" spans="1:36" hidden="1" x14ac:dyDescent="0.35">
      <c r="A69" s="49" t="s">
        <v>81</v>
      </c>
      <c r="B69" s="3" t="s">
        <v>62</v>
      </c>
      <c r="C69" s="9" t="s">
        <v>46</v>
      </c>
      <c r="D69" s="9" t="s">
        <v>47</v>
      </c>
      <c r="E69" s="9">
        <v>3450</v>
      </c>
      <c r="F69" s="9">
        <v>580</v>
      </c>
      <c r="G69" s="9">
        <v>6</v>
      </c>
      <c r="H69" s="25" t="s">
        <v>48</v>
      </c>
      <c r="I69" s="25">
        <f>DATE(YEAR(J69)-1,MONTH(J69),DAY(J69))</f>
        <v>48214</v>
      </c>
      <c r="J69" s="25">
        <v>48580</v>
      </c>
      <c r="K69" s="9">
        <v>11.034000000000001</v>
      </c>
      <c r="L69" s="9">
        <v>22.9</v>
      </c>
      <c r="M69" s="9">
        <v>2.4</v>
      </c>
      <c r="N69" s="9">
        <v>2.4</v>
      </c>
      <c r="O69" s="26">
        <v>0.3</v>
      </c>
      <c r="P69" s="9">
        <v>57</v>
      </c>
      <c r="Q69" s="9">
        <v>594</v>
      </c>
      <c r="R69" s="9" t="s">
        <v>48</v>
      </c>
      <c r="S69" s="9" t="s">
        <v>48</v>
      </c>
      <c r="T69" s="9" t="s">
        <v>48</v>
      </c>
      <c r="U69" s="9" t="s">
        <v>48</v>
      </c>
      <c r="V69" s="9" t="s">
        <v>48</v>
      </c>
      <c r="Y69" s="26">
        <v>0.1</v>
      </c>
      <c r="Z69" s="26">
        <v>0.1</v>
      </c>
      <c r="AA69" s="8">
        <v>-26.280360000000002</v>
      </c>
      <c r="AB69" s="27">
        <v>29.142289999999999</v>
      </c>
      <c r="AC69" s="13"/>
      <c r="AD69" s="23"/>
      <c r="AE69" s="23"/>
      <c r="AF69" s="13"/>
      <c r="AG69" s="13"/>
      <c r="AH69" s="13"/>
      <c r="AI69" s="14"/>
      <c r="AJ69" s="14"/>
    </row>
    <row r="70" spans="1:36" hidden="1" x14ac:dyDescent="0.35">
      <c r="A70" s="49" t="s">
        <v>81</v>
      </c>
      <c r="B70" s="3" t="s">
        <v>63</v>
      </c>
      <c r="C70" s="28" t="s">
        <v>46</v>
      </c>
      <c r="D70" s="28" t="s">
        <v>47</v>
      </c>
      <c r="E70" s="28">
        <v>3597</v>
      </c>
      <c r="F70" s="28">
        <v>722</v>
      </c>
      <c r="G70" s="28">
        <v>1</v>
      </c>
      <c r="H70" s="29" t="s">
        <v>48</v>
      </c>
      <c r="I70" s="29" t="s">
        <v>48</v>
      </c>
      <c r="J70" s="29" t="s">
        <v>57</v>
      </c>
      <c r="K70" s="28">
        <v>9.8119999999999994</v>
      </c>
      <c r="L70" s="28">
        <v>16.3</v>
      </c>
      <c r="M70" s="28">
        <v>7.2</v>
      </c>
      <c r="N70" s="28">
        <v>7.2</v>
      </c>
      <c r="O70" s="32">
        <v>0.3</v>
      </c>
      <c r="P70" s="28">
        <v>80</v>
      </c>
      <c r="Q70" s="28">
        <v>4700</v>
      </c>
      <c r="R70" s="28" t="s">
        <v>48</v>
      </c>
      <c r="S70" s="28" t="s">
        <v>48</v>
      </c>
      <c r="T70" s="28" t="s">
        <v>48</v>
      </c>
      <c r="U70" s="28" t="s">
        <v>48</v>
      </c>
      <c r="V70" s="28" t="s">
        <v>48</v>
      </c>
      <c r="W70" s="28"/>
      <c r="X70" s="28"/>
      <c r="Y70" s="32">
        <v>0.1</v>
      </c>
      <c r="Z70" s="32">
        <v>0.1</v>
      </c>
      <c r="AA70" s="35">
        <v>-23.42</v>
      </c>
      <c r="AB70" s="36">
        <v>27.33</v>
      </c>
      <c r="AC70" s="13"/>
      <c r="AD70" s="23"/>
      <c r="AE70" s="23"/>
      <c r="AF70" s="13"/>
      <c r="AG70" s="13"/>
      <c r="AH70" s="13"/>
      <c r="AI70" s="14"/>
      <c r="AJ70" s="14"/>
    </row>
    <row r="71" spans="1:36" hidden="1" x14ac:dyDescent="0.35">
      <c r="A71" s="49" t="s">
        <v>81</v>
      </c>
      <c r="B71" s="3" t="s">
        <v>64</v>
      </c>
      <c r="C71" s="9" t="s">
        <v>46</v>
      </c>
      <c r="D71" s="9" t="s">
        <v>47</v>
      </c>
      <c r="E71" s="9">
        <v>3510</v>
      </c>
      <c r="F71" s="9">
        <v>580</v>
      </c>
      <c r="G71" s="9">
        <v>6</v>
      </c>
      <c r="H71" s="25" t="s">
        <v>48</v>
      </c>
      <c r="I71" s="25">
        <f>DATE(YEAR(J71)-1,MONTH(J71),DAY(J71))</f>
        <v>50771</v>
      </c>
      <c r="J71" s="25">
        <v>51136</v>
      </c>
      <c r="K71" s="9">
        <v>10.917999999999999</v>
      </c>
      <c r="L71" s="9">
        <v>26</v>
      </c>
      <c r="M71" s="9">
        <v>3.2</v>
      </c>
      <c r="N71" s="9">
        <v>3.2</v>
      </c>
      <c r="O71" s="26">
        <v>0.3</v>
      </c>
      <c r="P71" s="9">
        <v>57</v>
      </c>
      <c r="Q71" s="9">
        <v>594</v>
      </c>
      <c r="R71" s="9" t="s">
        <v>48</v>
      </c>
      <c r="S71" s="9" t="s">
        <v>48</v>
      </c>
      <c r="T71" s="9" t="s">
        <v>48</v>
      </c>
      <c r="U71" s="9" t="s">
        <v>48</v>
      </c>
      <c r="V71" s="9" t="s">
        <v>48</v>
      </c>
      <c r="Y71" s="26">
        <v>0.1</v>
      </c>
      <c r="Z71" s="26">
        <v>0.1</v>
      </c>
      <c r="AA71" s="8">
        <v>-26.775649999999999</v>
      </c>
      <c r="AB71" s="27">
        <v>29.352119999999999</v>
      </c>
      <c r="AC71" s="13"/>
      <c r="AD71" s="23"/>
      <c r="AE71" s="23"/>
      <c r="AF71" s="13"/>
      <c r="AG71" s="13"/>
      <c r="AH71" s="13"/>
      <c r="AI71" s="14"/>
      <c r="AJ71" s="14"/>
    </row>
    <row r="72" spans="1:36" hidden="1" x14ac:dyDescent="0.35">
      <c r="A72" s="49" t="s">
        <v>81</v>
      </c>
      <c r="B72" s="3" t="s">
        <v>65</v>
      </c>
      <c r="C72" s="28" t="s">
        <v>66</v>
      </c>
      <c r="D72" s="28" t="s">
        <v>47</v>
      </c>
      <c r="E72" s="28">
        <v>100</v>
      </c>
      <c r="F72" s="28">
        <v>2</v>
      </c>
      <c r="G72" s="28">
        <v>50</v>
      </c>
      <c r="H72" s="29" t="s">
        <v>48</v>
      </c>
      <c r="I72" s="29">
        <f>DATE(YEAR(J72)-1,MONTH(J72),DAY(J72))</f>
        <v>48699</v>
      </c>
      <c r="J72" s="29">
        <v>49064</v>
      </c>
      <c r="K72" s="28" t="s">
        <v>48</v>
      </c>
      <c r="L72" s="28" t="s">
        <v>48</v>
      </c>
      <c r="M72" s="28" t="s">
        <v>48</v>
      </c>
      <c r="N72" s="28" t="s">
        <v>48</v>
      </c>
      <c r="O72" s="32">
        <v>0</v>
      </c>
      <c r="P72" s="28">
        <v>700</v>
      </c>
      <c r="Q72" s="28">
        <v>0</v>
      </c>
      <c r="R72" s="28" t="s">
        <v>48</v>
      </c>
      <c r="S72" s="28" t="s">
        <v>48</v>
      </c>
      <c r="T72" s="28" t="s">
        <v>48</v>
      </c>
      <c r="U72" s="28" t="s">
        <v>48</v>
      </c>
      <c r="V72" s="28" t="s">
        <v>48</v>
      </c>
      <c r="W72" s="28"/>
      <c r="X72" s="28"/>
      <c r="Y72" s="32">
        <v>0.1</v>
      </c>
      <c r="Z72" s="32">
        <v>0.1</v>
      </c>
      <c r="AA72" s="35">
        <v>-31.501799999999999</v>
      </c>
      <c r="AB72" s="36">
        <v>18.1143</v>
      </c>
      <c r="AC72" s="13"/>
      <c r="AD72" s="23"/>
      <c r="AE72" s="23"/>
      <c r="AF72" s="13"/>
      <c r="AG72" s="13"/>
      <c r="AH72" s="13"/>
      <c r="AI72" s="14"/>
      <c r="AJ72" s="14"/>
    </row>
    <row r="73" spans="1:36" hidden="1" x14ac:dyDescent="0.35">
      <c r="A73" s="49" t="s">
        <v>81</v>
      </c>
      <c r="B73" s="3" t="s">
        <v>67</v>
      </c>
      <c r="C73" s="9" t="s">
        <v>68</v>
      </c>
      <c r="D73" s="9" t="s">
        <v>47</v>
      </c>
      <c r="E73" s="9">
        <v>1854</v>
      </c>
      <c r="F73" s="9">
        <v>930</v>
      </c>
      <c r="G73" s="9">
        <v>2</v>
      </c>
      <c r="H73" s="25" t="s">
        <v>48</v>
      </c>
      <c r="I73" s="25">
        <f>DATE(YEAR(J73)-1,MONTH(J73),DAY(J73))</f>
        <v>52232</v>
      </c>
      <c r="J73" s="25">
        <v>52597</v>
      </c>
      <c r="K73" s="9">
        <v>11.111000000000001</v>
      </c>
      <c r="L73" s="9">
        <v>8.1</v>
      </c>
      <c r="M73" s="9" t="s">
        <v>48</v>
      </c>
      <c r="N73" s="9" t="s">
        <v>48</v>
      </c>
      <c r="O73" s="26">
        <v>0.4</v>
      </c>
      <c r="P73" s="9">
        <v>37</v>
      </c>
      <c r="Q73" s="9">
        <v>968</v>
      </c>
      <c r="R73" s="9" t="s">
        <v>48</v>
      </c>
      <c r="S73" s="9" t="s">
        <v>48</v>
      </c>
      <c r="T73" s="9" t="s">
        <v>48</v>
      </c>
      <c r="U73" s="9" t="s">
        <v>48</v>
      </c>
      <c r="V73" s="9" t="s">
        <v>48</v>
      </c>
      <c r="Y73" s="26">
        <v>0.03</v>
      </c>
      <c r="Z73" s="26">
        <v>0.06</v>
      </c>
      <c r="AA73" s="8">
        <v>-33.673659999999998</v>
      </c>
      <c r="AB73" s="27">
        <v>18.42811</v>
      </c>
      <c r="AC73" s="13"/>
      <c r="AD73" s="23"/>
      <c r="AE73" s="23"/>
      <c r="AF73" s="13"/>
      <c r="AG73" s="13"/>
      <c r="AH73" s="13"/>
      <c r="AI73" s="14"/>
      <c r="AJ73" s="14"/>
    </row>
    <row r="74" spans="1:36" hidden="1" x14ac:dyDescent="0.35">
      <c r="A74" s="49" t="s">
        <v>81</v>
      </c>
      <c r="B74" s="3" t="s">
        <v>69</v>
      </c>
      <c r="C74" s="28" t="s">
        <v>70</v>
      </c>
      <c r="D74" s="28" t="s">
        <v>47</v>
      </c>
      <c r="E74" s="28">
        <v>1000</v>
      </c>
      <c r="F74" s="28">
        <v>250</v>
      </c>
      <c r="G74" s="28">
        <v>4</v>
      </c>
      <c r="H74" s="29" t="s">
        <v>48</v>
      </c>
      <c r="I74" s="29" t="s">
        <v>48</v>
      </c>
      <c r="J74" s="29" t="s">
        <v>57</v>
      </c>
      <c r="K74" s="28" t="s">
        <v>48</v>
      </c>
      <c r="L74" s="28" t="s">
        <v>48</v>
      </c>
      <c r="M74" s="28" t="s">
        <v>48</v>
      </c>
      <c r="N74" s="28" t="s">
        <v>48</v>
      </c>
      <c r="O74" s="32">
        <v>0</v>
      </c>
      <c r="P74" s="28">
        <v>0</v>
      </c>
      <c r="Q74" s="28">
        <v>201</v>
      </c>
      <c r="R74" s="37">
        <v>0.73699999999999999</v>
      </c>
      <c r="S74" s="28">
        <f>G74</f>
        <v>4</v>
      </c>
      <c r="T74" s="28">
        <f>F74</f>
        <v>250</v>
      </c>
      <c r="U74" s="28">
        <v>21.7</v>
      </c>
      <c r="V74" s="28" t="s">
        <v>48</v>
      </c>
      <c r="W74" s="28"/>
      <c r="X74" s="28"/>
      <c r="Y74" s="32">
        <v>0.03</v>
      </c>
      <c r="Z74" s="32">
        <v>2.4E-2</v>
      </c>
      <c r="AA74" s="35">
        <v>-28.562830000000002</v>
      </c>
      <c r="AB74" s="36">
        <v>29.082750000000001</v>
      </c>
      <c r="AC74" s="13"/>
      <c r="AD74" s="23"/>
      <c r="AE74" s="23"/>
      <c r="AF74" s="13"/>
      <c r="AG74" s="13"/>
      <c r="AH74" s="13"/>
      <c r="AI74" s="14"/>
      <c r="AJ74" s="14"/>
    </row>
    <row r="75" spans="1:36" hidden="1" x14ac:dyDescent="0.35">
      <c r="A75" s="49" t="s">
        <v>81</v>
      </c>
      <c r="B75" s="3" t="s">
        <v>71</v>
      </c>
      <c r="C75" s="9" t="s">
        <v>70</v>
      </c>
      <c r="D75" s="9" t="s">
        <v>47</v>
      </c>
      <c r="E75" s="9">
        <v>1332</v>
      </c>
      <c r="F75" s="9">
        <v>333</v>
      </c>
      <c r="G75" s="9">
        <v>4</v>
      </c>
      <c r="H75" s="25" t="s">
        <v>48</v>
      </c>
      <c r="I75" s="25" t="s">
        <v>48</v>
      </c>
      <c r="J75" s="25" t="s">
        <v>57</v>
      </c>
      <c r="K75" s="9" t="s">
        <v>48</v>
      </c>
      <c r="L75" s="9" t="s">
        <v>48</v>
      </c>
      <c r="M75" s="9" t="s">
        <v>48</v>
      </c>
      <c r="N75" s="9" t="s">
        <v>48</v>
      </c>
      <c r="O75" s="26">
        <v>0</v>
      </c>
      <c r="P75" s="9">
        <v>0</v>
      </c>
      <c r="Q75" s="9">
        <v>2530</v>
      </c>
      <c r="R75" s="38">
        <v>0.78</v>
      </c>
      <c r="S75" s="9">
        <f>G75</f>
        <v>4</v>
      </c>
      <c r="T75" s="9">
        <f>F75</f>
        <v>333</v>
      </c>
      <c r="U75" s="9">
        <v>27.4</v>
      </c>
      <c r="V75" s="9" t="s">
        <v>48</v>
      </c>
      <c r="Y75" s="26">
        <v>0.03</v>
      </c>
      <c r="Z75" s="26">
        <v>2.4E-2</v>
      </c>
      <c r="AA75" s="8">
        <v>-28.164999999999999</v>
      </c>
      <c r="AB75" s="27">
        <v>29.351199999999999</v>
      </c>
      <c r="AC75" s="13"/>
      <c r="AD75" s="23"/>
      <c r="AE75" s="23"/>
      <c r="AF75" s="13"/>
      <c r="AG75" s="13"/>
      <c r="AH75" s="13"/>
      <c r="AI75" s="14"/>
      <c r="AJ75" s="14"/>
    </row>
    <row r="76" spans="1:36" hidden="1" x14ac:dyDescent="0.35">
      <c r="A76" s="49" t="s">
        <v>81</v>
      </c>
      <c r="B76" s="3" t="s">
        <v>72</v>
      </c>
      <c r="C76" s="28" t="s">
        <v>70</v>
      </c>
      <c r="D76" s="28" t="s">
        <v>47</v>
      </c>
      <c r="E76" s="28">
        <v>400</v>
      </c>
      <c r="F76" s="28">
        <v>200</v>
      </c>
      <c r="G76" s="28">
        <v>2</v>
      </c>
      <c r="H76" s="29" t="s">
        <v>48</v>
      </c>
      <c r="I76" s="29" t="s">
        <v>48</v>
      </c>
      <c r="J76" s="29" t="s">
        <v>57</v>
      </c>
      <c r="K76" s="28" t="s">
        <v>48</v>
      </c>
      <c r="L76" s="28" t="s">
        <v>48</v>
      </c>
      <c r="M76" s="28" t="s">
        <v>48</v>
      </c>
      <c r="N76" s="28" t="s">
        <v>48</v>
      </c>
      <c r="O76" s="32">
        <v>0</v>
      </c>
      <c r="P76" s="28">
        <v>0</v>
      </c>
      <c r="Q76" s="28">
        <v>201</v>
      </c>
      <c r="R76" s="37">
        <v>0.77900000000000003</v>
      </c>
      <c r="S76" s="28">
        <f>G76</f>
        <v>2</v>
      </c>
      <c r="T76" s="28">
        <f>F76</f>
        <v>200</v>
      </c>
      <c r="U76" s="28">
        <v>10</v>
      </c>
      <c r="V76" s="28" t="s">
        <v>48</v>
      </c>
      <c r="W76" s="28"/>
      <c r="X76" s="28"/>
      <c r="Y76" s="32">
        <v>0.03</v>
      </c>
      <c r="Z76" s="32">
        <v>2.4E-2</v>
      </c>
      <c r="AA76" s="35">
        <v>-34.197220000000002</v>
      </c>
      <c r="AB76" s="36">
        <v>18.973610000000001</v>
      </c>
      <c r="AC76" s="13"/>
      <c r="AD76" s="23"/>
      <c r="AE76" s="23"/>
      <c r="AF76" s="13"/>
      <c r="AG76" s="13"/>
      <c r="AH76" s="13"/>
      <c r="AI76" s="14"/>
      <c r="AJ76" s="14"/>
    </row>
    <row r="77" spans="1:36" hidden="1" x14ac:dyDescent="0.35">
      <c r="A77" s="49" t="s">
        <v>81</v>
      </c>
      <c r="B77" s="3" t="s">
        <v>73</v>
      </c>
      <c r="C77" s="9" t="s">
        <v>74</v>
      </c>
      <c r="D77" s="9" t="s">
        <v>47</v>
      </c>
      <c r="E77" s="9">
        <v>360</v>
      </c>
      <c r="F77" s="9">
        <v>90</v>
      </c>
      <c r="G77" s="9">
        <v>4</v>
      </c>
      <c r="H77" s="25" t="s">
        <v>48</v>
      </c>
      <c r="I77" s="25" t="s">
        <v>48</v>
      </c>
      <c r="J77" s="25" t="s">
        <v>57</v>
      </c>
      <c r="K77" s="9" t="s">
        <v>48</v>
      </c>
      <c r="L77" s="9" t="s">
        <v>48</v>
      </c>
      <c r="M77" s="9" t="s">
        <v>48</v>
      </c>
      <c r="N77" s="9" t="s">
        <v>48</v>
      </c>
      <c r="O77" s="26">
        <v>0</v>
      </c>
      <c r="P77" s="9">
        <v>30</v>
      </c>
      <c r="Q77" s="9">
        <v>0</v>
      </c>
      <c r="R77" s="9" t="s">
        <v>48</v>
      </c>
      <c r="S77" s="9" t="s">
        <v>48</v>
      </c>
      <c r="T77" s="9" t="s">
        <v>48</v>
      </c>
      <c r="U77" s="9" t="s">
        <v>48</v>
      </c>
      <c r="V77" s="9" t="s">
        <v>48</v>
      </c>
      <c r="Y77" s="26">
        <v>0.03</v>
      </c>
      <c r="Z77" s="26">
        <v>2.4E-2</v>
      </c>
      <c r="AA77" s="8">
        <v>-30.62396</v>
      </c>
      <c r="AB77" s="27">
        <v>25.50403</v>
      </c>
      <c r="AC77" s="13"/>
      <c r="AD77" s="23"/>
      <c r="AE77" s="23"/>
      <c r="AF77" s="13"/>
      <c r="AG77" s="13"/>
      <c r="AH77" s="13"/>
      <c r="AI77" s="14"/>
      <c r="AJ77" s="14"/>
    </row>
    <row r="78" spans="1:36" hidden="1" x14ac:dyDescent="0.35">
      <c r="A78" s="49" t="s">
        <v>81</v>
      </c>
      <c r="B78" s="3" t="s">
        <v>75</v>
      </c>
      <c r="C78" s="28" t="s">
        <v>74</v>
      </c>
      <c r="D78" s="28" t="s">
        <v>47</v>
      </c>
      <c r="E78" s="28">
        <v>240</v>
      </c>
      <c r="F78" s="28">
        <v>120</v>
      </c>
      <c r="G78" s="28">
        <v>2</v>
      </c>
      <c r="H78" s="29" t="s">
        <v>48</v>
      </c>
      <c r="I78" s="29" t="s">
        <v>48</v>
      </c>
      <c r="J78" s="29" t="s">
        <v>57</v>
      </c>
      <c r="K78" s="28" t="s">
        <v>48</v>
      </c>
      <c r="L78" s="28" t="s">
        <v>48</v>
      </c>
      <c r="M78" s="28" t="s">
        <v>48</v>
      </c>
      <c r="N78" s="28" t="s">
        <v>48</v>
      </c>
      <c r="O78" s="32">
        <v>0</v>
      </c>
      <c r="P78" s="28">
        <v>30</v>
      </c>
      <c r="Q78" s="28">
        <v>0</v>
      </c>
      <c r="R78" s="28" t="s">
        <v>48</v>
      </c>
      <c r="S78" s="28" t="s">
        <v>48</v>
      </c>
      <c r="T78" s="28" t="s">
        <v>48</v>
      </c>
      <c r="U78" s="28" t="s">
        <v>48</v>
      </c>
      <c r="V78" s="28" t="s">
        <v>48</v>
      </c>
      <c r="W78" s="28"/>
      <c r="X78" s="28"/>
      <c r="Y78" s="32">
        <v>0.03</v>
      </c>
      <c r="Z78" s="32">
        <v>2.4E-2</v>
      </c>
      <c r="AA78" s="35">
        <v>-29.993369999999999</v>
      </c>
      <c r="AB78" s="36">
        <v>24.733840000000001</v>
      </c>
      <c r="AC78" s="13"/>
      <c r="AD78" s="23"/>
      <c r="AE78" s="23"/>
      <c r="AF78" s="13"/>
      <c r="AG78" s="13"/>
      <c r="AH78" s="13"/>
      <c r="AI78" s="14"/>
      <c r="AJ78" s="14"/>
    </row>
    <row r="79" spans="1:36" hidden="1" x14ac:dyDescent="0.35">
      <c r="A79" s="49" t="s">
        <v>81</v>
      </c>
      <c r="B79" s="3" t="s">
        <v>76</v>
      </c>
      <c r="C79" s="9" t="s">
        <v>82</v>
      </c>
      <c r="D79" s="9" t="s">
        <v>47</v>
      </c>
      <c r="E79" s="9">
        <v>171</v>
      </c>
      <c r="F79" s="9">
        <v>57</v>
      </c>
      <c r="G79" s="9">
        <v>3</v>
      </c>
      <c r="H79" s="25" t="s">
        <v>48</v>
      </c>
      <c r="I79" s="25">
        <f t="shared" ref="I79:I90" si="2">DATE(YEAR(J79)-1,MONTH(J79),DAY(J79))</f>
        <v>45657</v>
      </c>
      <c r="J79" s="25">
        <v>46022</v>
      </c>
      <c r="K79" s="9">
        <v>11.519</v>
      </c>
      <c r="L79" s="9">
        <v>270</v>
      </c>
      <c r="M79" s="9">
        <v>3.4</v>
      </c>
      <c r="N79" s="9">
        <v>3.4</v>
      </c>
      <c r="O79" s="26">
        <v>0</v>
      </c>
      <c r="P79" s="9">
        <v>2</v>
      </c>
      <c r="Q79" s="9">
        <v>161</v>
      </c>
      <c r="R79" s="9" t="s">
        <v>48</v>
      </c>
      <c r="S79" s="9" t="s">
        <v>48</v>
      </c>
      <c r="T79" s="9" t="s">
        <v>48</v>
      </c>
      <c r="U79" s="9" t="s">
        <v>48</v>
      </c>
      <c r="V79" s="9" t="s">
        <v>48</v>
      </c>
      <c r="Y79" s="26">
        <v>6.9000000000000006E-2</v>
      </c>
      <c r="Z79" s="26">
        <v>4.5999999999999999E-2</v>
      </c>
      <c r="AA79" s="8">
        <v>-33.884079999999997</v>
      </c>
      <c r="AB79" s="27">
        <v>18.533609999999999</v>
      </c>
      <c r="AC79" s="13"/>
      <c r="AD79" s="23"/>
      <c r="AE79" s="23"/>
      <c r="AF79" s="13"/>
      <c r="AG79" s="13"/>
      <c r="AH79" s="13"/>
      <c r="AI79" s="14"/>
      <c r="AJ79" s="14"/>
    </row>
    <row r="80" spans="1:36" hidden="1" x14ac:dyDescent="0.35">
      <c r="A80" s="49" t="s">
        <v>81</v>
      </c>
      <c r="B80" s="3" t="s">
        <v>78</v>
      </c>
      <c r="C80" s="28" t="s">
        <v>82</v>
      </c>
      <c r="D80" s="28" t="s">
        <v>47</v>
      </c>
      <c r="E80" s="28">
        <v>1327</v>
      </c>
      <c r="F80" s="28">
        <v>148</v>
      </c>
      <c r="G80" s="28">
        <v>9</v>
      </c>
      <c r="H80" s="29" t="s">
        <v>48</v>
      </c>
      <c r="I80" s="29">
        <f t="shared" si="2"/>
        <v>49674</v>
      </c>
      <c r="J80" s="29">
        <v>50040</v>
      </c>
      <c r="K80" s="28">
        <v>11.519</v>
      </c>
      <c r="L80" s="28">
        <v>250</v>
      </c>
      <c r="M80" s="28">
        <v>9</v>
      </c>
      <c r="N80" s="28">
        <v>9</v>
      </c>
      <c r="O80" s="32">
        <v>0</v>
      </c>
      <c r="P80" s="28">
        <v>2</v>
      </c>
      <c r="Q80" s="28">
        <v>161</v>
      </c>
      <c r="R80" s="28" t="s">
        <v>48</v>
      </c>
      <c r="S80" s="28" t="s">
        <v>48</v>
      </c>
      <c r="T80" s="28" t="s">
        <v>48</v>
      </c>
      <c r="U80" s="28" t="s">
        <v>48</v>
      </c>
      <c r="V80" s="28" t="s">
        <v>48</v>
      </c>
      <c r="W80" s="28"/>
      <c r="X80" s="28"/>
      <c r="Y80" s="32">
        <v>6.9000000000000006E-2</v>
      </c>
      <c r="Z80" s="32">
        <v>4.5999999999999999E-2</v>
      </c>
      <c r="AA80" s="35">
        <v>-33.591999999999999</v>
      </c>
      <c r="AB80" s="36">
        <v>18.460699999999999</v>
      </c>
      <c r="AC80" s="13"/>
      <c r="AD80" s="23"/>
      <c r="AE80" s="23"/>
      <c r="AF80" s="13"/>
      <c r="AG80" s="13"/>
      <c r="AH80" s="13"/>
      <c r="AI80" s="14"/>
      <c r="AJ80" s="14"/>
    </row>
    <row r="81" spans="1:36" hidden="1" x14ac:dyDescent="0.35">
      <c r="A81" s="49" t="s">
        <v>81</v>
      </c>
      <c r="B81" s="3" t="s">
        <v>79</v>
      </c>
      <c r="C81" s="9" t="s">
        <v>82</v>
      </c>
      <c r="D81" s="9" t="s">
        <v>47</v>
      </c>
      <c r="E81" s="9">
        <v>740</v>
      </c>
      <c r="F81" s="9">
        <v>148</v>
      </c>
      <c r="G81" s="9">
        <v>5</v>
      </c>
      <c r="H81" s="25" t="s">
        <v>48</v>
      </c>
      <c r="I81" s="25">
        <f t="shared" si="2"/>
        <v>49674</v>
      </c>
      <c r="J81" s="25">
        <v>50040</v>
      </c>
      <c r="K81" s="9">
        <v>11.519</v>
      </c>
      <c r="L81" s="9">
        <v>250</v>
      </c>
      <c r="M81" s="9">
        <v>9</v>
      </c>
      <c r="N81" s="9">
        <v>9</v>
      </c>
      <c r="O81" s="26">
        <v>0</v>
      </c>
      <c r="P81" s="9">
        <v>2</v>
      </c>
      <c r="Q81" s="9">
        <v>161</v>
      </c>
      <c r="R81" s="9" t="s">
        <v>48</v>
      </c>
      <c r="S81" s="9" t="s">
        <v>48</v>
      </c>
      <c r="T81" s="9" t="s">
        <v>48</v>
      </c>
      <c r="U81" s="9" t="s">
        <v>48</v>
      </c>
      <c r="V81" s="9" t="s">
        <v>48</v>
      </c>
      <c r="Y81" s="26">
        <v>6.9000000000000006E-2</v>
      </c>
      <c r="Z81" s="26">
        <v>4.5999999999999999E-2</v>
      </c>
      <c r="AA81" s="8">
        <v>-34.165260000000004</v>
      </c>
      <c r="AB81" s="27">
        <v>21.96077</v>
      </c>
      <c r="AC81" s="13"/>
      <c r="AD81" s="23"/>
      <c r="AE81" s="23"/>
      <c r="AF81" s="13"/>
      <c r="AG81" s="13"/>
      <c r="AH81" s="13"/>
      <c r="AI81" s="14"/>
      <c r="AJ81" s="14"/>
    </row>
    <row r="82" spans="1:36" hidden="1" x14ac:dyDescent="0.35">
      <c r="A82" s="50" t="s">
        <v>81</v>
      </c>
      <c r="B82" s="39" t="s">
        <v>80</v>
      </c>
      <c r="C82" s="40" t="s">
        <v>82</v>
      </c>
      <c r="D82" s="40" t="s">
        <v>47</v>
      </c>
      <c r="E82" s="40">
        <v>171</v>
      </c>
      <c r="F82" s="40">
        <v>57</v>
      </c>
      <c r="G82" s="40">
        <v>3</v>
      </c>
      <c r="H82" s="41" t="s">
        <v>48</v>
      </c>
      <c r="I82" s="41">
        <f t="shared" si="2"/>
        <v>45657</v>
      </c>
      <c r="J82" s="41">
        <v>46022</v>
      </c>
      <c r="K82" s="40">
        <v>11.519</v>
      </c>
      <c r="L82" s="40">
        <v>270</v>
      </c>
      <c r="M82" s="40">
        <v>3.4</v>
      </c>
      <c r="N82" s="40">
        <v>3.4</v>
      </c>
      <c r="O82" s="42">
        <v>0</v>
      </c>
      <c r="P82" s="40">
        <v>2</v>
      </c>
      <c r="Q82" s="40">
        <v>161</v>
      </c>
      <c r="R82" s="40" t="s">
        <v>48</v>
      </c>
      <c r="S82" s="40" t="s">
        <v>48</v>
      </c>
      <c r="T82" s="40" t="s">
        <v>48</v>
      </c>
      <c r="U82" s="40" t="s">
        <v>48</v>
      </c>
      <c r="V82" s="40" t="s">
        <v>48</v>
      </c>
      <c r="W82" s="40"/>
      <c r="X82" s="40"/>
      <c r="Y82" s="42">
        <v>6.9000000000000006E-2</v>
      </c>
      <c r="Z82" s="42">
        <v>4.5999999999999999E-2</v>
      </c>
      <c r="AA82" s="43">
        <v>-33.027389999999997</v>
      </c>
      <c r="AB82" s="44">
        <v>27.88382</v>
      </c>
      <c r="AC82" s="13"/>
      <c r="AD82" s="23"/>
      <c r="AE82" s="23"/>
      <c r="AF82" s="13"/>
      <c r="AG82" s="13"/>
      <c r="AH82" s="13"/>
      <c r="AI82" s="14"/>
      <c r="AJ82" s="14"/>
    </row>
    <row r="83" spans="1:36" hidden="1" x14ac:dyDescent="0.35">
      <c r="A83" s="51" t="s">
        <v>83</v>
      </c>
      <c r="B83" s="17" t="s">
        <v>45</v>
      </c>
      <c r="C83" s="18" t="s">
        <v>46</v>
      </c>
      <c r="D83" s="18" t="s">
        <v>47</v>
      </c>
      <c r="E83" s="18">
        <v>2100</v>
      </c>
      <c r="F83" s="18">
        <v>370</v>
      </c>
      <c r="G83" s="18">
        <v>6</v>
      </c>
      <c r="H83" s="19" t="s">
        <v>48</v>
      </c>
      <c r="I83" s="19">
        <f t="shared" si="2"/>
        <v>45292</v>
      </c>
      <c r="J83" s="19">
        <v>45658</v>
      </c>
      <c r="K83" s="18">
        <v>11.654</v>
      </c>
      <c r="L83" s="18">
        <v>16.8</v>
      </c>
      <c r="M83" s="18">
        <v>2.1</v>
      </c>
      <c r="N83" s="18">
        <v>2.1</v>
      </c>
      <c r="O83" s="20">
        <v>0.3</v>
      </c>
      <c r="P83" s="18">
        <v>57</v>
      </c>
      <c r="Q83" s="18">
        <v>594</v>
      </c>
      <c r="R83" s="18" t="s">
        <v>48</v>
      </c>
      <c r="S83" s="18" t="s">
        <v>48</v>
      </c>
      <c r="T83" s="18" t="s">
        <v>48</v>
      </c>
      <c r="U83" s="18" t="s">
        <v>48</v>
      </c>
      <c r="V83" s="18" t="s">
        <v>48</v>
      </c>
      <c r="W83" s="18"/>
      <c r="X83" s="18"/>
      <c r="Y83" s="20">
        <v>0.1</v>
      </c>
      <c r="Z83" s="20">
        <v>0.1</v>
      </c>
      <c r="AA83" s="21">
        <v>-25.94444</v>
      </c>
      <c r="AB83" s="22">
        <v>29.79166</v>
      </c>
      <c r="AC83" s="13"/>
      <c r="AD83" s="23"/>
      <c r="AE83" s="23"/>
      <c r="AF83" s="13"/>
      <c r="AG83" s="13"/>
      <c r="AH83" s="13"/>
      <c r="AI83" s="14"/>
      <c r="AJ83" s="14"/>
    </row>
    <row r="84" spans="1:36" hidden="1" x14ac:dyDescent="0.35">
      <c r="A84" s="52" t="str">
        <f t="shared" ref="A84:A109" si="3">A83</f>
        <v>ambitions_2Gt</v>
      </c>
      <c r="B84" s="3" t="s">
        <v>49</v>
      </c>
      <c r="C84" s="9" t="s">
        <v>46</v>
      </c>
      <c r="D84" s="9" t="s">
        <v>47</v>
      </c>
      <c r="E84" s="9">
        <v>1481</v>
      </c>
      <c r="F84" s="9">
        <v>190</v>
      </c>
      <c r="G84" s="9">
        <v>8</v>
      </c>
      <c r="H84" s="25" t="s">
        <v>48</v>
      </c>
      <c r="I84" s="25">
        <f t="shared" si="2"/>
        <v>44562</v>
      </c>
      <c r="J84" s="25">
        <v>44927</v>
      </c>
      <c r="K84" s="9">
        <v>12.420999999999999</v>
      </c>
      <c r="L84" s="9">
        <v>23.1</v>
      </c>
      <c r="M84" s="9">
        <v>1.1000000000000001</v>
      </c>
      <c r="N84" s="9">
        <v>1.1000000000000001</v>
      </c>
      <c r="O84" s="26">
        <v>0.3</v>
      </c>
      <c r="P84" s="9">
        <v>57</v>
      </c>
      <c r="Q84" s="9">
        <v>594</v>
      </c>
      <c r="R84" s="9" t="s">
        <v>48</v>
      </c>
      <c r="S84" s="9" t="s">
        <v>48</v>
      </c>
      <c r="T84" s="9" t="s">
        <v>48</v>
      </c>
      <c r="U84" s="9" t="s">
        <v>48</v>
      </c>
      <c r="V84" s="9" t="s">
        <v>48</v>
      </c>
      <c r="Y84" s="26">
        <v>0.1</v>
      </c>
      <c r="Z84" s="26">
        <v>0.1</v>
      </c>
      <c r="AA84" s="8">
        <v>-26.620069999999998</v>
      </c>
      <c r="AB84" s="27">
        <v>30.09113</v>
      </c>
      <c r="AC84" s="13"/>
      <c r="AD84" s="23"/>
      <c r="AE84" s="23"/>
      <c r="AF84" s="13"/>
      <c r="AG84" s="13"/>
      <c r="AH84" s="13"/>
      <c r="AI84" s="14"/>
      <c r="AJ84" s="14"/>
    </row>
    <row r="85" spans="1:36" hidden="1" x14ac:dyDescent="0.35">
      <c r="A85" s="52" t="str">
        <f t="shared" si="3"/>
        <v>ambitions_2Gt</v>
      </c>
      <c r="B85" s="3" t="s">
        <v>50</v>
      </c>
      <c r="C85" s="28" t="s">
        <v>46</v>
      </c>
      <c r="D85" s="28" t="s">
        <v>47</v>
      </c>
      <c r="E85" s="28">
        <v>2875</v>
      </c>
      <c r="F85" s="28">
        <v>580</v>
      </c>
      <c r="G85" s="28">
        <v>5</v>
      </c>
      <c r="H85" s="29" t="s">
        <v>48</v>
      </c>
      <c r="I85" s="29">
        <f t="shared" si="2"/>
        <v>48580</v>
      </c>
      <c r="J85" s="29">
        <v>48945</v>
      </c>
      <c r="K85" s="28">
        <v>11.034000000000001</v>
      </c>
      <c r="L85" s="28">
        <v>11.8</v>
      </c>
      <c r="M85" s="28">
        <v>3.3</v>
      </c>
      <c r="N85" s="28">
        <v>3.3</v>
      </c>
      <c r="O85" s="32">
        <v>0.3</v>
      </c>
      <c r="P85" s="28">
        <v>57</v>
      </c>
      <c r="Q85" s="28">
        <v>594</v>
      </c>
      <c r="R85" s="28" t="s">
        <v>48</v>
      </c>
      <c r="S85" s="28" t="s">
        <v>48</v>
      </c>
      <c r="T85" s="28" t="s">
        <v>48</v>
      </c>
      <c r="U85" s="28" t="s">
        <v>48</v>
      </c>
      <c r="V85" s="28" t="s">
        <v>48</v>
      </c>
      <c r="W85" s="28"/>
      <c r="X85" s="28"/>
      <c r="Y85" s="32">
        <v>0.1</v>
      </c>
      <c r="Z85" s="32">
        <v>0.1</v>
      </c>
      <c r="AA85" s="35">
        <v>-25.959540000000001</v>
      </c>
      <c r="AB85" s="36">
        <v>29.34094</v>
      </c>
      <c r="AC85" s="13"/>
      <c r="AD85" s="23"/>
      <c r="AE85" s="23"/>
      <c r="AF85" s="13"/>
      <c r="AG85" s="13"/>
      <c r="AH85" s="13"/>
      <c r="AI85" s="14"/>
      <c r="AJ85" s="14"/>
    </row>
    <row r="86" spans="1:36" hidden="1" x14ac:dyDescent="0.35">
      <c r="A86" s="52" t="str">
        <f t="shared" si="3"/>
        <v>ambitions_2Gt</v>
      </c>
      <c r="B86" s="3" t="s">
        <v>51</v>
      </c>
      <c r="C86" s="9" t="s">
        <v>46</v>
      </c>
      <c r="D86" s="9" t="s">
        <v>47</v>
      </c>
      <c r="E86" s="9">
        <v>570</v>
      </c>
      <c r="F86" s="9">
        <v>180</v>
      </c>
      <c r="G86" s="9">
        <v>6</v>
      </c>
      <c r="H86" s="25" t="s">
        <v>48</v>
      </c>
      <c r="I86" s="25">
        <f t="shared" si="2"/>
        <v>46388</v>
      </c>
      <c r="J86" s="25">
        <v>46753</v>
      </c>
      <c r="K86" s="9">
        <v>12.61</v>
      </c>
      <c r="L86" s="9">
        <v>22.1</v>
      </c>
      <c r="M86" s="9">
        <v>0.9</v>
      </c>
      <c r="N86" s="9">
        <v>0.9</v>
      </c>
      <c r="O86" s="26">
        <v>0.3</v>
      </c>
      <c r="P86" s="9">
        <v>57</v>
      </c>
      <c r="Q86" s="9">
        <v>594</v>
      </c>
      <c r="R86" s="9" t="s">
        <v>48</v>
      </c>
      <c r="S86" s="9" t="s">
        <v>48</v>
      </c>
      <c r="T86" s="9" t="s">
        <v>48</v>
      </c>
      <c r="U86" s="9" t="s">
        <v>48</v>
      </c>
      <c r="V86" s="9" t="s">
        <v>48</v>
      </c>
      <c r="Y86" s="26">
        <v>0.1</v>
      </c>
      <c r="Z86" s="26">
        <v>0.1</v>
      </c>
      <c r="AA86" s="8">
        <v>-26.769549999999999</v>
      </c>
      <c r="AB86" s="27">
        <v>28.499510000000001</v>
      </c>
      <c r="AC86" s="13"/>
      <c r="AD86" s="23"/>
      <c r="AE86" s="23"/>
      <c r="AF86" s="13"/>
      <c r="AG86" s="13"/>
      <c r="AH86" s="13"/>
      <c r="AI86" s="14"/>
      <c r="AJ86" s="14"/>
    </row>
    <row r="87" spans="1:36" hidden="1" x14ac:dyDescent="0.35">
      <c r="A87" s="52" t="str">
        <f t="shared" si="3"/>
        <v>ambitions_2Gt</v>
      </c>
      <c r="B87" s="3" t="s">
        <v>52</v>
      </c>
      <c r="C87" s="28" t="s">
        <v>46</v>
      </c>
      <c r="D87" s="28" t="s">
        <v>47</v>
      </c>
      <c r="E87" s="28">
        <v>1098</v>
      </c>
      <c r="F87" s="28">
        <v>190</v>
      </c>
      <c r="G87" s="28">
        <v>10</v>
      </c>
      <c r="H87" s="29" t="s">
        <v>48</v>
      </c>
      <c r="I87" s="29">
        <f t="shared" si="2"/>
        <v>45658</v>
      </c>
      <c r="J87" s="29">
        <v>46023</v>
      </c>
      <c r="K87" s="28">
        <v>12.131</v>
      </c>
      <c r="L87" s="28">
        <v>17</v>
      </c>
      <c r="M87" s="28">
        <v>1.1000000000000001</v>
      </c>
      <c r="N87" s="28">
        <v>1.1000000000000001</v>
      </c>
      <c r="O87" s="32">
        <v>0.3</v>
      </c>
      <c r="P87" s="28">
        <v>57</v>
      </c>
      <c r="Q87" s="28">
        <v>594</v>
      </c>
      <c r="R87" s="28" t="s">
        <v>48</v>
      </c>
      <c r="S87" s="28" t="s">
        <v>48</v>
      </c>
      <c r="T87" s="28" t="s">
        <v>48</v>
      </c>
      <c r="U87" s="28" t="s">
        <v>48</v>
      </c>
      <c r="V87" s="28" t="s">
        <v>48</v>
      </c>
      <c r="W87" s="28"/>
      <c r="X87" s="28"/>
      <c r="Y87" s="32">
        <v>0.1</v>
      </c>
      <c r="Z87" s="32">
        <v>0.1</v>
      </c>
      <c r="AA87" s="35">
        <v>-26.031379999999999</v>
      </c>
      <c r="AB87" s="36">
        <v>29.601379999999999</v>
      </c>
      <c r="AC87" s="13"/>
      <c r="AD87" s="23"/>
      <c r="AE87" s="23"/>
      <c r="AF87" s="13"/>
      <c r="AG87" s="13"/>
      <c r="AH87" s="13"/>
      <c r="AI87" s="14"/>
      <c r="AJ87" s="14"/>
    </row>
    <row r="88" spans="1:36" hidden="1" x14ac:dyDescent="0.35">
      <c r="A88" s="52" t="str">
        <f t="shared" si="3"/>
        <v>ambitions_2Gt</v>
      </c>
      <c r="B88" s="3" t="s">
        <v>53</v>
      </c>
      <c r="C88" s="9" t="s">
        <v>46</v>
      </c>
      <c r="D88" s="9" t="s">
        <v>47</v>
      </c>
      <c r="E88" s="9">
        <v>3840</v>
      </c>
      <c r="F88" s="9">
        <v>640</v>
      </c>
      <c r="G88" s="9">
        <v>6</v>
      </c>
      <c r="H88" s="25" t="s">
        <v>48</v>
      </c>
      <c r="I88" s="25">
        <f t="shared" si="2"/>
        <v>51867</v>
      </c>
      <c r="J88" s="25">
        <v>52232</v>
      </c>
      <c r="K88" s="9">
        <v>11.753</v>
      </c>
      <c r="L88" s="9">
        <v>18.600000000000001</v>
      </c>
      <c r="M88" s="9">
        <v>1.8</v>
      </c>
      <c r="N88" s="9">
        <v>1.8</v>
      </c>
      <c r="O88" s="26">
        <v>0.3</v>
      </c>
      <c r="P88" s="9">
        <v>57</v>
      </c>
      <c r="Q88" s="9">
        <v>594</v>
      </c>
      <c r="R88" s="9" t="s">
        <v>48</v>
      </c>
      <c r="S88" s="9" t="s">
        <v>48</v>
      </c>
      <c r="T88" s="9" t="s">
        <v>48</v>
      </c>
      <c r="U88" s="9" t="s">
        <v>48</v>
      </c>
      <c r="V88" s="9" t="s">
        <v>48</v>
      </c>
      <c r="Y88" s="26">
        <v>0.1</v>
      </c>
      <c r="Z88" s="26">
        <v>0.1</v>
      </c>
      <c r="AA88" s="8">
        <v>-26.088049999999999</v>
      </c>
      <c r="AB88" s="27">
        <v>28.968879999999999</v>
      </c>
      <c r="AC88" s="13"/>
      <c r="AD88" s="23"/>
      <c r="AE88" s="23"/>
      <c r="AF88" s="13"/>
      <c r="AG88" s="13"/>
      <c r="AH88" s="13"/>
      <c r="AI88" s="14"/>
      <c r="AJ88" s="14"/>
    </row>
    <row r="89" spans="1:36" hidden="1" x14ac:dyDescent="0.35">
      <c r="A89" s="52" t="str">
        <f t="shared" si="3"/>
        <v>ambitions_2Gt</v>
      </c>
      <c r="B89" s="3" t="s">
        <v>54</v>
      </c>
      <c r="C89" s="28" t="s">
        <v>46</v>
      </c>
      <c r="D89" s="28" t="s">
        <v>47</v>
      </c>
      <c r="E89" s="28">
        <v>114</v>
      </c>
      <c r="F89" s="28">
        <v>100</v>
      </c>
      <c r="G89" s="28">
        <v>9</v>
      </c>
      <c r="H89" s="29" t="s">
        <v>48</v>
      </c>
      <c r="I89" s="29">
        <f t="shared" si="2"/>
        <v>46388</v>
      </c>
      <c r="J89" s="29">
        <v>46753</v>
      </c>
      <c r="K89" s="28">
        <v>13.829000000000001</v>
      </c>
      <c r="L89" s="28">
        <v>17.600000000000001</v>
      </c>
      <c r="M89" s="28">
        <v>0.5</v>
      </c>
      <c r="N89" s="28">
        <v>0.5</v>
      </c>
      <c r="O89" s="32">
        <v>0.3</v>
      </c>
      <c r="P89" s="28">
        <v>57</v>
      </c>
      <c r="Q89" s="28">
        <v>594</v>
      </c>
      <c r="R89" s="28" t="s">
        <v>48</v>
      </c>
      <c r="S89" s="28" t="s">
        <v>48</v>
      </c>
      <c r="T89" s="28" t="s">
        <v>48</v>
      </c>
      <c r="U89" s="28" t="s">
        <v>48</v>
      </c>
      <c r="V89" s="28" t="s">
        <v>48</v>
      </c>
      <c r="W89" s="28"/>
      <c r="X89" s="28"/>
      <c r="Y89" s="32">
        <v>0.1</v>
      </c>
      <c r="Z89" s="32">
        <v>0.1</v>
      </c>
      <c r="AA89" s="35">
        <v>-26.090779999999999</v>
      </c>
      <c r="AB89" s="36">
        <v>29.474460000000001</v>
      </c>
      <c r="AC89" s="13"/>
      <c r="AD89" s="23"/>
      <c r="AE89" s="23"/>
      <c r="AF89" s="13"/>
      <c r="AG89" s="13"/>
      <c r="AH89" s="13"/>
      <c r="AI89" s="14"/>
      <c r="AJ89" s="14"/>
    </row>
    <row r="90" spans="1:36" hidden="1" x14ac:dyDescent="0.35">
      <c r="A90" s="52" t="str">
        <f t="shared" si="3"/>
        <v>ambitions_2Gt</v>
      </c>
      <c r="B90" s="3" t="s">
        <v>55</v>
      </c>
      <c r="C90" s="9" t="s">
        <v>46</v>
      </c>
      <c r="D90" s="9" t="s">
        <v>47</v>
      </c>
      <c r="E90" s="9">
        <v>2850</v>
      </c>
      <c r="F90" s="9">
        <v>480</v>
      </c>
      <c r="G90" s="9">
        <v>6</v>
      </c>
      <c r="H90" s="25" t="s">
        <v>48</v>
      </c>
      <c r="I90" s="25">
        <f t="shared" si="2"/>
        <v>46753</v>
      </c>
      <c r="J90" s="25">
        <v>47119</v>
      </c>
      <c r="K90" s="9">
        <v>11.243</v>
      </c>
      <c r="L90" s="9">
        <v>18.600000000000001</v>
      </c>
      <c r="M90" s="9">
        <v>3.6</v>
      </c>
      <c r="N90" s="9">
        <v>3.6</v>
      </c>
      <c r="O90" s="26">
        <v>0.3</v>
      </c>
      <c r="P90" s="9">
        <v>57</v>
      </c>
      <c r="Q90" s="9">
        <v>594</v>
      </c>
      <c r="R90" s="9" t="s">
        <v>48</v>
      </c>
      <c r="S90" s="9" t="s">
        <v>48</v>
      </c>
      <c r="T90" s="9" t="s">
        <v>48</v>
      </c>
      <c r="U90" s="9" t="s">
        <v>48</v>
      </c>
      <c r="V90" s="9" t="s">
        <v>48</v>
      </c>
      <c r="Y90" s="26">
        <v>0.1</v>
      </c>
      <c r="Z90" s="26">
        <v>0.1</v>
      </c>
      <c r="AA90" s="8">
        <v>-26.25404</v>
      </c>
      <c r="AB90" s="27">
        <v>29.18008</v>
      </c>
      <c r="AC90" s="13"/>
      <c r="AD90" s="23"/>
      <c r="AE90" s="23"/>
      <c r="AF90" s="13"/>
      <c r="AG90" s="13"/>
      <c r="AH90" s="13"/>
      <c r="AI90" s="14"/>
      <c r="AJ90" s="14"/>
    </row>
    <row r="91" spans="1:36" hidden="1" x14ac:dyDescent="0.35">
      <c r="A91" s="52" t="str">
        <f t="shared" si="3"/>
        <v>ambitions_2Gt</v>
      </c>
      <c r="B91" s="3" t="s">
        <v>56</v>
      </c>
      <c r="C91" s="28" t="s">
        <v>46</v>
      </c>
      <c r="D91" s="28" t="s">
        <v>47</v>
      </c>
      <c r="E91" s="28">
        <v>2880</v>
      </c>
      <c r="F91" s="28">
        <v>723</v>
      </c>
      <c r="G91" s="28">
        <v>0</v>
      </c>
      <c r="H91" s="29" t="s">
        <v>48</v>
      </c>
      <c r="I91" s="29" t="s">
        <v>48</v>
      </c>
      <c r="J91" s="29" t="s">
        <v>57</v>
      </c>
      <c r="K91" s="28">
        <v>9.8119999999999994</v>
      </c>
      <c r="L91" s="28">
        <v>16.3</v>
      </c>
      <c r="M91" s="28">
        <v>7.2</v>
      </c>
      <c r="N91" s="28">
        <v>7.2</v>
      </c>
      <c r="O91" s="32">
        <v>0.3</v>
      </c>
      <c r="P91" s="28">
        <v>80</v>
      </c>
      <c r="Q91" s="28">
        <v>4700</v>
      </c>
      <c r="R91" s="28" t="s">
        <v>48</v>
      </c>
      <c r="S91" s="28" t="s">
        <v>48</v>
      </c>
      <c r="T91" s="28" t="s">
        <v>48</v>
      </c>
      <c r="U91" s="28" t="s">
        <v>48</v>
      </c>
      <c r="V91" s="28" t="s">
        <v>48</v>
      </c>
      <c r="W91" s="28"/>
      <c r="X91" s="28"/>
      <c r="Y91" s="32">
        <v>0.1</v>
      </c>
      <c r="Z91" s="32">
        <v>0.1</v>
      </c>
      <c r="AA91" s="35">
        <v>-25.5459</v>
      </c>
      <c r="AB91" s="36">
        <v>28.5502</v>
      </c>
      <c r="AC91" s="13"/>
      <c r="AD91" s="23"/>
      <c r="AE91" s="23"/>
      <c r="AF91" s="13"/>
      <c r="AG91" s="13"/>
      <c r="AH91" s="13"/>
      <c r="AI91" s="14"/>
      <c r="AJ91" s="14"/>
    </row>
    <row r="92" spans="1:36" hidden="1" x14ac:dyDescent="0.35">
      <c r="A92" s="52" t="str">
        <f t="shared" si="3"/>
        <v>ambitions_2Gt</v>
      </c>
      <c r="B92" s="3" t="s">
        <v>58</v>
      </c>
      <c r="C92" s="9" t="s">
        <v>46</v>
      </c>
      <c r="D92" s="9" t="s">
        <v>47</v>
      </c>
      <c r="E92" s="9">
        <v>3558</v>
      </c>
      <c r="F92" s="9">
        <v>590</v>
      </c>
      <c r="G92" s="9">
        <v>6</v>
      </c>
      <c r="H92" s="25" t="s">
        <v>48</v>
      </c>
      <c r="I92" s="25">
        <f>DATE(YEAR(J92)-1,MONTH(J92),DAY(J92))</f>
        <v>50771</v>
      </c>
      <c r="J92" s="25">
        <v>51136</v>
      </c>
      <c r="K92" s="9">
        <v>10.975</v>
      </c>
      <c r="L92" s="9">
        <v>11.2</v>
      </c>
      <c r="M92" s="9">
        <v>5.9</v>
      </c>
      <c r="N92" s="9">
        <v>5.9</v>
      </c>
      <c r="O92" s="26">
        <v>0.3</v>
      </c>
      <c r="P92" s="9">
        <v>57</v>
      </c>
      <c r="Q92" s="9">
        <v>594</v>
      </c>
      <c r="R92" s="9" t="s">
        <v>48</v>
      </c>
      <c r="S92" s="9" t="s">
        <v>48</v>
      </c>
      <c r="T92" s="9" t="s">
        <v>48</v>
      </c>
      <c r="U92" s="9" t="s">
        <v>48</v>
      </c>
      <c r="V92" s="9" t="s">
        <v>48</v>
      </c>
      <c r="Y92" s="26">
        <v>0.1</v>
      </c>
      <c r="Z92" s="26">
        <v>0.1</v>
      </c>
      <c r="AA92" s="8">
        <v>-26.740269999999999</v>
      </c>
      <c r="AB92" s="27">
        <v>27.975000000000001</v>
      </c>
      <c r="AC92" s="13"/>
      <c r="AD92" s="23"/>
      <c r="AE92" s="23"/>
      <c r="AF92" s="13"/>
      <c r="AG92" s="13"/>
      <c r="AH92" s="13"/>
      <c r="AI92" s="14"/>
      <c r="AJ92" s="14"/>
    </row>
    <row r="93" spans="1:36" hidden="1" x14ac:dyDescent="0.35">
      <c r="A93" s="52" t="str">
        <f t="shared" si="3"/>
        <v>ambitions_2Gt</v>
      </c>
      <c r="B93" s="3" t="s">
        <v>59</v>
      </c>
      <c r="C93" s="28" t="s">
        <v>46</v>
      </c>
      <c r="D93" s="28" t="s">
        <v>47</v>
      </c>
      <c r="E93" s="28">
        <v>1833</v>
      </c>
      <c r="F93" s="28">
        <v>610</v>
      </c>
      <c r="G93" s="28">
        <v>3</v>
      </c>
      <c r="H93" s="29" t="s">
        <v>48</v>
      </c>
      <c r="I93" s="29">
        <f>DATE(YEAR(J93)-1,MONTH(J93),DAY(J93))</f>
        <v>53693</v>
      </c>
      <c r="J93" s="29">
        <v>54058</v>
      </c>
      <c r="K93" s="28">
        <v>11.753</v>
      </c>
      <c r="L93" s="28">
        <v>21.8</v>
      </c>
      <c r="M93" s="28">
        <v>1.7</v>
      </c>
      <c r="N93" s="28">
        <v>1.7</v>
      </c>
      <c r="O93" s="32">
        <v>0.3</v>
      </c>
      <c r="P93" s="28">
        <v>57</v>
      </c>
      <c r="Q93" s="28">
        <v>594</v>
      </c>
      <c r="R93" s="28" t="s">
        <v>48</v>
      </c>
      <c r="S93" s="28" t="s">
        <v>48</v>
      </c>
      <c r="T93" s="28" t="s">
        <v>48</v>
      </c>
      <c r="U93" s="28" t="s">
        <v>48</v>
      </c>
      <c r="V93" s="28" t="s">
        <v>48</v>
      </c>
      <c r="W93" s="28"/>
      <c r="X93" s="28"/>
      <c r="Y93" s="32">
        <v>0.1</v>
      </c>
      <c r="Z93" s="32">
        <v>0.1</v>
      </c>
      <c r="AA93" s="35">
        <v>-27.095549999999999</v>
      </c>
      <c r="AB93" s="36">
        <v>29.77055</v>
      </c>
      <c r="AC93" s="13"/>
      <c r="AD93" s="23"/>
      <c r="AE93" s="23"/>
      <c r="AF93" s="13"/>
      <c r="AG93" s="13"/>
      <c r="AH93" s="13"/>
      <c r="AI93" s="14"/>
      <c r="AJ93" s="14"/>
    </row>
    <row r="94" spans="1:36" hidden="1" x14ac:dyDescent="0.35">
      <c r="A94" s="52" t="str">
        <f t="shared" si="3"/>
        <v>ambitions_2Gt</v>
      </c>
      <c r="B94" s="3" t="s">
        <v>60</v>
      </c>
      <c r="C94" s="9" t="s">
        <v>46</v>
      </c>
      <c r="D94" s="9" t="s">
        <v>47</v>
      </c>
      <c r="E94" s="9">
        <v>2010</v>
      </c>
      <c r="F94" s="9">
        <v>670</v>
      </c>
      <c r="G94" s="9">
        <v>3</v>
      </c>
      <c r="H94" s="25" t="s">
        <v>48</v>
      </c>
      <c r="I94" s="25">
        <f>DATE(YEAR(J94)-1,MONTH(J94),DAY(J94))</f>
        <v>54789</v>
      </c>
      <c r="J94" s="25">
        <v>55154</v>
      </c>
      <c r="K94" s="9">
        <v>11.004</v>
      </c>
      <c r="L94" s="9">
        <v>23.3</v>
      </c>
      <c r="M94" s="9">
        <v>1.9</v>
      </c>
      <c r="N94" s="9">
        <v>1.9</v>
      </c>
      <c r="O94" s="26">
        <v>0.3</v>
      </c>
      <c r="P94" s="9">
        <v>57</v>
      </c>
      <c r="Q94" s="9">
        <v>594</v>
      </c>
      <c r="R94" s="9" t="s">
        <v>48</v>
      </c>
      <c r="S94" s="9" t="s">
        <v>48</v>
      </c>
      <c r="T94" s="9" t="s">
        <v>48</v>
      </c>
      <c r="U94" s="9" t="s">
        <v>48</v>
      </c>
      <c r="V94" s="9" t="s">
        <v>48</v>
      </c>
      <c r="Y94" s="26">
        <v>0.1</v>
      </c>
      <c r="Z94" s="26">
        <v>0.1</v>
      </c>
      <c r="AA94" s="8">
        <v>-27.095549999999999</v>
      </c>
      <c r="AB94" s="27">
        <v>29.77055</v>
      </c>
      <c r="AC94" s="13"/>
      <c r="AD94" s="23"/>
      <c r="AE94" s="23"/>
      <c r="AF94" s="13"/>
      <c r="AG94" s="13"/>
      <c r="AH94" s="13"/>
      <c r="AI94" s="14"/>
      <c r="AJ94" s="14"/>
    </row>
    <row r="95" spans="1:36" hidden="1" x14ac:dyDescent="0.35">
      <c r="A95" s="52" t="str">
        <f t="shared" si="3"/>
        <v>ambitions_2Gt</v>
      </c>
      <c r="B95" s="3" t="s">
        <v>61</v>
      </c>
      <c r="C95" s="28" t="s">
        <v>46</v>
      </c>
      <c r="D95" s="28" t="s">
        <v>47</v>
      </c>
      <c r="E95" s="28">
        <v>3690</v>
      </c>
      <c r="F95" s="28">
        <v>620</v>
      </c>
      <c r="G95" s="28">
        <v>6</v>
      </c>
      <c r="H95" s="29" t="s">
        <v>48</v>
      </c>
      <c r="I95" s="29">
        <f>DATE(YEAR(J95)-1,MONTH(J95),DAY(J95))</f>
        <v>51136</v>
      </c>
      <c r="J95" s="29">
        <v>51502</v>
      </c>
      <c r="K95" s="28">
        <v>11.654</v>
      </c>
      <c r="L95" s="28">
        <v>11.4</v>
      </c>
      <c r="M95" s="28">
        <v>3</v>
      </c>
      <c r="N95" s="28">
        <v>3</v>
      </c>
      <c r="O95" s="32">
        <v>0.3</v>
      </c>
      <c r="P95" s="28">
        <v>57</v>
      </c>
      <c r="Q95" s="28">
        <v>594</v>
      </c>
      <c r="R95" s="28" t="s">
        <v>48</v>
      </c>
      <c r="S95" s="28" t="s">
        <v>48</v>
      </c>
      <c r="T95" s="28" t="s">
        <v>48</v>
      </c>
      <c r="U95" s="28" t="s">
        <v>48</v>
      </c>
      <c r="V95" s="28" t="s">
        <v>48</v>
      </c>
      <c r="W95" s="28"/>
      <c r="X95" s="28"/>
      <c r="Y95" s="32">
        <v>0.1</v>
      </c>
      <c r="Z95" s="32">
        <v>0.1</v>
      </c>
      <c r="AA95" s="35">
        <v>-23.667770000000001</v>
      </c>
      <c r="AB95" s="36">
        <v>27.612770000000001</v>
      </c>
      <c r="AC95" s="13"/>
      <c r="AD95" s="23"/>
      <c r="AE95" s="23"/>
      <c r="AF95" s="13"/>
      <c r="AG95" s="13"/>
      <c r="AH95" s="13"/>
      <c r="AI95" s="14"/>
      <c r="AJ95" s="14"/>
    </row>
    <row r="96" spans="1:36" hidden="1" x14ac:dyDescent="0.35">
      <c r="A96" s="52" t="str">
        <f t="shared" si="3"/>
        <v>ambitions_2Gt</v>
      </c>
      <c r="B96" s="3" t="s">
        <v>62</v>
      </c>
      <c r="C96" s="9" t="s">
        <v>46</v>
      </c>
      <c r="D96" s="9" t="s">
        <v>47</v>
      </c>
      <c r="E96" s="9">
        <v>3450</v>
      </c>
      <c r="F96" s="9">
        <v>580</v>
      </c>
      <c r="G96" s="9">
        <v>6</v>
      </c>
      <c r="H96" s="25" t="s">
        <v>48</v>
      </c>
      <c r="I96" s="25">
        <f>DATE(YEAR(J96)-1,MONTH(J96),DAY(J96))</f>
        <v>48214</v>
      </c>
      <c r="J96" s="25">
        <v>48580</v>
      </c>
      <c r="K96" s="9">
        <v>11.034000000000001</v>
      </c>
      <c r="L96" s="9">
        <v>22.9</v>
      </c>
      <c r="M96" s="9">
        <v>2.4</v>
      </c>
      <c r="N96" s="9">
        <v>2.4</v>
      </c>
      <c r="O96" s="26">
        <v>0.3</v>
      </c>
      <c r="P96" s="9">
        <v>57</v>
      </c>
      <c r="Q96" s="9">
        <v>594</v>
      </c>
      <c r="R96" s="9" t="s">
        <v>48</v>
      </c>
      <c r="S96" s="9" t="s">
        <v>48</v>
      </c>
      <c r="T96" s="9" t="s">
        <v>48</v>
      </c>
      <c r="U96" s="9" t="s">
        <v>48</v>
      </c>
      <c r="V96" s="9" t="s">
        <v>48</v>
      </c>
      <c r="Y96" s="26">
        <v>0.1</v>
      </c>
      <c r="Z96" s="26">
        <v>0.1</v>
      </c>
      <c r="AA96" s="8">
        <v>-26.280360000000002</v>
      </c>
      <c r="AB96" s="27">
        <v>29.142289999999999</v>
      </c>
      <c r="AC96" s="13"/>
      <c r="AD96" s="23"/>
      <c r="AE96" s="23"/>
      <c r="AF96" s="13"/>
      <c r="AG96" s="13"/>
      <c r="AH96" s="13"/>
      <c r="AI96" s="14"/>
      <c r="AJ96" s="14"/>
    </row>
    <row r="97" spans="1:36" hidden="1" x14ac:dyDescent="0.35">
      <c r="A97" s="52" t="str">
        <f t="shared" si="3"/>
        <v>ambitions_2Gt</v>
      </c>
      <c r="B97" s="3" t="s">
        <v>63</v>
      </c>
      <c r="C97" s="28" t="s">
        <v>46</v>
      </c>
      <c r="D97" s="28" t="s">
        <v>47</v>
      </c>
      <c r="E97" s="28">
        <v>3597</v>
      </c>
      <c r="F97" s="28">
        <v>722</v>
      </c>
      <c r="G97" s="28">
        <v>1</v>
      </c>
      <c r="H97" s="29" t="s">
        <v>48</v>
      </c>
      <c r="I97" s="29" t="s">
        <v>48</v>
      </c>
      <c r="J97" s="29" t="s">
        <v>57</v>
      </c>
      <c r="K97" s="28">
        <v>9.8119999999999994</v>
      </c>
      <c r="L97" s="28">
        <v>16.3</v>
      </c>
      <c r="M97" s="28">
        <v>7.2</v>
      </c>
      <c r="N97" s="28">
        <v>7.2</v>
      </c>
      <c r="O97" s="32">
        <v>0.3</v>
      </c>
      <c r="P97" s="28">
        <v>80</v>
      </c>
      <c r="Q97" s="28">
        <v>4700</v>
      </c>
      <c r="R97" s="28" t="s">
        <v>48</v>
      </c>
      <c r="S97" s="28" t="s">
        <v>48</v>
      </c>
      <c r="T97" s="28" t="s">
        <v>48</v>
      </c>
      <c r="U97" s="28" t="s">
        <v>48</v>
      </c>
      <c r="V97" s="28" t="s">
        <v>48</v>
      </c>
      <c r="W97" s="28"/>
      <c r="X97" s="28"/>
      <c r="Y97" s="32">
        <v>0.1</v>
      </c>
      <c r="Z97" s="32">
        <v>0.1</v>
      </c>
      <c r="AA97" s="35">
        <v>-23.42</v>
      </c>
      <c r="AB97" s="36">
        <v>27.33</v>
      </c>
      <c r="AC97" s="13"/>
      <c r="AD97" s="23"/>
      <c r="AE97" s="23"/>
      <c r="AF97" s="13"/>
      <c r="AG97" s="13"/>
      <c r="AH97" s="13"/>
      <c r="AI97" s="14"/>
      <c r="AJ97" s="14"/>
    </row>
    <row r="98" spans="1:36" hidden="1" x14ac:dyDescent="0.35">
      <c r="A98" s="52" t="str">
        <f t="shared" si="3"/>
        <v>ambitions_2Gt</v>
      </c>
      <c r="B98" s="3" t="s">
        <v>64</v>
      </c>
      <c r="C98" s="9" t="s">
        <v>46</v>
      </c>
      <c r="D98" s="9" t="s">
        <v>47</v>
      </c>
      <c r="E98" s="9">
        <v>3510</v>
      </c>
      <c r="F98" s="9">
        <v>580</v>
      </c>
      <c r="G98" s="9">
        <v>6</v>
      </c>
      <c r="H98" s="25" t="s">
        <v>48</v>
      </c>
      <c r="I98" s="25">
        <f>DATE(YEAR(J98)-1,MONTH(J98),DAY(J98))</f>
        <v>50771</v>
      </c>
      <c r="J98" s="25">
        <v>51136</v>
      </c>
      <c r="K98" s="9">
        <v>10.917999999999999</v>
      </c>
      <c r="L98" s="9">
        <v>26</v>
      </c>
      <c r="M98" s="9">
        <v>3.2</v>
      </c>
      <c r="N98" s="9">
        <v>3.2</v>
      </c>
      <c r="O98" s="26">
        <v>0.3</v>
      </c>
      <c r="P98" s="9">
        <v>57</v>
      </c>
      <c r="Q98" s="9">
        <v>594</v>
      </c>
      <c r="R98" s="9" t="s">
        <v>48</v>
      </c>
      <c r="S98" s="9" t="s">
        <v>48</v>
      </c>
      <c r="T98" s="9" t="s">
        <v>48</v>
      </c>
      <c r="U98" s="9" t="s">
        <v>48</v>
      </c>
      <c r="V98" s="9" t="s">
        <v>48</v>
      </c>
      <c r="Y98" s="26">
        <v>0.1</v>
      </c>
      <c r="Z98" s="26">
        <v>0.1</v>
      </c>
      <c r="AA98" s="8">
        <v>-26.775649999999999</v>
      </c>
      <c r="AB98" s="27">
        <v>29.352119999999999</v>
      </c>
      <c r="AC98" s="13"/>
      <c r="AD98" s="23"/>
      <c r="AE98" s="23"/>
      <c r="AF98" s="13"/>
      <c r="AG98" s="13"/>
      <c r="AH98" s="13"/>
      <c r="AI98" s="14"/>
      <c r="AJ98" s="14"/>
    </row>
    <row r="99" spans="1:36" hidden="1" x14ac:dyDescent="0.35">
      <c r="A99" s="52" t="str">
        <f t="shared" si="3"/>
        <v>ambitions_2Gt</v>
      </c>
      <c r="B99" s="3" t="s">
        <v>65</v>
      </c>
      <c r="C99" s="28" t="s">
        <v>66</v>
      </c>
      <c r="D99" s="28" t="s">
        <v>47</v>
      </c>
      <c r="E99" s="28">
        <v>100</v>
      </c>
      <c r="F99" s="28">
        <v>2</v>
      </c>
      <c r="G99" s="28">
        <v>50</v>
      </c>
      <c r="H99" s="29" t="s">
        <v>48</v>
      </c>
      <c r="I99" s="29">
        <f>DATE(YEAR(J99)-1,MONTH(J99),DAY(J99))</f>
        <v>48699</v>
      </c>
      <c r="J99" s="29">
        <v>49064</v>
      </c>
      <c r="K99" s="28" t="s">
        <v>48</v>
      </c>
      <c r="L99" s="28" t="s">
        <v>48</v>
      </c>
      <c r="M99" s="28" t="s">
        <v>48</v>
      </c>
      <c r="N99" s="28" t="s">
        <v>48</v>
      </c>
      <c r="O99" s="32">
        <v>0</v>
      </c>
      <c r="P99" s="28">
        <v>700</v>
      </c>
      <c r="Q99" s="28">
        <v>0</v>
      </c>
      <c r="R99" s="28" t="s">
        <v>48</v>
      </c>
      <c r="S99" s="28" t="s">
        <v>48</v>
      </c>
      <c r="T99" s="28" t="s">
        <v>48</v>
      </c>
      <c r="U99" s="28" t="s">
        <v>48</v>
      </c>
      <c r="V99" s="28" t="s">
        <v>48</v>
      </c>
      <c r="W99" s="28"/>
      <c r="X99" s="28"/>
      <c r="Y99" s="32">
        <v>0.1</v>
      </c>
      <c r="Z99" s="32">
        <v>0.1</v>
      </c>
      <c r="AA99" s="35">
        <v>-31.501799999999999</v>
      </c>
      <c r="AB99" s="36">
        <v>18.1143</v>
      </c>
      <c r="AC99" s="13"/>
      <c r="AD99" s="23"/>
      <c r="AE99" s="23"/>
      <c r="AF99" s="13"/>
      <c r="AG99" s="13"/>
      <c r="AH99" s="13"/>
      <c r="AI99" s="14"/>
      <c r="AJ99" s="14"/>
    </row>
    <row r="100" spans="1:36" hidden="1" x14ac:dyDescent="0.35">
      <c r="A100" s="52" t="str">
        <f t="shared" si="3"/>
        <v>ambitions_2Gt</v>
      </c>
      <c r="B100" s="3" t="s">
        <v>67</v>
      </c>
      <c r="C100" s="9" t="s">
        <v>68</v>
      </c>
      <c r="D100" s="9" t="s">
        <v>47</v>
      </c>
      <c r="E100" s="9">
        <v>1854</v>
      </c>
      <c r="F100" s="9">
        <v>930</v>
      </c>
      <c r="G100" s="9">
        <v>2</v>
      </c>
      <c r="H100" s="25" t="s">
        <v>48</v>
      </c>
      <c r="I100" s="25">
        <f>DATE(YEAR(J100)-1,MONTH(J100),DAY(J100))</f>
        <v>52232</v>
      </c>
      <c r="J100" s="25">
        <v>52597</v>
      </c>
      <c r="K100" s="9">
        <v>11.111000000000001</v>
      </c>
      <c r="L100" s="9">
        <v>8.1</v>
      </c>
      <c r="M100" s="9" t="s">
        <v>48</v>
      </c>
      <c r="N100" s="9" t="s">
        <v>48</v>
      </c>
      <c r="O100" s="26">
        <v>0.4</v>
      </c>
      <c r="P100" s="9">
        <v>37</v>
      </c>
      <c r="Q100" s="9">
        <v>968</v>
      </c>
      <c r="R100" s="9" t="s">
        <v>48</v>
      </c>
      <c r="S100" s="9" t="s">
        <v>48</v>
      </c>
      <c r="T100" s="9" t="s">
        <v>48</v>
      </c>
      <c r="U100" s="9" t="s">
        <v>48</v>
      </c>
      <c r="V100" s="9" t="s">
        <v>48</v>
      </c>
      <c r="Y100" s="26">
        <v>0.03</v>
      </c>
      <c r="Z100" s="26">
        <v>0.06</v>
      </c>
      <c r="AA100" s="8">
        <v>-33.673659999999998</v>
      </c>
      <c r="AB100" s="27">
        <v>18.42811</v>
      </c>
      <c r="AC100" s="13"/>
      <c r="AD100" s="23"/>
      <c r="AE100" s="23"/>
      <c r="AF100" s="13"/>
      <c r="AG100" s="13"/>
      <c r="AH100" s="13"/>
      <c r="AI100" s="14"/>
      <c r="AJ100" s="14"/>
    </row>
    <row r="101" spans="1:36" hidden="1" x14ac:dyDescent="0.35">
      <c r="A101" s="52" t="str">
        <f t="shared" si="3"/>
        <v>ambitions_2Gt</v>
      </c>
      <c r="B101" s="3" t="s">
        <v>69</v>
      </c>
      <c r="C101" s="28" t="s">
        <v>70</v>
      </c>
      <c r="D101" s="28" t="s">
        <v>47</v>
      </c>
      <c r="E101" s="28">
        <v>1000</v>
      </c>
      <c r="F101" s="28">
        <v>250</v>
      </c>
      <c r="G101" s="28">
        <v>4</v>
      </c>
      <c r="H101" s="29" t="s">
        <v>48</v>
      </c>
      <c r="I101" s="29" t="s">
        <v>48</v>
      </c>
      <c r="J101" s="29" t="s">
        <v>57</v>
      </c>
      <c r="K101" s="28" t="s">
        <v>48</v>
      </c>
      <c r="L101" s="28" t="s">
        <v>48</v>
      </c>
      <c r="M101" s="28" t="s">
        <v>48</v>
      </c>
      <c r="N101" s="28" t="s">
        <v>48</v>
      </c>
      <c r="O101" s="32">
        <v>0</v>
      </c>
      <c r="P101" s="28">
        <v>0</v>
      </c>
      <c r="Q101" s="28">
        <v>201</v>
      </c>
      <c r="R101" s="37">
        <v>0.73699999999999999</v>
      </c>
      <c r="S101" s="28">
        <f>G101</f>
        <v>4</v>
      </c>
      <c r="T101" s="28">
        <f>F101</f>
        <v>250</v>
      </c>
      <c r="U101" s="28">
        <v>21.7</v>
      </c>
      <c r="V101" s="28" t="s">
        <v>48</v>
      </c>
      <c r="W101" s="28"/>
      <c r="X101" s="28"/>
      <c r="Y101" s="32">
        <v>0.03</v>
      </c>
      <c r="Z101" s="32">
        <v>2.4E-2</v>
      </c>
      <c r="AA101" s="35">
        <v>-28.562830000000002</v>
      </c>
      <c r="AB101" s="36">
        <v>29.082750000000001</v>
      </c>
      <c r="AC101" s="13"/>
      <c r="AD101" s="23"/>
      <c r="AE101" s="23"/>
      <c r="AF101" s="13"/>
      <c r="AG101" s="13"/>
      <c r="AH101" s="13"/>
      <c r="AI101" s="14"/>
      <c r="AJ101" s="14"/>
    </row>
    <row r="102" spans="1:36" hidden="1" x14ac:dyDescent="0.35">
      <c r="A102" s="52" t="str">
        <f t="shared" si="3"/>
        <v>ambitions_2Gt</v>
      </c>
      <c r="B102" s="3" t="s">
        <v>71</v>
      </c>
      <c r="C102" s="9" t="s">
        <v>70</v>
      </c>
      <c r="D102" s="9" t="s">
        <v>47</v>
      </c>
      <c r="E102" s="9">
        <v>1332</v>
      </c>
      <c r="F102" s="9">
        <v>333</v>
      </c>
      <c r="G102" s="9">
        <v>4</v>
      </c>
      <c r="H102" s="25" t="s">
        <v>48</v>
      </c>
      <c r="I102" s="25" t="s">
        <v>48</v>
      </c>
      <c r="J102" s="25" t="s">
        <v>57</v>
      </c>
      <c r="K102" s="9" t="s">
        <v>48</v>
      </c>
      <c r="L102" s="9" t="s">
        <v>48</v>
      </c>
      <c r="M102" s="9" t="s">
        <v>48</v>
      </c>
      <c r="N102" s="9" t="s">
        <v>48</v>
      </c>
      <c r="O102" s="26">
        <v>0</v>
      </c>
      <c r="P102" s="9">
        <v>0</v>
      </c>
      <c r="Q102" s="9">
        <v>2530</v>
      </c>
      <c r="R102" s="38">
        <v>0.78</v>
      </c>
      <c r="S102" s="9">
        <f>G102</f>
        <v>4</v>
      </c>
      <c r="T102" s="9">
        <f>F102</f>
        <v>333</v>
      </c>
      <c r="U102" s="9">
        <v>27.4</v>
      </c>
      <c r="V102" s="9" t="s">
        <v>48</v>
      </c>
      <c r="Y102" s="26">
        <v>0.03</v>
      </c>
      <c r="Z102" s="26">
        <v>2.4E-2</v>
      </c>
      <c r="AA102" s="8">
        <v>-28.164999999999999</v>
      </c>
      <c r="AB102" s="27">
        <v>29.351199999999999</v>
      </c>
      <c r="AC102" s="13"/>
      <c r="AD102" s="23"/>
      <c r="AE102" s="23"/>
      <c r="AF102" s="13"/>
      <c r="AG102" s="13"/>
      <c r="AH102" s="13"/>
      <c r="AI102" s="14"/>
      <c r="AJ102" s="14"/>
    </row>
    <row r="103" spans="1:36" hidden="1" x14ac:dyDescent="0.35">
      <c r="A103" s="52" t="str">
        <f t="shared" si="3"/>
        <v>ambitions_2Gt</v>
      </c>
      <c r="B103" s="3" t="s">
        <v>72</v>
      </c>
      <c r="C103" s="28" t="s">
        <v>70</v>
      </c>
      <c r="D103" s="28" t="s">
        <v>47</v>
      </c>
      <c r="E103" s="28">
        <v>400</v>
      </c>
      <c r="F103" s="28">
        <v>200</v>
      </c>
      <c r="G103" s="28">
        <v>2</v>
      </c>
      <c r="H103" s="29" t="s">
        <v>48</v>
      </c>
      <c r="I103" s="29" t="s">
        <v>48</v>
      </c>
      <c r="J103" s="29" t="s">
        <v>57</v>
      </c>
      <c r="K103" s="28" t="s">
        <v>48</v>
      </c>
      <c r="L103" s="28" t="s">
        <v>48</v>
      </c>
      <c r="M103" s="28" t="s">
        <v>48</v>
      </c>
      <c r="N103" s="28" t="s">
        <v>48</v>
      </c>
      <c r="O103" s="32">
        <v>0</v>
      </c>
      <c r="P103" s="28">
        <v>0</v>
      </c>
      <c r="Q103" s="28">
        <v>201</v>
      </c>
      <c r="R103" s="37">
        <v>0.77900000000000003</v>
      </c>
      <c r="S103" s="28">
        <f>G103</f>
        <v>2</v>
      </c>
      <c r="T103" s="28">
        <f>F103</f>
        <v>200</v>
      </c>
      <c r="U103" s="28">
        <v>10</v>
      </c>
      <c r="V103" s="28" t="s">
        <v>48</v>
      </c>
      <c r="W103" s="28"/>
      <c r="X103" s="28"/>
      <c r="Y103" s="32">
        <v>0.03</v>
      </c>
      <c r="Z103" s="32">
        <v>2.4E-2</v>
      </c>
      <c r="AA103" s="35">
        <v>-34.197220000000002</v>
      </c>
      <c r="AB103" s="36">
        <v>18.973610000000001</v>
      </c>
      <c r="AC103" s="13"/>
      <c r="AD103" s="23"/>
      <c r="AE103" s="23"/>
      <c r="AF103" s="13"/>
      <c r="AG103" s="13"/>
      <c r="AH103" s="13"/>
      <c r="AI103" s="14"/>
      <c r="AJ103" s="14"/>
    </row>
    <row r="104" spans="1:36" hidden="1" x14ac:dyDescent="0.35">
      <c r="A104" s="52" t="str">
        <f t="shared" si="3"/>
        <v>ambitions_2Gt</v>
      </c>
      <c r="B104" s="3" t="s">
        <v>73</v>
      </c>
      <c r="C104" s="9" t="s">
        <v>74</v>
      </c>
      <c r="D104" s="9" t="s">
        <v>47</v>
      </c>
      <c r="E104" s="9">
        <v>360</v>
      </c>
      <c r="F104" s="9">
        <v>90</v>
      </c>
      <c r="G104" s="9">
        <v>4</v>
      </c>
      <c r="H104" s="25" t="s">
        <v>48</v>
      </c>
      <c r="I104" s="25" t="s">
        <v>48</v>
      </c>
      <c r="J104" s="25" t="s">
        <v>57</v>
      </c>
      <c r="K104" s="9" t="s">
        <v>48</v>
      </c>
      <c r="L104" s="9" t="s">
        <v>48</v>
      </c>
      <c r="M104" s="9" t="s">
        <v>48</v>
      </c>
      <c r="N104" s="9" t="s">
        <v>48</v>
      </c>
      <c r="O104" s="26">
        <v>0</v>
      </c>
      <c r="P104" s="9">
        <v>30</v>
      </c>
      <c r="Q104" s="9">
        <v>0</v>
      </c>
      <c r="R104" s="9" t="s">
        <v>48</v>
      </c>
      <c r="S104" s="9" t="s">
        <v>48</v>
      </c>
      <c r="T104" s="9" t="s">
        <v>48</v>
      </c>
      <c r="U104" s="9" t="s">
        <v>48</v>
      </c>
      <c r="V104" s="9" t="s">
        <v>48</v>
      </c>
      <c r="Y104" s="26">
        <v>0.03</v>
      </c>
      <c r="Z104" s="26">
        <v>2.4E-2</v>
      </c>
      <c r="AA104" s="8">
        <v>-30.62396</v>
      </c>
      <c r="AB104" s="27">
        <v>25.50403</v>
      </c>
      <c r="AC104" s="13"/>
      <c r="AD104" s="23"/>
      <c r="AE104" s="23"/>
      <c r="AF104" s="13"/>
      <c r="AG104" s="13"/>
      <c r="AH104" s="13"/>
      <c r="AI104" s="14"/>
      <c r="AJ104" s="14"/>
    </row>
    <row r="105" spans="1:36" hidden="1" x14ac:dyDescent="0.35">
      <c r="A105" s="52" t="str">
        <f t="shared" si="3"/>
        <v>ambitions_2Gt</v>
      </c>
      <c r="B105" s="3" t="s">
        <v>75</v>
      </c>
      <c r="C105" s="28" t="s">
        <v>74</v>
      </c>
      <c r="D105" s="28" t="s">
        <v>47</v>
      </c>
      <c r="E105" s="28">
        <v>240</v>
      </c>
      <c r="F105" s="28">
        <v>120</v>
      </c>
      <c r="G105" s="28">
        <v>2</v>
      </c>
      <c r="H105" s="29" t="s">
        <v>48</v>
      </c>
      <c r="I105" s="29" t="s">
        <v>48</v>
      </c>
      <c r="J105" s="29" t="s">
        <v>57</v>
      </c>
      <c r="K105" s="28" t="s">
        <v>48</v>
      </c>
      <c r="L105" s="28" t="s">
        <v>48</v>
      </c>
      <c r="M105" s="28" t="s">
        <v>48</v>
      </c>
      <c r="N105" s="28" t="s">
        <v>48</v>
      </c>
      <c r="O105" s="32">
        <v>0</v>
      </c>
      <c r="P105" s="28">
        <v>30</v>
      </c>
      <c r="Q105" s="28">
        <v>0</v>
      </c>
      <c r="R105" s="28" t="s">
        <v>48</v>
      </c>
      <c r="S105" s="28" t="s">
        <v>48</v>
      </c>
      <c r="T105" s="28" t="s">
        <v>48</v>
      </c>
      <c r="U105" s="28" t="s">
        <v>48</v>
      </c>
      <c r="V105" s="28" t="s">
        <v>48</v>
      </c>
      <c r="W105" s="28"/>
      <c r="X105" s="28"/>
      <c r="Y105" s="32">
        <v>0.03</v>
      </c>
      <c r="Z105" s="32">
        <v>2.4E-2</v>
      </c>
      <c r="AA105" s="35">
        <v>-29.993369999999999</v>
      </c>
      <c r="AB105" s="36">
        <v>24.733840000000001</v>
      </c>
      <c r="AC105" s="13"/>
      <c r="AD105" s="23"/>
      <c r="AE105" s="23"/>
      <c r="AF105" s="13"/>
      <c r="AG105" s="13"/>
      <c r="AH105" s="13"/>
      <c r="AI105" s="14"/>
      <c r="AJ105" s="14"/>
    </row>
    <row r="106" spans="1:36" hidden="1" x14ac:dyDescent="0.35">
      <c r="A106" s="52" t="str">
        <f t="shared" si="3"/>
        <v>ambitions_2Gt</v>
      </c>
      <c r="B106" s="3" t="s">
        <v>76</v>
      </c>
      <c r="C106" s="9" t="s">
        <v>82</v>
      </c>
      <c r="D106" s="9" t="s">
        <v>47</v>
      </c>
      <c r="E106" s="9">
        <v>171</v>
      </c>
      <c r="F106" s="9">
        <v>57</v>
      </c>
      <c r="G106" s="9">
        <v>3</v>
      </c>
      <c r="H106" s="25" t="s">
        <v>48</v>
      </c>
      <c r="I106" s="25">
        <f>DATE(YEAR(J106)-1,MONTH(J106),DAY(J106))</f>
        <v>45657</v>
      </c>
      <c r="J106" s="25">
        <v>46022</v>
      </c>
      <c r="K106" s="9">
        <v>11.519</v>
      </c>
      <c r="L106" s="9">
        <v>270</v>
      </c>
      <c r="M106" s="9">
        <v>3.4</v>
      </c>
      <c r="N106" s="9">
        <v>3.4</v>
      </c>
      <c r="O106" s="26">
        <v>0</v>
      </c>
      <c r="P106" s="9">
        <v>2</v>
      </c>
      <c r="Q106" s="9">
        <v>161</v>
      </c>
      <c r="R106" s="9" t="s">
        <v>48</v>
      </c>
      <c r="S106" s="9" t="s">
        <v>48</v>
      </c>
      <c r="T106" s="9" t="s">
        <v>48</v>
      </c>
      <c r="U106" s="9" t="s">
        <v>48</v>
      </c>
      <c r="V106" s="9" t="s">
        <v>48</v>
      </c>
      <c r="Y106" s="26">
        <v>6.9000000000000006E-2</v>
      </c>
      <c r="Z106" s="26">
        <v>4.5999999999999999E-2</v>
      </c>
      <c r="AA106" s="8">
        <v>-33.884079999999997</v>
      </c>
      <c r="AB106" s="27">
        <v>18.533609999999999</v>
      </c>
      <c r="AC106" s="13"/>
      <c r="AD106" s="23"/>
      <c r="AE106" s="23"/>
      <c r="AF106" s="13"/>
      <c r="AG106" s="13"/>
      <c r="AH106" s="13"/>
      <c r="AI106" s="14"/>
      <c r="AJ106" s="14"/>
    </row>
    <row r="107" spans="1:36" hidden="1" x14ac:dyDescent="0.35">
      <c r="A107" s="52" t="str">
        <f t="shared" si="3"/>
        <v>ambitions_2Gt</v>
      </c>
      <c r="B107" s="3" t="s">
        <v>78</v>
      </c>
      <c r="C107" s="28" t="s">
        <v>82</v>
      </c>
      <c r="D107" s="28" t="s">
        <v>47</v>
      </c>
      <c r="E107" s="28">
        <v>1327</v>
      </c>
      <c r="F107" s="28">
        <v>148</v>
      </c>
      <c r="G107" s="28">
        <v>9</v>
      </c>
      <c r="H107" s="29" t="s">
        <v>48</v>
      </c>
      <c r="I107" s="29">
        <f>DATE(YEAR(J107)-1,MONTH(J107),DAY(J107))</f>
        <v>49674</v>
      </c>
      <c r="J107" s="29">
        <v>50040</v>
      </c>
      <c r="K107" s="28">
        <v>11.519</v>
      </c>
      <c r="L107" s="28">
        <v>250</v>
      </c>
      <c r="M107" s="28">
        <v>9</v>
      </c>
      <c r="N107" s="28">
        <v>9</v>
      </c>
      <c r="O107" s="32">
        <v>0</v>
      </c>
      <c r="P107" s="28">
        <v>2</v>
      </c>
      <c r="Q107" s="28">
        <v>161</v>
      </c>
      <c r="R107" s="28" t="s">
        <v>48</v>
      </c>
      <c r="S107" s="28" t="s">
        <v>48</v>
      </c>
      <c r="T107" s="28" t="s">
        <v>48</v>
      </c>
      <c r="U107" s="28" t="s">
        <v>48</v>
      </c>
      <c r="V107" s="28" t="s">
        <v>48</v>
      </c>
      <c r="W107" s="28"/>
      <c r="X107" s="28"/>
      <c r="Y107" s="32">
        <v>6.9000000000000006E-2</v>
      </c>
      <c r="Z107" s="32">
        <v>4.5999999999999999E-2</v>
      </c>
      <c r="AA107" s="35">
        <v>-33.591999999999999</v>
      </c>
      <c r="AB107" s="36">
        <v>18.460699999999999</v>
      </c>
      <c r="AC107" s="13"/>
      <c r="AD107" s="23"/>
      <c r="AE107" s="23"/>
      <c r="AF107" s="13"/>
      <c r="AG107" s="13"/>
      <c r="AH107" s="13"/>
      <c r="AI107" s="14"/>
      <c r="AJ107" s="14"/>
    </row>
    <row r="108" spans="1:36" hidden="1" x14ac:dyDescent="0.35">
      <c r="A108" s="52" t="str">
        <f t="shared" si="3"/>
        <v>ambitions_2Gt</v>
      </c>
      <c r="B108" s="3" t="s">
        <v>79</v>
      </c>
      <c r="C108" s="9" t="s">
        <v>82</v>
      </c>
      <c r="D108" s="9" t="s">
        <v>47</v>
      </c>
      <c r="E108" s="9">
        <v>740</v>
      </c>
      <c r="F108" s="9">
        <v>148</v>
      </c>
      <c r="G108" s="9">
        <v>5</v>
      </c>
      <c r="H108" s="25" t="s">
        <v>48</v>
      </c>
      <c r="I108" s="25">
        <f>DATE(YEAR(J108)-1,MONTH(J108),DAY(J108))</f>
        <v>49674</v>
      </c>
      <c r="J108" s="25">
        <v>50040</v>
      </c>
      <c r="K108" s="9">
        <v>11.519</v>
      </c>
      <c r="L108" s="9">
        <v>250</v>
      </c>
      <c r="M108" s="9">
        <v>9</v>
      </c>
      <c r="N108" s="9">
        <v>9</v>
      </c>
      <c r="O108" s="26">
        <v>0</v>
      </c>
      <c r="P108" s="9">
        <v>2</v>
      </c>
      <c r="Q108" s="9">
        <v>161</v>
      </c>
      <c r="R108" s="9" t="s">
        <v>48</v>
      </c>
      <c r="S108" s="9" t="s">
        <v>48</v>
      </c>
      <c r="T108" s="9" t="s">
        <v>48</v>
      </c>
      <c r="U108" s="9" t="s">
        <v>48</v>
      </c>
      <c r="V108" s="9" t="s">
        <v>48</v>
      </c>
      <c r="Y108" s="26">
        <v>6.9000000000000006E-2</v>
      </c>
      <c r="Z108" s="26">
        <v>4.5999999999999999E-2</v>
      </c>
      <c r="AA108" s="8">
        <v>-34.165260000000004</v>
      </c>
      <c r="AB108" s="27">
        <v>21.96077</v>
      </c>
      <c r="AC108" s="13"/>
      <c r="AD108" s="23"/>
      <c r="AE108" s="23"/>
      <c r="AF108" s="13"/>
      <c r="AG108" s="13"/>
      <c r="AH108" s="13"/>
      <c r="AI108" s="14"/>
      <c r="AJ108" s="14"/>
    </row>
    <row r="109" spans="1:36" hidden="1" x14ac:dyDescent="0.35">
      <c r="A109" s="52" t="str">
        <f t="shared" si="3"/>
        <v>ambitions_2Gt</v>
      </c>
      <c r="B109" s="39" t="s">
        <v>80</v>
      </c>
      <c r="C109" s="40" t="s">
        <v>82</v>
      </c>
      <c r="D109" s="40" t="s">
        <v>47</v>
      </c>
      <c r="E109" s="40">
        <v>171</v>
      </c>
      <c r="F109" s="40">
        <v>57</v>
      </c>
      <c r="G109" s="40">
        <v>3</v>
      </c>
      <c r="H109" s="41" t="s">
        <v>48</v>
      </c>
      <c r="I109" s="41">
        <f>DATE(YEAR(J109)-1,MONTH(J109),DAY(J109))</f>
        <v>45657</v>
      </c>
      <c r="J109" s="41">
        <v>46022</v>
      </c>
      <c r="K109" s="40">
        <v>11.519</v>
      </c>
      <c r="L109" s="40">
        <v>270</v>
      </c>
      <c r="M109" s="40">
        <v>3.4</v>
      </c>
      <c r="N109" s="40">
        <v>3.4</v>
      </c>
      <c r="O109" s="42">
        <v>0</v>
      </c>
      <c r="P109" s="40">
        <v>2</v>
      </c>
      <c r="Q109" s="40">
        <v>161</v>
      </c>
      <c r="R109" s="40" t="s">
        <v>48</v>
      </c>
      <c r="S109" s="40" t="s">
        <v>48</v>
      </c>
      <c r="T109" s="40" t="s">
        <v>48</v>
      </c>
      <c r="U109" s="40" t="s">
        <v>48</v>
      </c>
      <c r="V109" s="40" t="s">
        <v>48</v>
      </c>
      <c r="W109" s="40"/>
      <c r="X109" s="40"/>
      <c r="Y109" s="42">
        <v>6.9000000000000006E-2</v>
      </c>
      <c r="Z109" s="42">
        <v>4.5999999999999999E-2</v>
      </c>
      <c r="AA109" s="43">
        <v>-33.027389999999997</v>
      </c>
      <c r="AB109" s="44">
        <v>27.88382</v>
      </c>
      <c r="AC109" s="13"/>
      <c r="AD109" s="23"/>
      <c r="AE109" s="23"/>
      <c r="AF109" s="13"/>
      <c r="AG109" s="13"/>
      <c r="AH109" s="13"/>
      <c r="AI109" s="14"/>
      <c r="AJ109" s="14"/>
    </row>
  </sheetData>
  <autoFilter ref="A1:AB109" xr:uid="{00000000-0009-0000-0000-000001000000}">
    <filterColumn colId="0">
      <filters>
        <filter val="base"/>
      </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A115"/>
  <sheetViews>
    <sheetView zoomScale="120" zoomScaleNormal="120" workbookViewId="0">
      <pane xSplit="2" topLeftCell="K1" activePane="topRight" state="frozen"/>
      <selection pane="topRight" activeCell="M5" sqref="M5"/>
    </sheetView>
  </sheetViews>
  <sheetFormatPr defaultColWidth="8.54296875" defaultRowHeight="14.5" x14ac:dyDescent="0.35"/>
  <cols>
    <col min="1" max="1" width="7.36328125" customWidth="1"/>
    <col min="2" max="2" width="31.6328125" customWidth="1"/>
    <col min="3" max="3" width="14" style="9" customWidth="1"/>
    <col min="4" max="4" width="18.36328125" style="9" customWidth="1"/>
    <col min="5" max="5" width="18.453125" style="9" customWidth="1"/>
    <col min="6" max="6" width="21.54296875" style="9" customWidth="1"/>
    <col min="7" max="9" width="15.6328125" style="9" customWidth="1"/>
    <col min="10" max="10" width="18.08984375" style="9" customWidth="1"/>
    <col min="11" max="11" width="19.08984375" style="9" customWidth="1"/>
    <col min="12" max="14" width="15.6328125" style="9" customWidth="1"/>
    <col min="15" max="15" width="17.54296875" style="9" customWidth="1"/>
    <col min="16" max="17" width="15.6328125" style="9" customWidth="1"/>
    <col min="18" max="18" width="18" style="9" customWidth="1"/>
    <col min="19" max="25" width="15.6328125" style="9" customWidth="1"/>
    <col min="26" max="27" width="15.6328125" style="8" customWidth="1"/>
  </cols>
  <sheetData>
    <row r="1" spans="1:27" ht="51" x14ac:dyDescent="0.35">
      <c r="B1" s="2" t="s">
        <v>18</v>
      </c>
      <c r="C1" s="10" t="s">
        <v>84</v>
      </c>
      <c r="D1" s="10" t="s">
        <v>19</v>
      </c>
      <c r="E1" s="10" t="s">
        <v>20</v>
      </c>
      <c r="F1" s="11" t="s">
        <v>21</v>
      </c>
      <c r="G1" s="10" t="s">
        <v>22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0" t="s">
        <v>28</v>
      </c>
      <c r="N1" s="10" t="s">
        <v>29</v>
      </c>
      <c r="O1" s="10" t="s">
        <v>30</v>
      </c>
      <c r="P1" s="10" t="s">
        <v>31</v>
      </c>
      <c r="Q1" s="10" t="s">
        <v>32</v>
      </c>
      <c r="R1" s="10" t="s">
        <v>33</v>
      </c>
      <c r="S1" s="10" t="s">
        <v>34</v>
      </c>
      <c r="T1" s="10" t="s">
        <v>35</v>
      </c>
      <c r="U1" s="10" t="s">
        <v>36</v>
      </c>
      <c r="V1" s="10" t="s">
        <v>37</v>
      </c>
      <c r="W1" s="10" t="s">
        <v>38</v>
      </c>
      <c r="X1" s="10" t="s">
        <v>41</v>
      </c>
      <c r="Y1" s="10" t="s">
        <v>42</v>
      </c>
      <c r="Z1" s="12" t="s">
        <v>43</v>
      </c>
      <c r="AA1" s="12" t="s">
        <v>44</v>
      </c>
    </row>
    <row r="2" spans="1:27" x14ac:dyDescent="0.35">
      <c r="A2" s="16" t="s">
        <v>8</v>
      </c>
      <c r="B2" s="17" t="s">
        <v>85</v>
      </c>
      <c r="C2" s="53" t="s">
        <v>86</v>
      </c>
      <c r="D2" s="18" t="s">
        <v>46</v>
      </c>
      <c r="E2" s="18" t="s">
        <v>47</v>
      </c>
      <c r="F2" s="18">
        <v>160</v>
      </c>
      <c r="G2" s="18" t="s">
        <v>48</v>
      </c>
      <c r="H2" s="18" t="s">
        <v>48</v>
      </c>
      <c r="I2" s="19" t="s">
        <v>48</v>
      </c>
      <c r="J2" s="18"/>
      <c r="K2" s="19" t="s">
        <v>57</v>
      </c>
      <c r="L2" s="18">
        <v>12.372</v>
      </c>
      <c r="M2" s="18">
        <v>13.7</v>
      </c>
      <c r="N2" s="18">
        <v>0.5</v>
      </c>
      <c r="O2" s="18">
        <v>0.5</v>
      </c>
      <c r="P2" s="20">
        <v>0.3</v>
      </c>
      <c r="Q2" s="18">
        <v>80</v>
      </c>
      <c r="R2" s="18">
        <v>0</v>
      </c>
      <c r="S2" s="18" t="s">
        <v>48</v>
      </c>
      <c r="T2" s="18" t="s">
        <v>48</v>
      </c>
      <c r="U2" s="18" t="s">
        <v>48</v>
      </c>
      <c r="V2" s="18" t="s">
        <v>48</v>
      </c>
      <c r="W2" s="18" t="s">
        <v>48</v>
      </c>
      <c r="X2" s="20">
        <v>0.1</v>
      </c>
      <c r="Y2" s="20">
        <v>0.15</v>
      </c>
      <c r="Z2" s="21">
        <v>-26.658000000000001</v>
      </c>
      <c r="AA2" s="22">
        <v>28.113800000000001</v>
      </c>
    </row>
    <row r="3" spans="1:27" x14ac:dyDescent="0.35">
      <c r="A3" s="24" t="str">
        <f t="shared" ref="A3:A12" si="0">A2</f>
        <v>original</v>
      </c>
      <c r="B3" s="3" t="s">
        <v>87</v>
      </c>
      <c r="C3" s="54" t="s">
        <v>86</v>
      </c>
      <c r="D3" s="9" t="s">
        <v>46</v>
      </c>
      <c r="E3" s="9" t="s">
        <v>47</v>
      </c>
      <c r="F3" s="9">
        <v>600</v>
      </c>
      <c r="G3" s="9" t="s">
        <v>48</v>
      </c>
      <c r="H3" s="9" t="s">
        <v>48</v>
      </c>
      <c r="I3" s="25" t="s">
        <v>48</v>
      </c>
      <c r="K3" s="25" t="s">
        <v>57</v>
      </c>
      <c r="L3" s="9">
        <v>12.372</v>
      </c>
      <c r="M3" s="9">
        <v>13.7</v>
      </c>
      <c r="N3" s="9">
        <v>0.5</v>
      </c>
      <c r="O3" s="9">
        <v>0.5</v>
      </c>
      <c r="P3" s="26">
        <v>0.3</v>
      </c>
      <c r="Q3" s="9">
        <v>900</v>
      </c>
      <c r="R3" s="9">
        <v>0</v>
      </c>
      <c r="S3" s="9" t="s">
        <v>48</v>
      </c>
      <c r="T3" s="9" t="s">
        <v>48</v>
      </c>
      <c r="U3" s="9" t="s">
        <v>48</v>
      </c>
      <c r="V3" s="9" t="s">
        <v>48</v>
      </c>
      <c r="W3" s="9" t="s">
        <v>48</v>
      </c>
      <c r="X3" s="26">
        <v>0.1</v>
      </c>
      <c r="Y3" s="26">
        <v>0.1</v>
      </c>
      <c r="Z3" s="8">
        <v>-26.503599999999999</v>
      </c>
      <c r="AA3" s="27">
        <v>29.180299999999999</v>
      </c>
    </row>
    <row r="4" spans="1:27" x14ac:dyDescent="0.35">
      <c r="A4" s="24" t="str">
        <f t="shared" si="0"/>
        <v>original</v>
      </c>
      <c r="B4" s="3" t="s">
        <v>88</v>
      </c>
      <c r="C4" s="54" t="s">
        <v>86</v>
      </c>
      <c r="D4" s="28" t="s">
        <v>77</v>
      </c>
      <c r="E4" s="28" t="s">
        <v>47</v>
      </c>
      <c r="F4" s="28">
        <v>670</v>
      </c>
      <c r="G4" s="28">
        <v>167.5</v>
      </c>
      <c r="H4" s="28">
        <v>4</v>
      </c>
      <c r="I4" s="29" t="s">
        <v>48</v>
      </c>
      <c r="J4" s="28"/>
      <c r="K4" s="29" t="s">
        <v>57</v>
      </c>
      <c r="L4" s="28">
        <v>11.519</v>
      </c>
      <c r="M4" s="28">
        <v>250</v>
      </c>
      <c r="N4" s="28">
        <v>11</v>
      </c>
      <c r="O4" s="28">
        <v>11</v>
      </c>
      <c r="P4" s="32">
        <v>0</v>
      </c>
      <c r="Q4" s="28">
        <v>2</v>
      </c>
      <c r="R4" s="28">
        <v>101</v>
      </c>
      <c r="S4" s="28" t="s">
        <v>48</v>
      </c>
      <c r="T4" s="28" t="s">
        <v>48</v>
      </c>
      <c r="U4" s="28" t="s">
        <v>48</v>
      </c>
      <c r="V4" s="28" t="s">
        <v>48</v>
      </c>
      <c r="W4" s="28" t="s">
        <v>48</v>
      </c>
      <c r="X4" s="32">
        <v>6.9000000000000006E-2</v>
      </c>
      <c r="Y4" s="32">
        <v>4.5999999999999999E-2</v>
      </c>
      <c r="Z4" s="35">
        <v>-29.251000000000001</v>
      </c>
      <c r="AA4" s="36">
        <v>31.094100000000001</v>
      </c>
    </row>
    <row r="5" spans="1:27" x14ac:dyDescent="0.35">
      <c r="A5" s="24" t="str">
        <f t="shared" si="0"/>
        <v>original</v>
      </c>
      <c r="B5" s="3" t="s">
        <v>89</v>
      </c>
      <c r="C5" s="54" t="s">
        <v>86</v>
      </c>
      <c r="D5" s="9" t="s">
        <v>77</v>
      </c>
      <c r="E5" s="9" t="s">
        <v>47</v>
      </c>
      <c r="F5" s="9">
        <v>335</v>
      </c>
      <c r="G5" s="9">
        <v>167.5</v>
      </c>
      <c r="H5" s="9">
        <v>2</v>
      </c>
      <c r="I5" s="25" t="s">
        <v>48</v>
      </c>
      <c r="K5" s="25" t="s">
        <v>57</v>
      </c>
      <c r="L5" s="9">
        <v>11.519</v>
      </c>
      <c r="M5" s="9">
        <v>250</v>
      </c>
      <c r="N5" s="9">
        <v>11</v>
      </c>
      <c r="O5" s="9">
        <v>11</v>
      </c>
      <c r="P5" s="26">
        <v>0</v>
      </c>
      <c r="Q5" s="9">
        <v>2</v>
      </c>
      <c r="R5" s="9">
        <v>101</v>
      </c>
      <c r="S5" s="9" t="s">
        <v>48</v>
      </c>
      <c r="T5" s="9" t="s">
        <v>48</v>
      </c>
      <c r="U5" s="9" t="s">
        <v>48</v>
      </c>
      <c r="V5" s="9" t="s">
        <v>48</v>
      </c>
      <c r="W5" s="9" t="s">
        <v>48</v>
      </c>
      <c r="X5" s="26">
        <v>6.9000000000000006E-2</v>
      </c>
      <c r="Y5" s="26">
        <v>4.5999999999999999E-2</v>
      </c>
      <c r="Z5" s="8">
        <v>-33.443300000000001</v>
      </c>
      <c r="AA5" s="27">
        <v>25.402200000000001</v>
      </c>
    </row>
    <row r="6" spans="1:27" x14ac:dyDescent="0.35">
      <c r="A6" s="24" t="str">
        <f t="shared" si="0"/>
        <v>original</v>
      </c>
      <c r="B6" s="3" t="s">
        <v>90</v>
      </c>
      <c r="C6" s="54" t="s">
        <v>86</v>
      </c>
      <c r="D6" s="28" t="s">
        <v>91</v>
      </c>
      <c r="E6" s="28" t="s">
        <v>47</v>
      </c>
      <c r="F6" s="28">
        <v>175</v>
      </c>
      <c r="G6" s="28">
        <v>9.6999999999999993</v>
      </c>
      <c r="H6" s="28">
        <v>18</v>
      </c>
      <c r="I6" s="29" t="s">
        <v>48</v>
      </c>
      <c r="J6" s="28"/>
      <c r="K6" s="29" t="s">
        <v>57</v>
      </c>
      <c r="L6" s="28">
        <v>7.6</v>
      </c>
      <c r="M6" s="28">
        <v>200</v>
      </c>
      <c r="N6" s="28">
        <v>8</v>
      </c>
      <c r="O6" s="28">
        <v>8</v>
      </c>
      <c r="P6" s="32">
        <v>0</v>
      </c>
      <c r="Q6" s="28">
        <v>950</v>
      </c>
      <c r="R6" s="28">
        <v>0</v>
      </c>
      <c r="S6" s="28" t="s">
        <v>48</v>
      </c>
      <c r="T6" s="28" t="s">
        <v>48</v>
      </c>
      <c r="U6" s="28" t="s">
        <v>48</v>
      </c>
      <c r="V6" s="28" t="s">
        <v>48</v>
      </c>
      <c r="W6" s="28" t="s">
        <v>48</v>
      </c>
      <c r="X6" s="32">
        <v>6.9000000000000006E-2</v>
      </c>
      <c r="Y6" s="32">
        <v>4.5999999999999999E-2</v>
      </c>
      <c r="Z6" s="35">
        <v>-26.810199999999998</v>
      </c>
      <c r="AA6" s="36">
        <v>27.8277</v>
      </c>
    </row>
    <row r="7" spans="1:27" x14ac:dyDescent="0.35">
      <c r="A7" s="24" t="str">
        <f t="shared" si="0"/>
        <v>original</v>
      </c>
      <c r="B7" s="3" t="s">
        <v>92</v>
      </c>
      <c r="C7" s="54" t="s">
        <v>86</v>
      </c>
      <c r="D7" s="9" t="s">
        <v>91</v>
      </c>
      <c r="E7" s="9" t="s">
        <v>47</v>
      </c>
      <c r="F7" s="9">
        <v>250</v>
      </c>
      <c r="G7" s="9">
        <v>50</v>
      </c>
      <c r="H7" s="9">
        <v>5</v>
      </c>
      <c r="I7" s="25" t="s">
        <v>48</v>
      </c>
      <c r="K7" s="25" t="s">
        <v>57</v>
      </c>
      <c r="L7" s="9">
        <v>11.519</v>
      </c>
      <c r="M7" s="9">
        <v>200</v>
      </c>
      <c r="N7" s="9">
        <v>2</v>
      </c>
      <c r="O7" s="9">
        <v>2</v>
      </c>
      <c r="P7" s="26">
        <v>0</v>
      </c>
      <c r="Q7" s="9">
        <v>950</v>
      </c>
      <c r="R7" s="9">
        <v>0</v>
      </c>
      <c r="S7" s="9" t="s">
        <v>48</v>
      </c>
      <c r="T7" s="9" t="s">
        <v>48</v>
      </c>
      <c r="U7" s="9" t="s">
        <v>48</v>
      </c>
      <c r="V7" s="9" t="s">
        <v>48</v>
      </c>
      <c r="W7" s="9" t="s">
        <v>48</v>
      </c>
      <c r="X7" s="26">
        <v>6.9000000000000006E-2</v>
      </c>
      <c r="Y7" s="26">
        <v>4.5999999999999999E-2</v>
      </c>
      <c r="Z7" s="8">
        <v>-26.810199999999998</v>
      </c>
      <c r="AA7" s="27">
        <v>27.8277</v>
      </c>
    </row>
    <row r="8" spans="1:27" x14ac:dyDescent="0.35">
      <c r="A8" s="24" t="str">
        <f t="shared" si="0"/>
        <v>original</v>
      </c>
      <c r="B8" s="3" t="s">
        <v>93</v>
      </c>
      <c r="C8" s="54" t="s">
        <v>86</v>
      </c>
      <c r="D8" s="28" t="s">
        <v>74</v>
      </c>
      <c r="E8" s="28" t="s">
        <v>47</v>
      </c>
      <c r="F8" s="28">
        <f>1500*1.176</f>
        <v>1764</v>
      </c>
      <c r="G8" s="28">
        <v>250</v>
      </c>
      <c r="H8" s="28">
        <v>6</v>
      </c>
      <c r="I8" s="29" t="s">
        <v>48</v>
      </c>
      <c r="J8" s="28"/>
      <c r="K8" s="29" t="s">
        <v>57</v>
      </c>
      <c r="L8" s="28" t="s">
        <v>48</v>
      </c>
      <c r="M8" s="28" t="s">
        <v>48</v>
      </c>
      <c r="N8" s="28" t="s">
        <v>48</v>
      </c>
      <c r="O8" s="28" t="s">
        <v>48</v>
      </c>
      <c r="P8" s="32">
        <v>0</v>
      </c>
      <c r="Q8" s="28">
        <v>300</v>
      </c>
      <c r="R8" s="28">
        <v>0</v>
      </c>
      <c r="S8" s="28" t="s">
        <v>48</v>
      </c>
      <c r="T8" s="28" t="s">
        <v>48</v>
      </c>
      <c r="U8" s="28" t="s">
        <v>48</v>
      </c>
      <c r="V8" s="28" t="s">
        <v>48</v>
      </c>
      <c r="W8" s="28" t="s">
        <v>48</v>
      </c>
      <c r="X8" s="32">
        <v>0.03</v>
      </c>
      <c r="Y8" s="32">
        <v>0.03</v>
      </c>
      <c r="Z8" s="35"/>
      <c r="AA8" s="36"/>
    </row>
    <row r="9" spans="1:27" x14ac:dyDescent="0.35">
      <c r="A9" s="24" t="str">
        <f t="shared" si="0"/>
        <v>original</v>
      </c>
      <c r="B9" s="3" t="s">
        <v>94</v>
      </c>
      <c r="C9" s="54" t="s">
        <v>86</v>
      </c>
      <c r="D9" s="9" t="s">
        <v>74</v>
      </c>
      <c r="E9" s="9" t="s">
        <v>47</v>
      </c>
      <c r="F9" s="9">
        <v>65</v>
      </c>
      <c r="G9" s="9">
        <v>65</v>
      </c>
      <c r="H9" s="9">
        <v>1</v>
      </c>
      <c r="I9" s="25" t="s">
        <v>48</v>
      </c>
      <c r="K9" s="25" t="s">
        <v>57</v>
      </c>
      <c r="L9" s="9" t="s">
        <v>48</v>
      </c>
      <c r="M9" s="9" t="s">
        <v>48</v>
      </c>
      <c r="N9" s="9" t="s">
        <v>48</v>
      </c>
      <c r="O9" s="9" t="s">
        <v>48</v>
      </c>
      <c r="P9" s="26">
        <v>0</v>
      </c>
      <c r="Q9" s="9">
        <v>300</v>
      </c>
      <c r="R9" s="9">
        <v>0</v>
      </c>
      <c r="S9" s="9" t="s">
        <v>48</v>
      </c>
      <c r="T9" s="9" t="s">
        <v>48</v>
      </c>
      <c r="U9" s="9" t="s">
        <v>48</v>
      </c>
      <c r="V9" s="9" t="s">
        <v>48</v>
      </c>
      <c r="W9" s="9" t="s">
        <v>48</v>
      </c>
      <c r="X9" s="26">
        <v>0.05</v>
      </c>
      <c r="Y9" s="26">
        <v>0.05</v>
      </c>
      <c r="Z9" s="8">
        <v>-32.049999999999997</v>
      </c>
      <c r="AA9" s="27">
        <v>28.58333</v>
      </c>
    </row>
    <row r="10" spans="1:27" x14ac:dyDescent="0.35">
      <c r="A10" s="24" t="str">
        <f t="shared" si="0"/>
        <v>original</v>
      </c>
      <c r="B10" s="3" t="s">
        <v>95</v>
      </c>
      <c r="C10" s="54" t="s">
        <v>86</v>
      </c>
      <c r="D10" s="28" t="s">
        <v>96</v>
      </c>
      <c r="E10" s="28" t="s">
        <v>47</v>
      </c>
      <c r="F10" s="28">
        <v>120</v>
      </c>
      <c r="G10" s="28">
        <v>30</v>
      </c>
      <c r="H10" s="28">
        <v>4</v>
      </c>
      <c r="I10" s="29" t="s">
        <v>48</v>
      </c>
      <c r="J10" s="28"/>
      <c r="K10" s="29" t="s">
        <v>57</v>
      </c>
      <c r="L10" s="28" t="s">
        <v>48</v>
      </c>
      <c r="M10" s="28" t="s">
        <v>48</v>
      </c>
      <c r="N10" s="28">
        <v>0.5</v>
      </c>
      <c r="O10" s="28">
        <v>0.5</v>
      </c>
      <c r="P10" s="32">
        <v>0</v>
      </c>
      <c r="Q10" s="28">
        <v>500</v>
      </c>
      <c r="R10" s="28">
        <v>0</v>
      </c>
      <c r="S10" s="28" t="s">
        <v>48</v>
      </c>
      <c r="T10" s="28" t="s">
        <v>48</v>
      </c>
      <c r="U10" s="28" t="s">
        <v>48</v>
      </c>
      <c r="V10" s="28" t="s">
        <v>48</v>
      </c>
      <c r="W10" s="28" t="s">
        <v>48</v>
      </c>
      <c r="X10" s="32">
        <v>0.1</v>
      </c>
      <c r="Y10" s="32">
        <v>0.1</v>
      </c>
      <c r="Z10" s="35"/>
      <c r="AA10" s="36"/>
    </row>
    <row r="11" spans="1:27" x14ac:dyDescent="0.35">
      <c r="A11" s="24" t="str">
        <f t="shared" si="0"/>
        <v>original</v>
      </c>
      <c r="B11" s="3" t="s">
        <v>97</v>
      </c>
      <c r="C11" s="54" t="s">
        <v>86</v>
      </c>
      <c r="D11" s="9" t="s">
        <v>96</v>
      </c>
      <c r="E11" s="9" t="s">
        <v>47</v>
      </c>
      <c r="F11" s="9">
        <v>144</v>
      </c>
      <c r="G11" s="9">
        <v>36</v>
      </c>
      <c r="H11" s="9">
        <v>4</v>
      </c>
      <c r="I11" s="25" t="s">
        <v>48</v>
      </c>
      <c r="K11" s="25" t="s">
        <v>57</v>
      </c>
      <c r="L11" s="9" t="s">
        <v>48</v>
      </c>
      <c r="M11" s="9" t="s">
        <v>48</v>
      </c>
      <c r="N11" s="9">
        <v>0.5</v>
      </c>
      <c r="O11" s="9">
        <v>0.5</v>
      </c>
      <c r="P11" s="26">
        <v>0</v>
      </c>
      <c r="Q11" s="9">
        <v>500</v>
      </c>
      <c r="R11" s="9">
        <v>0</v>
      </c>
      <c r="S11" s="9" t="s">
        <v>48</v>
      </c>
      <c r="T11" s="9" t="s">
        <v>48</v>
      </c>
      <c r="U11" s="9" t="s">
        <v>48</v>
      </c>
      <c r="V11" s="9" t="s">
        <v>48</v>
      </c>
      <c r="W11" s="9" t="s">
        <v>48</v>
      </c>
      <c r="X11" s="26">
        <v>0.1</v>
      </c>
      <c r="Y11" s="26">
        <v>0.1</v>
      </c>
      <c r="Z11" s="8">
        <v>-25.3447</v>
      </c>
      <c r="AA11" s="27">
        <v>30.393999999999998</v>
      </c>
    </row>
    <row r="12" spans="1:27" x14ac:dyDescent="0.35">
      <c r="A12" s="55" t="str">
        <f t="shared" si="0"/>
        <v>original</v>
      </c>
      <c r="B12" s="39" t="s">
        <v>98</v>
      </c>
      <c r="C12" s="56" t="s">
        <v>86</v>
      </c>
      <c r="D12" s="40" t="s">
        <v>70</v>
      </c>
      <c r="E12" s="40" t="s">
        <v>47</v>
      </c>
      <c r="F12" s="40">
        <v>180</v>
      </c>
      <c r="G12" s="40">
        <v>45</v>
      </c>
      <c r="H12" s="40">
        <v>4</v>
      </c>
      <c r="I12" s="41" t="s">
        <v>48</v>
      </c>
      <c r="J12" s="40"/>
      <c r="K12" s="41" t="s">
        <v>57</v>
      </c>
      <c r="L12" s="40" t="s">
        <v>48</v>
      </c>
      <c r="M12" s="40" t="s">
        <v>48</v>
      </c>
      <c r="N12" s="40" t="s">
        <v>48</v>
      </c>
      <c r="O12" s="40" t="s">
        <v>48</v>
      </c>
      <c r="P12" s="42">
        <v>0</v>
      </c>
      <c r="Q12" s="40">
        <v>300</v>
      </c>
      <c r="R12" s="40">
        <v>0</v>
      </c>
      <c r="S12" s="42">
        <v>0.72</v>
      </c>
      <c r="T12" s="40">
        <f>H12</f>
        <v>4</v>
      </c>
      <c r="U12" s="40">
        <f>G12</f>
        <v>45</v>
      </c>
      <c r="V12" s="40">
        <v>2.7</v>
      </c>
      <c r="W12" s="40" t="s">
        <v>48</v>
      </c>
      <c r="X12" s="42">
        <v>0.03</v>
      </c>
      <c r="Y12" s="42">
        <v>2.4E-2</v>
      </c>
      <c r="Z12" s="43">
        <v>-34.152999999999999</v>
      </c>
      <c r="AA12" s="44">
        <v>18.899999999999999</v>
      </c>
    </row>
    <row r="13" spans="1:27" hidden="1" x14ac:dyDescent="0.35">
      <c r="A13" s="45" t="s">
        <v>7</v>
      </c>
      <c r="B13" s="17" t="s">
        <v>99</v>
      </c>
      <c r="C13" s="53" t="s">
        <v>100</v>
      </c>
      <c r="D13" s="18" t="s">
        <v>101</v>
      </c>
      <c r="E13" s="18" t="s">
        <v>47</v>
      </c>
      <c r="F13" s="18">
        <v>9.65</v>
      </c>
      <c r="G13" s="18" t="s">
        <v>48</v>
      </c>
      <c r="H13" s="18" t="s">
        <v>48</v>
      </c>
      <c r="I13" s="19" t="s">
        <v>48</v>
      </c>
      <c r="J13" s="18" t="s">
        <v>48</v>
      </c>
      <c r="K13" s="19">
        <v>50771</v>
      </c>
      <c r="L13" s="18" t="s">
        <v>48</v>
      </c>
      <c r="M13" s="18" t="s">
        <v>48</v>
      </c>
      <c r="N13" s="18" t="s">
        <v>48</v>
      </c>
      <c r="O13" s="18" t="s">
        <v>48</v>
      </c>
      <c r="P13" s="20">
        <v>0</v>
      </c>
      <c r="Q13" s="18">
        <v>3649</v>
      </c>
      <c r="R13" s="18">
        <v>0</v>
      </c>
      <c r="S13" s="18" t="s">
        <v>48</v>
      </c>
      <c r="T13" s="18" t="s">
        <v>48</v>
      </c>
      <c r="U13" s="18" t="s">
        <v>48</v>
      </c>
      <c r="V13" s="18" t="s">
        <v>48</v>
      </c>
      <c r="W13" s="18" t="s">
        <v>48</v>
      </c>
      <c r="X13" s="20">
        <v>0.05</v>
      </c>
      <c r="Y13" s="20">
        <v>0</v>
      </c>
      <c r="Z13" s="21">
        <v>-29.350149999999999</v>
      </c>
      <c r="AA13" s="22">
        <v>21.153960000000001</v>
      </c>
    </row>
    <row r="14" spans="1:27" hidden="1" x14ac:dyDescent="0.35">
      <c r="A14" s="46" t="s">
        <v>7</v>
      </c>
      <c r="B14" s="3" t="s">
        <v>102</v>
      </c>
      <c r="C14" s="54" t="s">
        <v>100</v>
      </c>
      <c r="D14" s="9" t="s">
        <v>66</v>
      </c>
      <c r="E14" s="9" t="s">
        <v>47</v>
      </c>
      <c r="F14" s="9">
        <v>135.80000000000001</v>
      </c>
      <c r="G14" s="9" t="s">
        <v>48</v>
      </c>
      <c r="H14" s="9" t="s">
        <v>48</v>
      </c>
      <c r="I14" s="25" t="s">
        <v>48</v>
      </c>
      <c r="J14" s="9" t="s">
        <v>48</v>
      </c>
      <c r="K14" s="25">
        <v>48945</v>
      </c>
      <c r="L14" s="9" t="s">
        <v>48</v>
      </c>
      <c r="M14" s="9" t="s">
        <v>48</v>
      </c>
      <c r="N14" s="9" t="s">
        <v>48</v>
      </c>
      <c r="O14" s="9" t="s">
        <v>48</v>
      </c>
      <c r="P14" s="26">
        <v>0</v>
      </c>
      <c r="Q14" s="9">
        <v>1513</v>
      </c>
      <c r="R14" s="9">
        <v>0</v>
      </c>
      <c r="S14" s="9" t="s">
        <v>48</v>
      </c>
      <c r="T14" s="9" t="s">
        <v>48</v>
      </c>
      <c r="U14" s="9" t="s">
        <v>48</v>
      </c>
      <c r="V14" s="9" t="s">
        <v>48</v>
      </c>
      <c r="W14" s="9" t="s">
        <v>48</v>
      </c>
      <c r="X14" s="26">
        <v>0.06</v>
      </c>
      <c r="Y14" s="26">
        <v>0</v>
      </c>
      <c r="Z14" s="8">
        <v>-32.746063646340197</v>
      </c>
      <c r="AA14" s="27">
        <v>25.807017154113002</v>
      </c>
    </row>
    <row r="15" spans="1:27" hidden="1" x14ac:dyDescent="0.35">
      <c r="A15" s="46" t="s">
        <v>7</v>
      </c>
      <c r="B15" s="3" t="s">
        <v>103</v>
      </c>
      <c r="C15" s="54" t="s">
        <v>100</v>
      </c>
      <c r="D15" s="28" t="s">
        <v>66</v>
      </c>
      <c r="E15" s="28" t="s">
        <v>47</v>
      </c>
      <c r="F15" s="28">
        <v>27</v>
      </c>
      <c r="G15" s="28" t="s">
        <v>48</v>
      </c>
      <c r="H15" s="28" t="s">
        <v>48</v>
      </c>
      <c r="I15" s="29" t="s">
        <v>48</v>
      </c>
      <c r="J15" s="28" t="s">
        <v>48</v>
      </c>
      <c r="K15" s="29">
        <v>48945</v>
      </c>
      <c r="L15" s="28" t="s">
        <v>48</v>
      </c>
      <c r="M15" s="28" t="s">
        <v>48</v>
      </c>
      <c r="N15" s="28" t="s">
        <v>48</v>
      </c>
      <c r="O15" s="28" t="s">
        <v>48</v>
      </c>
      <c r="P15" s="32">
        <v>0</v>
      </c>
      <c r="Q15" s="28">
        <v>1513</v>
      </c>
      <c r="R15" s="28">
        <v>0</v>
      </c>
      <c r="S15" s="28" t="s">
        <v>48</v>
      </c>
      <c r="T15" s="28" t="s">
        <v>48</v>
      </c>
      <c r="U15" s="28" t="s">
        <v>48</v>
      </c>
      <c r="V15" s="28" t="s">
        <v>48</v>
      </c>
      <c r="W15" s="28" t="s">
        <v>48</v>
      </c>
      <c r="X15" s="32">
        <v>0.06</v>
      </c>
      <c r="Y15" s="32">
        <v>0</v>
      </c>
      <c r="Z15" s="35">
        <v>-34.232370000000003</v>
      </c>
      <c r="AA15" s="36">
        <v>19.42878</v>
      </c>
    </row>
    <row r="16" spans="1:27" hidden="1" x14ac:dyDescent="0.35">
      <c r="A16" s="46" t="s">
        <v>7</v>
      </c>
      <c r="B16" s="3" t="s">
        <v>104</v>
      </c>
      <c r="C16" s="54" t="s">
        <v>100</v>
      </c>
      <c r="D16" s="9" t="s">
        <v>101</v>
      </c>
      <c r="E16" s="9" t="s">
        <v>47</v>
      </c>
      <c r="F16" s="9">
        <v>45.6</v>
      </c>
      <c r="G16" s="9" t="s">
        <v>48</v>
      </c>
      <c r="H16" s="9" t="s">
        <v>48</v>
      </c>
      <c r="I16" s="25" t="s">
        <v>48</v>
      </c>
      <c r="J16" s="9" t="s">
        <v>48</v>
      </c>
      <c r="K16" s="25">
        <f>K13</f>
        <v>50771</v>
      </c>
      <c r="L16" s="9" t="s">
        <v>48</v>
      </c>
      <c r="M16" s="9" t="s">
        <v>48</v>
      </c>
      <c r="N16" s="9" t="s">
        <v>48</v>
      </c>
      <c r="O16" s="9" t="s">
        <v>48</v>
      </c>
      <c r="P16" s="26">
        <v>0</v>
      </c>
      <c r="Q16" s="9">
        <v>3649</v>
      </c>
      <c r="R16" s="9">
        <v>0</v>
      </c>
      <c r="S16" s="9" t="s">
        <v>48</v>
      </c>
      <c r="T16" s="9" t="s">
        <v>48</v>
      </c>
      <c r="U16" s="9" t="s">
        <v>48</v>
      </c>
      <c r="V16" s="9" t="s">
        <v>48</v>
      </c>
      <c r="W16" s="9" t="s">
        <v>48</v>
      </c>
      <c r="X16" s="26">
        <v>0.05</v>
      </c>
      <c r="Y16" s="26">
        <v>0</v>
      </c>
      <c r="Z16" s="8">
        <v>-30.659949999999998</v>
      </c>
      <c r="AA16" s="27">
        <v>24.01981</v>
      </c>
    </row>
    <row r="17" spans="1:27" hidden="1" x14ac:dyDescent="0.35">
      <c r="A17" s="46" t="s">
        <v>7</v>
      </c>
      <c r="B17" s="3" t="s">
        <v>105</v>
      </c>
      <c r="C17" s="54" t="s">
        <v>100</v>
      </c>
      <c r="D17" s="28" t="s">
        <v>66</v>
      </c>
      <c r="E17" s="28" t="s">
        <v>47</v>
      </c>
      <c r="F17" s="28">
        <v>97.53</v>
      </c>
      <c r="G17" s="28" t="s">
        <v>48</v>
      </c>
      <c r="H17" s="28" t="s">
        <v>48</v>
      </c>
      <c r="I17" s="29" t="s">
        <v>48</v>
      </c>
      <c r="J17" s="28" t="s">
        <v>48</v>
      </c>
      <c r="K17" s="29">
        <v>48945</v>
      </c>
      <c r="L17" s="28" t="s">
        <v>48</v>
      </c>
      <c r="M17" s="28" t="s">
        <v>48</v>
      </c>
      <c r="N17" s="28" t="s">
        <v>48</v>
      </c>
      <c r="O17" s="28" t="s">
        <v>48</v>
      </c>
      <c r="P17" s="32">
        <v>0</v>
      </c>
      <c r="Q17" s="28">
        <v>1513</v>
      </c>
      <c r="R17" s="28">
        <v>0</v>
      </c>
      <c r="S17" s="28" t="s">
        <v>48</v>
      </c>
      <c r="T17" s="28" t="s">
        <v>48</v>
      </c>
      <c r="U17" s="28" t="s">
        <v>48</v>
      </c>
      <c r="V17" s="28" t="s">
        <v>48</v>
      </c>
      <c r="W17" s="28" t="s">
        <v>48</v>
      </c>
      <c r="X17" s="32">
        <v>0.06</v>
      </c>
      <c r="Y17" s="32">
        <v>0</v>
      </c>
      <c r="Z17" s="35">
        <v>-31.396281749242</v>
      </c>
      <c r="AA17" s="36">
        <v>26.353794968770501</v>
      </c>
    </row>
    <row r="18" spans="1:27" s="9" customFormat="1" hidden="1" x14ac:dyDescent="0.35">
      <c r="A18" s="46" t="s">
        <v>7</v>
      </c>
      <c r="B18" s="3" t="s">
        <v>106</v>
      </c>
      <c r="C18" s="54" t="s">
        <v>100</v>
      </c>
      <c r="D18" s="9" t="s">
        <v>101</v>
      </c>
      <c r="E18" s="9" t="s">
        <v>47</v>
      </c>
      <c r="F18" s="9">
        <v>9.9</v>
      </c>
      <c r="G18" s="9" t="s">
        <v>48</v>
      </c>
      <c r="H18" s="9" t="s">
        <v>48</v>
      </c>
      <c r="I18" s="25" t="s">
        <v>48</v>
      </c>
      <c r="J18" s="9" t="s">
        <v>48</v>
      </c>
      <c r="K18" s="25">
        <f>K16</f>
        <v>50771</v>
      </c>
      <c r="L18" s="9" t="s">
        <v>48</v>
      </c>
      <c r="M18" s="9" t="s">
        <v>48</v>
      </c>
      <c r="N18" s="9" t="s">
        <v>48</v>
      </c>
      <c r="O18" s="9" t="s">
        <v>48</v>
      </c>
      <c r="P18" s="26">
        <v>0</v>
      </c>
      <c r="Q18" s="9">
        <v>3649</v>
      </c>
      <c r="R18" s="9">
        <v>0</v>
      </c>
      <c r="S18" s="9" t="s">
        <v>48</v>
      </c>
      <c r="T18" s="9" t="s">
        <v>48</v>
      </c>
      <c r="U18" s="9" t="s">
        <v>48</v>
      </c>
      <c r="V18" s="9" t="s">
        <v>48</v>
      </c>
      <c r="W18" s="9" t="s">
        <v>48</v>
      </c>
      <c r="X18" s="26">
        <v>0.05</v>
      </c>
      <c r="Y18" s="26">
        <v>0</v>
      </c>
      <c r="Z18" s="8">
        <v>-29.115135854396001</v>
      </c>
      <c r="AA18" s="27">
        <v>23.7490965967927</v>
      </c>
    </row>
    <row r="19" spans="1:27" s="9" customFormat="1" hidden="1" x14ac:dyDescent="0.35">
      <c r="A19" s="46" t="s">
        <v>7</v>
      </c>
      <c r="B19" s="3" t="s">
        <v>107</v>
      </c>
      <c r="C19" s="54" t="s">
        <v>100</v>
      </c>
      <c r="D19" s="28" t="s">
        <v>101</v>
      </c>
      <c r="E19" s="28" t="s">
        <v>47</v>
      </c>
      <c r="F19" s="28">
        <v>19.899999999999999</v>
      </c>
      <c r="G19" s="28" t="s">
        <v>48</v>
      </c>
      <c r="H19" s="28" t="s">
        <v>48</v>
      </c>
      <c r="I19" s="29" t="s">
        <v>48</v>
      </c>
      <c r="J19" s="28" t="s">
        <v>48</v>
      </c>
      <c r="K19" s="29">
        <f>K18</f>
        <v>50771</v>
      </c>
      <c r="L19" s="28" t="s">
        <v>48</v>
      </c>
      <c r="M19" s="28" t="s">
        <v>48</v>
      </c>
      <c r="N19" s="28" t="s">
        <v>48</v>
      </c>
      <c r="O19" s="28" t="s">
        <v>48</v>
      </c>
      <c r="P19" s="32">
        <v>0</v>
      </c>
      <c r="Q19" s="28">
        <v>3649</v>
      </c>
      <c r="R19" s="28">
        <v>0</v>
      </c>
      <c r="S19" s="28" t="s">
        <v>48</v>
      </c>
      <c r="T19" s="28" t="s">
        <v>48</v>
      </c>
      <c r="U19" s="28" t="s">
        <v>48</v>
      </c>
      <c r="V19" s="28" t="s">
        <v>48</v>
      </c>
      <c r="W19" s="28" t="s">
        <v>48</v>
      </c>
      <c r="X19" s="32">
        <v>0.05</v>
      </c>
      <c r="Y19" s="32">
        <v>0</v>
      </c>
      <c r="Z19" s="35">
        <v>-29.115135854396001</v>
      </c>
      <c r="AA19" s="36">
        <v>23.7490965967927</v>
      </c>
    </row>
    <row r="20" spans="1:27" s="9" customFormat="1" hidden="1" x14ac:dyDescent="0.35">
      <c r="A20" s="46" t="s">
        <v>7</v>
      </c>
      <c r="B20" s="3" t="s">
        <v>108</v>
      </c>
      <c r="C20" s="54" t="s">
        <v>100</v>
      </c>
      <c r="D20" s="9" t="s">
        <v>66</v>
      </c>
      <c r="E20" s="9" t="s">
        <v>47</v>
      </c>
      <c r="F20" s="9">
        <v>135.11000000000001</v>
      </c>
      <c r="G20" s="9" t="s">
        <v>48</v>
      </c>
      <c r="H20" s="9" t="s">
        <v>48</v>
      </c>
      <c r="I20" s="25" t="s">
        <v>48</v>
      </c>
      <c r="J20" s="9" t="s">
        <v>48</v>
      </c>
      <c r="K20" s="25">
        <v>48945</v>
      </c>
      <c r="L20" s="9" t="s">
        <v>48</v>
      </c>
      <c r="M20" s="9" t="s">
        <v>48</v>
      </c>
      <c r="N20" s="9" t="s">
        <v>48</v>
      </c>
      <c r="O20" s="9" t="s">
        <v>48</v>
      </c>
      <c r="P20" s="26">
        <v>0</v>
      </c>
      <c r="Q20" s="9">
        <v>1513</v>
      </c>
      <c r="R20" s="9">
        <v>0</v>
      </c>
      <c r="S20" s="9" t="s">
        <v>48</v>
      </c>
      <c r="T20" s="9" t="s">
        <v>48</v>
      </c>
      <c r="U20" s="9" t="s">
        <v>48</v>
      </c>
      <c r="V20" s="9" t="s">
        <v>48</v>
      </c>
      <c r="W20" s="9" t="s">
        <v>48</v>
      </c>
      <c r="X20" s="26">
        <v>0.06</v>
      </c>
      <c r="Y20" s="26">
        <v>0</v>
      </c>
      <c r="Z20" s="8">
        <v>-34.0504867484226</v>
      </c>
      <c r="AA20" s="27">
        <v>24.9060733313712</v>
      </c>
    </row>
    <row r="21" spans="1:27" s="9" customFormat="1" hidden="1" x14ac:dyDescent="0.35">
      <c r="A21" s="46" t="s">
        <v>7</v>
      </c>
      <c r="B21" s="3" t="s">
        <v>109</v>
      </c>
      <c r="C21" s="54" t="s">
        <v>100</v>
      </c>
      <c r="D21" s="28" t="s">
        <v>101</v>
      </c>
      <c r="E21" s="28" t="s">
        <v>47</v>
      </c>
      <c r="F21" s="28">
        <v>72.400000000000006</v>
      </c>
      <c r="G21" s="28" t="s">
        <v>48</v>
      </c>
      <c r="H21" s="28" t="s">
        <v>48</v>
      </c>
      <c r="I21" s="29" t="s">
        <v>48</v>
      </c>
      <c r="J21" s="28" t="s">
        <v>48</v>
      </c>
      <c r="K21" s="29">
        <f>K19</f>
        <v>50771</v>
      </c>
      <c r="L21" s="28" t="s">
        <v>48</v>
      </c>
      <c r="M21" s="28" t="s">
        <v>48</v>
      </c>
      <c r="N21" s="28" t="s">
        <v>48</v>
      </c>
      <c r="O21" s="28" t="s">
        <v>48</v>
      </c>
      <c r="P21" s="32">
        <v>0</v>
      </c>
      <c r="Q21" s="28">
        <v>3649</v>
      </c>
      <c r="R21" s="28">
        <v>0</v>
      </c>
      <c r="S21" s="28" t="s">
        <v>48</v>
      </c>
      <c r="T21" s="28" t="s">
        <v>48</v>
      </c>
      <c r="U21" s="28" t="s">
        <v>48</v>
      </c>
      <c r="V21" s="28" t="s">
        <v>48</v>
      </c>
      <c r="W21" s="28" t="s">
        <v>48</v>
      </c>
      <c r="X21" s="32">
        <v>0.05</v>
      </c>
      <c r="Y21" s="32">
        <v>0</v>
      </c>
      <c r="Z21" s="35">
        <v>-30.437897824878402</v>
      </c>
      <c r="AA21" s="36">
        <v>24.470440941304901</v>
      </c>
    </row>
    <row r="22" spans="1:27" s="9" customFormat="1" hidden="1" x14ac:dyDescent="0.35">
      <c r="A22" s="46" t="s">
        <v>7</v>
      </c>
      <c r="B22" s="3" t="s">
        <v>110</v>
      </c>
      <c r="C22" s="54" t="s">
        <v>100</v>
      </c>
      <c r="D22" s="9" t="s">
        <v>111</v>
      </c>
      <c r="E22" s="9" t="s">
        <v>47</v>
      </c>
      <c r="F22" s="9">
        <v>100</v>
      </c>
      <c r="G22" s="9" t="s">
        <v>48</v>
      </c>
      <c r="H22" s="9" t="s">
        <v>48</v>
      </c>
      <c r="I22" s="25" t="s">
        <v>48</v>
      </c>
      <c r="J22" s="9" t="s">
        <v>48</v>
      </c>
      <c r="K22" s="25">
        <v>52963</v>
      </c>
      <c r="L22" s="9" t="s">
        <v>48</v>
      </c>
      <c r="M22" s="9" t="s">
        <v>48</v>
      </c>
      <c r="N22" s="9" t="s">
        <v>48</v>
      </c>
      <c r="O22" s="9" t="s">
        <v>48</v>
      </c>
      <c r="P22" s="26">
        <v>0</v>
      </c>
      <c r="Q22" s="9">
        <v>3554</v>
      </c>
      <c r="R22" s="9">
        <v>0</v>
      </c>
      <c r="S22" s="9" t="s">
        <v>48</v>
      </c>
      <c r="T22" s="9" t="s">
        <v>48</v>
      </c>
      <c r="U22" s="9" t="s">
        <v>48</v>
      </c>
      <c r="V22" s="9" t="s">
        <v>48</v>
      </c>
      <c r="W22" s="9">
        <v>3</v>
      </c>
      <c r="X22" s="26">
        <v>0.08</v>
      </c>
      <c r="Y22" s="26">
        <v>0</v>
      </c>
      <c r="Z22" s="8">
        <v>-28.525200000000002</v>
      </c>
      <c r="AA22" s="27">
        <v>19.3535</v>
      </c>
    </row>
    <row r="23" spans="1:27" s="9" customFormat="1" hidden="1" x14ac:dyDescent="0.35">
      <c r="A23" s="46" t="s">
        <v>7</v>
      </c>
      <c r="B23" s="3" t="s">
        <v>112</v>
      </c>
      <c r="C23" s="54" t="s">
        <v>100</v>
      </c>
      <c r="D23" s="28" t="s">
        <v>111</v>
      </c>
      <c r="E23" s="28" t="s">
        <v>47</v>
      </c>
      <c r="F23" s="28">
        <v>50</v>
      </c>
      <c r="G23" s="28"/>
      <c r="H23" s="28"/>
      <c r="I23" s="29" t="s">
        <v>48</v>
      </c>
      <c r="J23" s="28" t="s">
        <v>48</v>
      </c>
      <c r="K23" s="29">
        <v>52963</v>
      </c>
      <c r="L23" s="28" t="s">
        <v>48</v>
      </c>
      <c r="M23" s="28" t="s">
        <v>48</v>
      </c>
      <c r="N23" s="28" t="s">
        <v>48</v>
      </c>
      <c r="O23" s="28" t="s">
        <v>48</v>
      </c>
      <c r="P23" s="32">
        <v>0</v>
      </c>
      <c r="Q23" s="28">
        <v>3554</v>
      </c>
      <c r="R23" s="28">
        <v>0</v>
      </c>
      <c r="S23" s="28" t="s">
        <v>48</v>
      </c>
      <c r="T23" s="28" t="s">
        <v>48</v>
      </c>
      <c r="U23" s="28" t="s">
        <v>48</v>
      </c>
      <c r="V23" s="28" t="s">
        <v>48</v>
      </c>
      <c r="W23" s="28">
        <v>6</v>
      </c>
      <c r="X23" s="32">
        <v>0.08</v>
      </c>
      <c r="Y23" s="32">
        <v>0</v>
      </c>
      <c r="Z23" s="35">
        <v>-28.321400000000001</v>
      </c>
      <c r="AA23" s="36">
        <v>21.439</v>
      </c>
    </row>
    <row r="24" spans="1:27" s="9" customFormat="1" hidden="1" x14ac:dyDescent="0.35">
      <c r="A24" s="46" t="s">
        <v>7</v>
      </c>
      <c r="B24" s="3" t="s">
        <v>113</v>
      </c>
      <c r="C24" s="54" t="s">
        <v>100</v>
      </c>
      <c r="D24" s="9" t="s">
        <v>101</v>
      </c>
      <c r="E24" s="9" t="s">
        <v>47</v>
      </c>
      <c r="F24" s="9">
        <v>9.65</v>
      </c>
      <c r="G24" s="9" t="s">
        <v>48</v>
      </c>
      <c r="H24" s="9" t="s">
        <v>48</v>
      </c>
      <c r="I24" s="25" t="s">
        <v>48</v>
      </c>
      <c r="J24" s="9" t="s">
        <v>48</v>
      </c>
      <c r="K24" s="25">
        <f>K21</f>
        <v>50771</v>
      </c>
      <c r="L24" s="9" t="s">
        <v>48</v>
      </c>
      <c r="M24" s="9" t="s">
        <v>48</v>
      </c>
      <c r="N24" s="9" t="s">
        <v>48</v>
      </c>
      <c r="O24" s="9" t="s">
        <v>48</v>
      </c>
      <c r="P24" s="26">
        <v>0</v>
      </c>
      <c r="Q24" s="9">
        <v>3649</v>
      </c>
      <c r="R24" s="9">
        <v>0</v>
      </c>
      <c r="S24" s="9" t="s">
        <v>48</v>
      </c>
      <c r="T24" s="9" t="s">
        <v>48</v>
      </c>
      <c r="U24" s="9" t="s">
        <v>48</v>
      </c>
      <c r="V24" s="9" t="s">
        <v>48</v>
      </c>
      <c r="W24" s="9" t="s">
        <v>48</v>
      </c>
      <c r="X24" s="26">
        <v>0.05</v>
      </c>
      <c r="Y24" s="26">
        <v>0</v>
      </c>
      <c r="Z24" s="8">
        <v>-29.162091148510498</v>
      </c>
      <c r="AA24" s="27">
        <v>19.386264306318001</v>
      </c>
    </row>
    <row r="25" spans="1:27" s="9" customFormat="1" hidden="1" x14ac:dyDescent="0.35">
      <c r="A25" s="46" t="s">
        <v>7</v>
      </c>
      <c r="B25" s="3" t="s">
        <v>114</v>
      </c>
      <c r="C25" s="54" t="s">
        <v>100</v>
      </c>
      <c r="D25" s="28" t="s">
        <v>66</v>
      </c>
      <c r="E25" s="28" t="s">
        <v>47</v>
      </c>
      <c r="F25" s="28">
        <v>77.7</v>
      </c>
      <c r="G25" s="28" t="s">
        <v>48</v>
      </c>
      <c r="H25" s="28" t="s">
        <v>48</v>
      </c>
      <c r="I25" s="29" t="s">
        <v>48</v>
      </c>
      <c r="J25" s="28" t="s">
        <v>48</v>
      </c>
      <c r="K25" s="29">
        <v>48945</v>
      </c>
      <c r="L25" s="28" t="s">
        <v>48</v>
      </c>
      <c r="M25" s="28" t="s">
        <v>48</v>
      </c>
      <c r="N25" s="28" t="s">
        <v>48</v>
      </c>
      <c r="O25" s="28" t="s">
        <v>48</v>
      </c>
      <c r="P25" s="32">
        <v>0</v>
      </c>
      <c r="Q25" s="28">
        <v>1513</v>
      </c>
      <c r="R25" s="28">
        <v>0</v>
      </c>
      <c r="S25" s="28" t="s">
        <v>48</v>
      </c>
      <c r="T25" s="28" t="s">
        <v>48</v>
      </c>
      <c r="U25" s="28" t="s">
        <v>48</v>
      </c>
      <c r="V25" s="28" t="s">
        <v>48</v>
      </c>
      <c r="W25" s="28" t="s">
        <v>48</v>
      </c>
      <c r="X25" s="32">
        <v>0.06</v>
      </c>
      <c r="Y25" s="32">
        <v>0</v>
      </c>
      <c r="Z25" s="35">
        <v>-34.001606610332303</v>
      </c>
      <c r="AA25" s="36">
        <v>24.7416286318375</v>
      </c>
    </row>
    <row r="26" spans="1:27" s="9" customFormat="1" hidden="1" x14ac:dyDescent="0.35">
      <c r="A26" s="46" t="s">
        <v>7</v>
      </c>
      <c r="B26" s="3" t="s">
        <v>115</v>
      </c>
      <c r="C26" s="54" t="s">
        <v>100</v>
      </c>
      <c r="D26" s="9" t="s">
        <v>101</v>
      </c>
      <c r="E26" s="9" t="s">
        <v>47</v>
      </c>
      <c r="F26" s="9">
        <v>64</v>
      </c>
      <c r="G26" s="9" t="s">
        <v>48</v>
      </c>
      <c r="H26" s="9" t="s">
        <v>48</v>
      </c>
      <c r="I26" s="25" t="s">
        <v>48</v>
      </c>
      <c r="J26" s="9" t="s">
        <v>48</v>
      </c>
      <c r="K26" s="25">
        <f>K24</f>
        <v>50771</v>
      </c>
      <c r="L26" s="9" t="s">
        <v>48</v>
      </c>
      <c r="M26" s="9" t="s">
        <v>48</v>
      </c>
      <c r="N26" s="9" t="s">
        <v>48</v>
      </c>
      <c r="O26" s="9" t="s">
        <v>48</v>
      </c>
      <c r="P26" s="26">
        <v>0</v>
      </c>
      <c r="Q26" s="9">
        <v>3649</v>
      </c>
      <c r="R26" s="9">
        <v>0</v>
      </c>
      <c r="S26" s="9" t="s">
        <v>48</v>
      </c>
      <c r="T26" s="9" t="s">
        <v>48</v>
      </c>
      <c r="U26" s="9" t="s">
        <v>48</v>
      </c>
      <c r="V26" s="9" t="s">
        <v>48</v>
      </c>
      <c r="W26" s="9" t="s">
        <v>48</v>
      </c>
      <c r="X26" s="26">
        <v>0.05</v>
      </c>
      <c r="Y26" s="26">
        <v>0</v>
      </c>
      <c r="Z26" s="8">
        <v>-28.309522111023199</v>
      </c>
      <c r="AA26" s="27">
        <v>23.104063371285399</v>
      </c>
    </row>
    <row r="27" spans="1:27" s="9" customFormat="1" hidden="1" x14ac:dyDescent="0.35">
      <c r="A27" s="46" t="s">
        <v>7</v>
      </c>
      <c r="B27" s="3" t="s">
        <v>116</v>
      </c>
      <c r="C27" s="54" t="s">
        <v>100</v>
      </c>
      <c r="D27" s="28" t="s">
        <v>101</v>
      </c>
      <c r="E27" s="28" t="s">
        <v>47</v>
      </c>
      <c r="F27" s="28">
        <v>64</v>
      </c>
      <c r="G27" s="28" t="s">
        <v>48</v>
      </c>
      <c r="H27" s="28" t="s">
        <v>48</v>
      </c>
      <c r="I27" s="29" t="s">
        <v>48</v>
      </c>
      <c r="J27" s="28" t="s">
        <v>48</v>
      </c>
      <c r="K27" s="29">
        <f>K26</f>
        <v>50771</v>
      </c>
      <c r="L27" s="28" t="s">
        <v>48</v>
      </c>
      <c r="M27" s="28" t="s">
        <v>48</v>
      </c>
      <c r="N27" s="28" t="s">
        <v>48</v>
      </c>
      <c r="O27" s="28" t="s">
        <v>48</v>
      </c>
      <c r="P27" s="32">
        <v>0</v>
      </c>
      <c r="Q27" s="28">
        <v>3649</v>
      </c>
      <c r="R27" s="28">
        <v>0</v>
      </c>
      <c r="S27" s="28" t="s">
        <v>48</v>
      </c>
      <c r="T27" s="28" t="s">
        <v>48</v>
      </c>
      <c r="U27" s="28" t="s">
        <v>48</v>
      </c>
      <c r="V27" s="28" t="s">
        <v>48</v>
      </c>
      <c r="W27" s="28" t="s">
        <v>48</v>
      </c>
      <c r="X27" s="32">
        <v>0.05</v>
      </c>
      <c r="Y27" s="32">
        <v>0</v>
      </c>
      <c r="Z27" s="35">
        <v>-29.1121361717905</v>
      </c>
      <c r="AA27" s="36">
        <v>26.215664708397899</v>
      </c>
    </row>
    <row r="28" spans="1:27" s="9" customFormat="1" hidden="1" x14ac:dyDescent="0.35">
      <c r="A28" s="46" t="s">
        <v>7</v>
      </c>
      <c r="B28" s="3" t="s">
        <v>117</v>
      </c>
      <c r="C28" s="54" t="s">
        <v>100</v>
      </c>
      <c r="D28" s="9" t="s">
        <v>66</v>
      </c>
      <c r="E28" s="9" t="s">
        <v>47</v>
      </c>
      <c r="F28" s="9">
        <v>27</v>
      </c>
      <c r="G28" s="9" t="s">
        <v>48</v>
      </c>
      <c r="H28" s="9" t="s">
        <v>48</v>
      </c>
      <c r="I28" s="25" t="s">
        <v>48</v>
      </c>
      <c r="J28" s="9" t="s">
        <v>48</v>
      </c>
      <c r="K28" s="25">
        <v>48945</v>
      </c>
      <c r="L28" s="9" t="s">
        <v>48</v>
      </c>
      <c r="M28" s="9" t="s">
        <v>48</v>
      </c>
      <c r="N28" s="9" t="s">
        <v>48</v>
      </c>
      <c r="O28" s="9" t="s">
        <v>48</v>
      </c>
      <c r="P28" s="26">
        <v>0</v>
      </c>
      <c r="Q28" s="9">
        <v>1513</v>
      </c>
      <c r="R28" s="9">
        <v>0</v>
      </c>
      <c r="S28" s="9" t="s">
        <v>48</v>
      </c>
      <c r="T28" s="9" t="s">
        <v>48</v>
      </c>
      <c r="U28" s="9" t="s">
        <v>48</v>
      </c>
      <c r="V28" s="9" t="s">
        <v>48</v>
      </c>
      <c r="W28" s="9" t="s">
        <v>48</v>
      </c>
      <c r="X28" s="26">
        <v>0.06</v>
      </c>
      <c r="Y28" s="26">
        <v>0</v>
      </c>
      <c r="Z28" s="8">
        <v>-33.804784994143098</v>
      </c>
      <c r="AA28" s="27">
        <v>25.490491714836399</v>
      </c>
    </row>
    <row r="29" spans="1:27" s="9" customFormat="1" hidden="1" x14ac:dyDescent="0.35">
      <c r="A29" s="46" t="s">
        <v>7</v>
      </c>
      <c r="B29" s="3" t="s">
        <v>118</v>
      </c>
      <c r="C29" s="54" t="s">
        <v>100</v>
      </c>
      <c r="D29" s="28" t="s">
        <v>101</v>
      </c>
      <c r="E29" s="28" t="s">
        <v>47</v>
      </c>
      <c r="F29" s="28">
        <v>10</v>
      </c>
      <c r="G29" s="28" t="s">
        <v>48</v>
      </c>
      <c r="H29" s="28" t="s">
        <v>48</v>
      </c>
      <c r="I29" s="29" t="s">
        <v>48</v>
      </c>
      <c r="J29" s="28" t="s">
        <v>48</v>
      </c>
      <c r="K29" s="29">
        <f>K27</f>
        <v>50771</v>
      </c>
      <c r="L29" s="28" t="s">
        <v>48</v>
      </c>
      <c r="M29" s="28" t="s">
        <v>48</v>
      </c>
      <c r="N29" s="28" t="s">
        <v>48</v>
      </c>
      <c r="O29" s="28" t="s">
        <v>48</v>
      </c>
      <c r="P29" s="32">
        <v>0</v>
      </c>
      <c r="Q29" s="28">
        <v>3649</v>
      </c>
      <c r="R29" s="28">
        <v>0</v>
      </c>
      <c r="S29" s="28" t="s">
        <v>48</v>
      </c>
      <c r="T29" s="28" t="s">
        <v>48</v>
      </c>
      <c r="U29" s="28" t="s">
        <v>48</v>
      </c>
      <c r="V29" s="28" t="s">
        <v>48</v>
      </c>
      <c r="W29" s="28" t="s">
        <v>48</v>
      </c>
      <c r="X29" s="32">
        <v>0.05</v>
      </c>
      <c r="Y29" s="32">
        <v>0</v>
      </c>
      <c r="Z29" s="35">
        <v>-30.659949999999998</v>
      </c>
      <c r="AA29" s="36">
        <v>24.01981</v>
      </c>
    </row>
    <row r="30" spans="1:27" s="9" customFormat="1" hidden="1" x14ac:dyDescent="0.35">
      <c r="A30" s="46" t="s">
        <v>7</v>
      </c>
      <c r="B30" s="3" t="s">
        <v>119</v>
      </c>
      <c r="C30" s="54" t="s">
        <v>100</v>
      </c>
      <c r="D30" s="9" t="s">
        <v>101</v>
      </c>
      <c r="E30" s="9" t="s">
        <v>47</v>
      </c>
      <c r="F30" s="9">
        <v>19.12</v>
      </c>
      <c r="G30" s="9" t="s">
        <v>48</v>
      </c>
      <c r="H30" s="9" t="s">
        <v>48</v>
      </c>
      <c r="I30" s="25" t="s">
        <v>48</v>
      </c>
      <c r="J30" s="9" t="s">
        <v>48</v>
      </c>
      <c r="K30" s="25">
        <f>K29</f>
        <v>50771</v>
      </c>
      <c r="L30" s="9" t="s">
        <v>48</v>
      </c>
      <c r="M30" s="9" t="s">
        <v>48</v>
      </c>
      <c r="N30" s="9" t="s">
        <v>48</v>
      </c>
      <c r="O30" s="9" t="s">
        <v>48</v>
      </c>
      <c r="P30" s="26">
        <v>0</v>
      </c>
      <c r="Q30" s="9">
        <v>3649</v>
      </c>
      <c r="R30" s="9">
        <v>0</v>
      </c>
      <c r="S30" s="9" t="s">
        <v>48</v>
      </c>
      <c r="T30" s="9" t="s">
        <v>48</v>
      </c>
      <c r="U30" s="9" t="s">
        <v>48</v>
      </c>
      <c r="V30" s="9" t="s">
        <v>48</v>
      </c>
      <c r="W30" s="9" t="s">
        <v>48</v>
      </c>
      <c r="X30" s="26">
        <v>0.05</v>
      </c>
      <c r="Y30" s="26">
        <v>0</v>
      </c>
      <c r="Z30" s="8">
        <v>-29.964699122395899</v>
      </c>
      <c r="AA30" s="27">
        <v>22.339438357413599</v>
      </c>
    </row>
    <row r="31" spans="1:27" s="9" customFormat="1" hidden="1" x14ac:dyDescent="0.35">
      <c r="A31" s="46" t="s">
        <v>7</v>
      </c>
      <c r="B31" s="3" t="s">
        <v>120</v>
      </c>
      <c r="C31" s="54" t="s">
        <v>100</v>
      </c>
      <c r="D31" s="28" t="s">
        <v>66</v>
      </c>
      <c r="E31" s="28" t="s">
        <v>47</v>
      </c>
      <c r="F31" s="28">
        <v>73.8</v>
      </c>
      <c r="G31" s="28" t="s">
        <v>48</v>
      </c>
      <c r="H31" s="28" t="s">
        <v>48</v>
      </c>
      <c r="I31" s="29" t="s">
        <v>48</v>
      </c>
      <c r="J31" s="28" t="s">
        <v>48</v>
      </c>
      <c r="K31" s="29">
        <v>48945</v>
      </c>
      <c r="L31" s="28" t="s">
        <v>48</v>
      </c>
      <c r="M31" s="28" t="s">
        <v>48</v>
      </c>
      <c r="N31" s="28" t="s">
        <v>48</v>
      </c>
      <c r="O31" s="28" t="s">
        <v>48</v>
      </c>
      <c r="P31" s="32">
        <v>0</v>
      </c>
      <c r="Q31" s="28">
        <v>1513</v>
      </c>
      <c r="R31" s="28">
        <v>0</v>
      </c>
      <c r="S31" s="28" t="s">
        <v>48</v>
      </c>
      <c r="T31" s="28" t="s">
        <v>48</v>
      </c>
      <c r="U31" s="28" t="s">
        <v>48</v>
      </c>
      <c r="V31" s="28" t="s">
        <v>48</v>
      </c>
      <c r="W31" s="28" t="s">
        <v>48</v>
      </c>
      <c r="X31" s="32">
        <v>0.06</v>
      </c>
      <c r="Y31" s="32">
        <v>0</v>
      </c>
      <c r="Z31" s="35">
        <v>-31.422242229804301</v>
      </c>
      <c r="AA31" s="36">
        <v>23.114920144479999</v>
      </c>
    </row>
    <row r="32" spans="1:27" s="9" customFormat="1" hidden="1" x14ac:dyDescent="0.35">
      <c r="A32" s="46" t="s">
        <v>7</v>
      </c>
      <c r="B32" s="3" t="s">
        <v>121</v>
      </c>
      <c r="C32" s="54" t="s">
        <v>100</v>
      </c>
      <c r="D32" s="9" t="s">
        <v>101</v>
      </c>
      <c r="E32" s="9" t="s">
        <v>47</v>
      </c>
      <c r="F32" s="9">
        <v>75</v>
      </c>
      <c r="G32" s="9" t="s">
        <v>48</v>
      </c>
      <c r="H32" s="9" t="s">
        <v>48</v>
      </c>
      <c r="I32" s="25" t="s">
        <v>48</v>
      </c>
      <c r="J32" s="9" t="s">
        <v>48</v>
      </c>
      <c r="K32" s="25">
        <f>K30</f>
        <v>50771</v>
      </c>
      <c r="L32" s="9" t="s">
        <v>48</v>
      </c>
      <c r="M32" s="9" t="s">
        <v>48</v>
      </c>
      <c r="N32" s="9" t="s">
        <v>48</v>
      </c>
      <c r="O32" s="9" t="s">
        <v>48</v>
      </c>
      <c r="P32" s="26">
        <v>0</v>
      </c>
      <c r="Q32" s="9">
        <v>3649</v>
      </c>
      <c r="R32" s="9">
        <v>0</v>
      </c>
      <c r="S32" s="9" t="s">
        <v>48</v>
      </c>
      <c r="T32" s="9" t="s">
        <v>48</v>
      </c>
      <c r="U32" s="9" t="s">
        <v>48</v>
      </c>
      <c r="V32" s="9" t="s">
        <v>48</v>
      </c>
      <c r="W32" s="9" t="s">
        <v>48</v>
      </c>
      <c r="X32" s="26">
        <v>0.05</v>
      </c>
      <c r="Y32" s="26">
        <v>0</v>
      </c>
      <c r="Z32" s="8">
        <v>-27.758086493217501</v>
      </c>
      <c r="AA32" s="27">
        <v>23.015895825852599</v>
      </c>
    </row>
    <row r="33" spans="1:27" s="9" customFormat="1" hidden="1" x14ac:dyDescent="0.35">
      <c r="A33" s="46" t="s">
        <v>7</v>
      </c>
      <c r="B33" s="3" t="s">
        <v>122</v>
      </c>
      <c r="C33" s="54" t="s">
        <v>100</v>
      </c>
      <c r="D33" s="28" t="s">
        <v>101</v>
      </c>
      <c r="E33" s="28" t="s">
        <v>47</v>
      </c>
      <c r="F33" s="28">
        <v>6.93</v>
      </c>
      <c r="G33" s="28" t="s">
        <v>48</v>
      </c>
      <c r="H33" s="28" t="s">
        <v>48</v>
      </c>
      <c r="I33" s="29" t="s">
        <v>48</v>
      </c>
      <c r="J33" s="28" t="s">
        <v>48</v>
      </c>
      <c r="K33" s="29">
        <f t="shared" ref="K33:K38" si="1">K32</f>
        <v>50771</v>
      </c>
      <c r="L33" s="28" t="s">
        <v>48</v>
      </c>
      <c r="M33" s="28" t="s">
        <v>48</v>
      </c>
      <c r="N33" s="28" t="s">
        <v>48</v>
      </c>
      <c r="O33" s="28" t="s">
        <v>48</v>
      </c>
      <c r="P33" s="32">
        <v>0</v>
      </c>
      <c r="Q33" s="28">
        <v>3649</v>
      </c>
      <c r="R33" s="28">
        <v>0</v>
      </c>
      <c r="S33" s="28" t="s">
        <v>48</v>
      </c>
      <c r="T33" s="28" t="s">
        <v>48</v>
      </c>
      <c r="U33" s="28" t="s">
        <v>48</v>
      </c>
      <c r="V33" s="28" t="s">
        <v>48</v>
      </c>
      <c r="W33" s="28" t="s">
        <v>48</v>
      </c>
      <c r="X33" s="32">
        <v>0.05</v>
      </c>
      <c r="Y33" s="32">
        <v>0</v>
      </c>
      <c r="Z33" s="35">
        <v>-25.653266613644998</v>
      </c>
      <c r="AA33" s="36">
        <v>27.249759062908101</v>
      </c>
    </row>
    <row r="34" spans="1:27" s="9" customFormat="1" hidden="1" x14ac:dyDescent="0.35">
      <c r="A34" s="46" t="s">
        <v>7</v>
      </c>
      <c r="B34" s="3" t="s">
        <v>123</v>
      </c>
      <c r="C34" s="54" t="s">
        <v>100</v>
      </c>
      <c r="D34" s="9" t="s">
        <v>101</v>
      </c>
      <c r="E34" s="9" t="s">
        <v>47</v>
      </c>
      <c r="F34" s="9">
        <v>45.4</v>
      </c>
      <c r="G34" s="9" t="s">
        <v>48</v>
      </c>
      <c r="H34" s="9" t="s">
        <v>48</v>
      </c>
      <c r="I34" s="25" t="s">
        <v>48</v>
      </c>
      <c r="J34" s="9" t="s">
        <v>48</v>
      </c>
      <c r="K34" s="25">
        <f t="shared" si="1"/>
        <v>50771</v>
      </c>
      <c r="L34" s="9" t="s">
        <v>48</v>
      </c>
      <c r="M34" s="9" t="s">
        <v>48</v>
      </c>
      <c r="N34" s="9" t="s">
        <v>48</v>
      </c>
      <c r="O34" s="9" t="s">
        <v>48</v>
      </c>
      <c r="P34" s="26">
        <v>0</v>
      </c>
      <c r="Q34" s="9">
        <v>3649</v>
      </c>
      <c r="R34" s="9">
        <v>0</v>
      </c>
      <c r="S34" s="9" t="s">
        <v>48</v>
      </c>
      <c r="T34" s="9" t="s">
        <v>48</v>
      </c>
      <c r="U34" s="9" t="s">
        <v>48</v>
      </c>
      <c r="V34" s="9" t="s">
        <v>48</v>
      </c>
      <c r="W34" s="9" t="s">
        <v>48</v>
      </c>
      <c r="X34" s="26">
        <v>0.05</v>
      </c>
      <c r="Y34" s="26">
        <v>0</v>
      </c>
      <c r="Z34" s="8">
        <v>-28.725062150784801</v>
      </c>
      <c r="AA34" s="27">
        <v>24.7517010039161</v>
      </c>
    </row>
    <row r="35" spans="1:27" s="9" customFormat="1" hidden="1" x14ac:dyDescent="0.35">
      <c r="A35" s="46" t="s">
        <v>7</v>
      </c>
      <c r="B35" s="3" t="s">
        <v>124</v>
      </c>
      <c r="C35" s="54" t="s">
        <v>100</v>
      </c>
      <c r="D35" s="28" t="s">
        <v>101</v>
      </c>
      <c r="E35" s="28" t="s">
        <v>47</v>
      </c>
      <c r="F35" s="28">
        <v>5</v>
      </c>
      <c r="G35" s="28" t="s">
        <v>48</v>
      </c>
      <c r="H35" s="28" t="s">
        <v>48</v>
      </c>
      <c r="I35" s="29" t="s">
        <v>48</v>
      </c>
      <c r="J35" s="28" t="s">
        <v>48</v>
      </c>
      <c r="K35" s="29">
        <f t="shared" si="1"/>
        <v>50771</v>
      </c>
      <c r="L35" s="28" t="s">
        <v>48</v>
      </c>
      <c r="M35" s="28" t="s">
        <v>48</v>
      </c>
      <c r="N35" s="28" t="s">
        <v>48</v>
      </c>
      <c r="O35" s="28" t="s">
        <v>48</v>
      </c>
      <c r="P35" s="32">
        <v>0</v>
      </c>
      <c r="Q35" s="28">
        <v>3649</v>
      </c>
      <c r="R35" s="28">
        <v>0</v>
      </c>
      <c r="S35" s="28" t="s">
        <v>48</v>
      </c>
      <c r="T35" s="28" t="s">
        <v>48</v>
      </c>
      <c r="U35" s="28" t="s">
        <v>48</v>
      </c>
      <c r="V35" s="28" t="s">
        <v>48</v>
      </c>
      <c r="W35" s="28" t="s">
        <v>48</v>
      </c>
      <c r="X35" s="32">
        <v>0.05</v>
      </c>
      <c r="Y35" s="32">
        <v>0</v>
      </c>
      <c r="Z35" s="35">
        <v>-33.457799999999999</v>
      </c>
      <c r="AA35" s="36">
        <v>18.723320000000001</v>
      </c>
    </row>
    <row r="36" spans="1:27" s="9" customFormat="1" hidden="1" x14ac:dyDescent="0.35">
      <c r="A36" s="46" t="s">
        <v>7</v>
      </c>
      <c r="B36" s="3" t="s">
        <v>125</v>
      </c>
      <c r="C36" s="54" t="s">
        <v>100</v>
      </c>
      <c r="D36" s="9" t="s">
        <v>101</v>
      </c>
      <c r="E36" s="9" t="s">
        <v>47</v>
      </c>
      <c r="F36" s="9">
        <v>75</v>
      </c>
      <c r="G36" s="9" t="s">
        <v>48</v>
      </c>
      <c r="H36" s="9" t="s">
        <v>48</v>
      </c>
      <c r="I36" s="25" t="s">
        <v>48</v>
      </c>
      <c r="J36" s="9" t="s">
        <v>48</v>
      </c>
      <c r="K36" s="25">
        <f t="shared" si="1"/>
        <v>50771</v>
      </c>
      <c r="L36" s="9" t="s">
        <v>48</v>
      </c>
      <c r="M36" s="9" t="s">
        <v>48</v>
      </c>
      <c r="N36" s="9" t="s">
        <v>48</v>
      </c>
      <c r="O36" s="9" t="s">
        <v>48</v>
      </c>
      <c r="P36" s="26">
        <v>0</v>
      </c>
      <c r="Q36" s="9">
        <v>3649</v>
      </c>
      <c r="R36" s="9">
        <v>0</v>
      </c>
      <c r="S36" s="9" t="s">
        <v>48</v>
      </c>
      <c r="T36" s="9" t="s">
        <v>48</v>
      </c>
      <c r="U36" s="9" t="s">
        <v>48</v>
      </c>
      <c r="V36" s="9" t="s">
        <v>48</v>
      </c>
      <c r="W36" s="9" t="s">
        <v>48</v>
      </c>
      <c r="X36" s="26">
        <v>0.05</v>
      </c>
      <c r="Y36" s="26">
        <v>0</v>
      </c>
      <c r="Z36" s="8">
        <v>-30.659949999999998</v>
      </c>
      <c r="AA36" s="27">
        <v>24.01981</v>
      </c>
    </row>
    <row r="37" spans="1:27" hidden="1" x14ac:dyDescent="0.35">
      <c r="A37" s="46" t="s">
        <v>7</v>
      </c>
      <c r="B37" s="3" t="s">
        <v>126</v>
      </c>
      <c r="C37" s="54" t="s">
        <v>100</v>
      </c>
      <c r="D37" s="28" t="s">
        <v>101</v>
      </c>
      <c r="E37" s="28" t="s">
        <v>47</v>
      </c>
      <c r="F37" s="28">
        <v>27.94</v>
      </c>
      <c r="G37" s="28" t="s">
        <v>48</v>
      </c>
      <c r="H37" s="28" t="s">
        <v>48</v>
      </c>
      <c r="I37" s="29" t="s">
        <v>48</v>
      </c>
      <c r="J37" s="28" t="s">
        <v>48</v>
      </c>
      <c r="K37" s="29">
        <f t="shared" si="1"/>
        <v>50771</v>
      </c>
      <c r="L37" s="28" t="s">
        <v>48</v>
      </c>
      <c r="M37" s="28" t="s">
        <v>48</v>
      </c>
      <c r="N37" s="28" t="s">
        <v>48</v>
      </c>
      <c r="O37" s="28" t="s">
        <v>48</v>
      </c>
      <c r="P37" s="32">
        <v>0</v>
      </c>
      <c r="Q37" s="28">
        <v>3649</v>
      </c>
      <c r="R37" s="28">
        <v>0</v>
      </c>
      <c r="S37" s="28" t="s">
        <v>48</v>
      </c>
      <c r="T37" s="28" t="s">
        <v>48</v>
      </c>
      <c r="U37" s="28" t="s">
        <v>48</v>
      </c>
      <c r="V37" s="28" t="s">
        <v>48</v>
      </c>
      <c r="W37" s="28" t="s">
        <v>48</v>
      </c>
      <c r="X37" s="32">
        <v>0.05</v>
      </c>
      <c r="Y37" s="32">
        <v>0</v>
      </c>
      <c r="Z37" s="35">
        <v>-23.369401009844399</v>
      </c>
      <c r="AA37" s="36">
        <v>29.321799172554801</v>
      </c>
    </row>
    <row r="38" spans="1:27" hidden="1" x14ac:dyDescent="0.35">
      <c r="A38" s="46" t="s">
        <v>7</v>
      </c>
      <c r="B38" s="3" t="s">
        <v>127</v>
      </c>
      <c r="C38" s="54" t="s">
        <v>100</v>
      </c>
      <c r="D38" s="9" t="s">
        <v>101</v>
      </c>
      <c r="E38" s="9" t="s">
        <v>47</v>
      </c>
      <c r="F38" s="9">
        <v>36</v>
      </c>
      <c r="G38" s="9" t="s">
        <v>48</v>
      </c>
      <c r="H38" s="9" t="s">
        <v>48</v>
      </c>
      <c r="I38" s="25" t="s">
        <v>48</v>
      </c>
      <c r="J38" s="9" t="s">
        <v>48</v>
      </c>
      <c r="K38" s="25">
        <f t="shared" si="1"/>
        <v>50771</v>
      </c>
      <c r="L38" s="9" t="s">
        <v>48</v>
      </c>
      <c r="M38" s="9" t="s">
        <v>48</v>
      </c>
      <c r="N38" s="9" t="s">
        <v>48</v>
      </c>
      <c r="O38" s="9" t="s">
        <v>48</v>
      </c>
      <c r="P38" s="26">
        <v>0</v>
      </c>
      <c r="Q38" s="9">
        <v>3649</v>
      </c>
      <c r="R38" s="9">
        <v>0</v>
      </c>
      <c r="S38" s="9" t="s">
        <v>48</v>
      </c>
      <c r="T38" s="9" t="s">
        <v>48</v>
      </c>
      <c r="U38" s="9" t="s">
        <v>48</v>
      </c>
      <c r="V38" s="9" t="s">
        <v>48</v>
      </c>
      <c r="W38" s="9" t="s">
        <v>48</v>
      </c>
      <c r="X38" s="26">
        <v>0.05</v>
      </c>
      <c r="Y38" s="26">
        <v>0</v>
      </c>
      <c r="Z38" s="8">
        <v>-33.339429270601997</v>
      </c>
      <c r="AA38" s="27">
        <v>20.029258108133099</v>
      </c>
    </row>
    <row r="39" spans="1:27" hidden="1" x14ac:dyDescent="0.35">
      <c r="A39" s="46" t="s">
        <v>7</v>
      </c>
      <c r="B39" s="3" t="s">
        <v>128</v>
      </c>
      <c r="C39" s="54" t="s">
        <v>100</v>
      </c>
      <c r="D39" s="28" t="s">
        <v>66</v>
      </c>
      <c r="E39" s="28" t="s">
        <v>47</v>
      </c>
      <c r="F39" s="28">
        <v>65.400000000000006</v>
      </c>
      <c r="G39" s="28" t="s">
        <v>48</v>
      </c>
      <c r="H39" s="28" t="s">
        <v>48</v>
      </c>
      <c r="I39" s="29" t="s">
        <v>48</v>
      </c>
      <c r="J39" s="28" t="s">
        <v>48</v>
      </c>
      <c r="K39" s="29">
        <v>48945</v>
      </c>
      <c r="L39" s="28" t="s">
        <v>48</v>
      </c>
      <c r="M39" s="28" t="s">
        <v>48</v>
      </c>
      <c r="N39" s="28" t="s">
        <v>48</v>
      </c>
      <c r="O39" s="28" t="s">
        <v>48</v>
      </c>
      <c r="P39" s="32">
        <v>0</v>
      </c>
      <c r="Q39" s="28">
        <v>1513</v>
      </c>
      <c r="R39" s="28">
        <v>0</v>
      </c>
      <c r="S39" s="28" t="s">
        <v>48</v>
      </c>
      <c r="T39" s="28" t="s">
        <v>48</v>
      </c>
      <c r="U39" s="28" t="s">
        <v>48</v>
      </c>
      <c r="V39" s="28" t="s">
        <v>48</v>
      </c>
      <c r="W39" s="28" t="s">
        <v>48</v>
      </c>
      <c r="X39" s="32">
        <v>0.06</v>
      </c>
      <c r="Y39" s="32">
        <v>0</v>
      </c>
      <c r="Z39" s="35">
        <v>-33.0285539672266</v>
      </c>
      <c r="AA39" s="36">
        <v>18.307536545625499</v>
      </c>
    </row>
    <row r="40" spans="1:27" hidden="1" x14ac:dyDescent="0.35">
      <c r="A40" s="46" t="s">
        <v>7</v>
      </c>
      <c r="B40" s="3" t="s">
        <v>129</v>
      </c>
      <c r="C40" s="54" t="s">
        <v>100</v>
      </c>
      <c r="D40" s="9" t="s">
        <v>101</v>
      </c>
      <c r="E40" s="9" t="s">
        <v>47</v>
      </c>
      <c r="F40" s="9">
        <v>29.68</v>
      </c>
      <c r="G40" s="9" t="s">
        <v>48</v>
      </c>
      <c r="H40" s="9" t="s">
        <v>48</v>
      </c>
      <c r="I40" s="25" t="s">
        <v>48</v>
      </c>
      <c r="J40" s="9" t="s">
        <v>48</v>
      </c>
      <c r="K40" s="25">
        <f>K38</f>
        <v>50771</v>
      </c>
      <c r="L40" s="9" t="s">
        <v>48</v>
      </c>
      <c r="M40" s="9" t="s">
        <v>48</v>
      </c>
      <c r="N40" s="9" t="s">
        <v>48</v>
      </c>
      <c r="O40" s="9" t="s">
        <v>48</v>
      </c>
      <c r="P40" s="26">
        <v>0</v>
      </c>
      <c r="Q40" s="9">
        <v>3649</v>
      </c>
      <c r="R40" s="9">
        <v>0</v>
      </c>
      <c r="S40" s="9" t="s">
        <v>48</v>
      </c>
      <c r="T40" s="9" t="s">
        <v>48</v>
      </c>
      <c r="U40" s="9" t="s">
        <v>48</v>
      </c>
      <c r="V40" s="9" t="s">
        <v>48</v>
      </c>
      <c r="W40" s="9" t="s">
        <v>48</v>
      </c>
      <c r="X40" s="26">
        <v>0.05</v>
      </c>
      <c r="Y40" s="26">
        <v>0</v>
      </c>
      <c r="Z40" s="8">
        <v>-23.902344522923102</v>
      </c>
      <c r="AA40" s="27">
        <v>29.450761713535101</v>
      </c>
    </row>
    <row r="41" spans="1:27" hidden="1" x14ac:dyDescent="0.35">
      <c r="A41" s="46" t="s">
        <v>7</v>
      </c>
      <c r="B41" s="3" t="s">
        <v>130</v>
      </c>
      <c r="C41" s="54" t="s">
        <v>131</v>
      </c>
      <c r="D41" s="28" t="s">
        <v>66</v>
      </c>
      <c r="E41" s="28" t="s">
        <v>47</v>
      </c>
      <c r="F41" s="28">
        <v>131.05000000000001</v>
      </c>
      <c r="G41" s="28" t="s">
        <v>48</v>
      </c>
      <c r="H41" s="28" t="s">
        <v>48</v>
      </c>
      <c r="I41" s="29" t="s">
        <v>48</v>
      </c>
      <c r="J41" s="28" t="s">
        <v>48</v>
      </c>
      <c r="K41" s="29">
        <v>50041</v>
      </c>
      <c r="L41" s="28" t="s">
        <v>48</v>
      </c>
      <c r="M41" s="28" t="s">
        <v>48</v>
      </c>
      <c r="N41" s="28" t="s">
        <v>48</v>
      </c>
      <c r="O41" s="28" t="s">
        <v>48</v>
      </c>
      <c r="P41" s="32">
        <v>0</v>
      </c>
      <c r="Q41" s="28">
        <v>1186</v>
      </c>
      <c r="R41" s="28">
        <v>0</v>
      </c>
      <c r="S41" s="28" t="s">
        <v>48</v>
      </c>
      <c r="T41" s="28" t="s">
        <v>48</v>
      </c>
      <c r="U41" s="28" t="s">
        <v>48</v>
      </c>
      <c r="V41" s="28" t="s">
        <v>48</v>
      </c>
      <c r="W41" s="28" t="s">
        <v>48</v>
      </c>
      <c r="X41" s="32">
        <v>0.06</v>
      </c>
      <c r="Y41" s="32">
        <v>0</v>
      </c>
      <c r="Z41" s="35">
        <v>-32.687836241114901</v>
      </c>
      <c r="AA41" s="36">
        <v>26.106440829574002</v>
      </c>
    </row>
    <row r="42" spans="1:27" hidden="1" x14ac:dyDescent="0.35">
      <c r="A42" s="46" t="s">
        <v>7</v>
      </c>
      <c r="B42" s="3" t="s">
        <v>132</v>
      </c>
      <c r="C42" s="54" t="s">
        <v>131</v>
      </c>
      <c r="D42" s="9" t="s">
        <v>66</v>
      </c>
      <c r="E42" s="9" t="s">
        <v>47</v>
      </c>
      <c r="F42" s="9">
        <v>90.82</v>
      </c>
      <c r="G42" s="9" t="s">
        <v>48</v>
      </c>
      <c r="H42" s="9" t="s">
        <v>48</v>
      </c>
      <c r="I42" s="25" t="s">
        <v>48</v>
      </c>
      <c r="J42" s="9" t="s">
        <v>48</v>
      </c>
      <c r="K42" s="25">
        <v>50041</v>
      </c>
      <c r="L42" s="9" t="s">
        <v>48</v>
      </c>
      <c r="M42" s="9" t="s">
        <v>48</v>
      </c>
      <c r="N42" s="9" t="s">
        <v>48</v>
      </c>
      <c r="O42" s="9" t="s">
        <v>48</v>
      </c>
      <c r="P42" s="26">
        <v>0</v>
      </c>
      <c r="Q42" s="9">
        <v>1186</v>
      </c>
      <c r="R42" s="9">
        <v>0</v>
      </c>
      <c r="S42" s="9" t="s">
        <v>48</v>
      </c>
      <c r="T42" s="9" t="s">
        <v>48</v>
      </c>
      <c r="U42" s="9" t="s">
        <v>48</v>
      </c>
      <c r="V42" s="9" t="s">
        <v>48</v>
      </c>
      <c r="W42" s="9" t="s">
        <v>48</v>
      </c>
      <c r="X42" s="26">
        <v>0.06</v>
      </c>
      <c r="Y42" s="26">
        <v>0</v>
      </c>
      <c r="Z42" s="8">
        <v>-32.907881921540699</v>
      </c>
      <c r="AA42" s="27">
        <v>17.9958467059943</v>
      </c>
    </row>
    <row r="43" spans="1:27" hidden="1" x14ac:dyDescent="0.35">
      <c r="A43" s="46" t="s">
        <v>7</v>
      </c>
      <c r="B43" s="3" t="s">
        <v>133</v>
      </c>
      <c r="C43" s="54" t="s">
        <v>131</v>
      </c>
      <c r="D43" s="28" t="s">
        <v>101</v>
      </c>
      <c r="E43" s="28" t="s">
        <v>47</v>
      </c>
      <c r="F43" s="28">
        <v>8.9</v>
      </c>
      <c r="G43" s="28" t="s">
        <v>48</v>
      </c>
      <c r="H43" s="28" t="s">
        <v>48</v>
      </c>
      <c r="I43" s="29" t="s">
        <v>48</v>
      </c>
      <c r="J43" s="28" t="s">
        <v>48</v>
      </c>
      <c r="K43" s="29">
        <v>51867</v>
      </c>
      <c r="L43" s="28" t="s">
        <v>48</v>
      </c>
      <c r="M43" s="28" t="s">
        <v>48</v>
      </c>
      <c r="N43" s="28" t="s">
        <v>48</v>
      </c>
      <c r="O43" s="28" t="s">
        <v>48</v>
      </c>
      <c r="P43" s="32">
        <v>0</v>
      </c>
      <c r="Q43" s="28">
        <v>2176</v>
      </c>
      <c r="R43" s="28">
        <v>0</v>
      </c>
      <c r="S43" s="28" t="s">
        <v>48</v>
      </c>
      <c r="T43" s="28" t="s">
        <v>48</v>
      </c>
      <c r="U43" s="28" t="s">
        <v>48</v>
      </c>
      <c r="V43" s="28" t="s">
        <v>48</v>
      </c>
      <c r="W43" s="28" t="s">
        <v>48</v>
      </c>
      <c r="X43" s="32">
        <v>0.05</v>
      </c>
      <c r="Y43" s="32">
        <v>0</v>
      </c>
      <c r="Z43" s="35">
        <v>-32.709583272957502</v>
      </c>
      <c r="AA43" s="36">
        <v>18.4853819813383</v>
      </c>
    </row>
    <row r="44" spans="1:27" hidden="1" x14ac:dyDescent="0.35">
      <c r="A44" s="46" t="s">
        <v>7</v>
      </c>
      <c r="B44" s="3" t="s">
        <v>134</v>
      </c>
      <c r="C44" s="54" t="s">
        <v>131</v>
      </c>
      <c r="D44" s="9" t="s">
        <v>111</v>
      </c>
      <c r="E44" s="9" t="s">
        <v>47</v>
      </c>
      <c r="F44" s="9">
        <v>50</v>
      </c>
      <c r="G44" s="9" t="s">
        <v>48</v>
      </c>
      <c r="H44" s="9" t="s">
        <v>48</v>
      </c>
      <c r="I44" s="25" t="s">
        <v>48</v>
      </c>
      <c r="J44" s="9" t="s">
        <v>48</v>
      </c>
      <c r="K44" s="25">
        <v>54058</v>
      </c>
      <c r="L44" s="9" t="s">
        <v>48</v>
      </c>
      <c r="M44" s="9" t="s">
        <v>48</v>
      </c>
      <c r="N44" s="9" t="s">
        <v>48</v>
      </c>
      <c r="O44" s="9" t="s">
        <v>48</v>
      </c>
      <c r="P44" s="26">
        <v>0</v>
      </c>
      <c r="Q44" s="9">
        <v>3324</v>
      </c>
      <c r="R44" s="9">
        <v>0</v>
      </c>
      <c r="S44" s="9" t="s">
        <v>48</v>
      </c>
      <c r="T44" s="9" t="s">
        <v>48</v>
      </c>
      <c r="U44" s="9" t="s">
        <v>48</v>
      </c>
      <c r="V44" s="9" t="s">
        <v>48</v>
      </c>
      <c r="W44" s="9">
        <v>9</v>
      </c>
      <c r="X44" s="26">
        <v>0.08</v>
      </c>
      <c r="Y44" s="26">
        <v>0</v>
      </c>
      <c r="Z44" s="8">
        <v>-28.877855028206501</v>
      </c>
      <c r="AA44" s="27">
        <v>21.919975876760699</v>
      </c>
    </row>
    <row r="45" spans="1:27" hidden="1" x14ac:dyDescent="0.35">
      <c r="A45" s="46" t="s">
        <v>7</v>
      </c>
      <c r="B45" s="3" t="s">
        <v>135</v>
      </c>
      <c r="C45" s="54" t="s">
        <v>131</v>
      </c>
      <c r="D45" s="28" t="s">
        <v>101</v>
      </c>
      <c r="E45" s="28" t="s">
        <v>47</v>
      </c>
      <c r="F45" s="28">
        <v>57</v>
      </c>
      <c r="G45" s="28" t="s">
        <v>48</v>
      </c>
      <c r="H45" s="28" t="s">
        <v>48</v>
      </c>
      <c r="I45" s="29" t="s">
        <v>48</v>
      </c>
      <c r="J45" s="28" t="s">
        <v>48</v>
      </c>
      <c r="K45" s="29">
        <v>51867</v>
      </c>
      <c r="L45" s="28" t="s">
        <v>48</v>
      </c>
      <c r="M45" s="28" t="s">
        <v>48</v>
      </c>
      <c r="N45" s="28" t="s">
        <v>48</v>
      </c>
      <c r="O45" s="28" t="s">
        <v>48</v>
      </c>
      <c r="P45" s="32">
        <v>0</v>
      </c>
      <c r="Q45" s="28">
        <v>2176</v>
      </c>
      <c r="R45" s="28">
        <v>0</v>
      </c>
      <c r="S45" s="28" t="s">
        <v>48</v>
      </c>
      <c r="T45" s="28" t="s">
        <v>48</v>
      </c>
      <c r="U45" s="28" t="s">
        <v>48</v>
      </c>
      <c r="V45" s="28" t="s">
        <v>48</v>
      </c>
      <c r="W45" s="28" t="s">
        <v>48</v>
      </c>
      <c r="X45" s="32">
        <v>0.05</v>
      </c>
      <c r="Y45" s="32">
        <v>0</v>
      </c>
      <c r="Z45" s="35">
        <v>-28.5392488895511</v>
      </c>
      <c r="AA45" s="36">
        <v>25.213105911553999</v>
      </c>
    </row>
    <row r="46" spans="1:27" hidden="1" x14ac:dyDescent="0.35">
      <c r="A46" s="46" t="s">
        <v>7</v>
      </c>
      <c r="B46" s="3" t="s">
        <v>136</v>
      </c>
      <c r="C46" s="54" t="s">
        <v>131</v>
      </c>
      <c r="D46" s="9" t="s">
        <v>66</v>
      </c>
      <c r="E46" s="9" t="s">
        <v>47</v>
      </c>
      <c r="F46" s="9">
        <v>21</v>
      </c>
      <c r="G46" s="9" t="s">
        <v>48</v>
      </c>
      <c r="H46" s="9" t="s">
        <v>48</v>
      </c>
      <c r="I46" s="25" t="s">
        <v>48</v>
      </c>
      <c r="J46" s="9" t="s">
        <v>48</v>
      </c>
      <c r="K46" s="25">
        <v>49675</v>
      </c>
      <c r="L46" s="9" t="s">
        <v>48</v>
      </c>
      <c r="M46" s="9" t="s">
        <v>48</v>
      </c>
      <c r="N46" s="9" t="s">
        <v>48</v>
      </c>
      <c r="O46" s="9" t="s">
        <v>48</v>
      </c>
      <c r="P46" s="26">
        <v>0</v>
      </c>
      <c r="Q46" s="9">
        <v>1186</v>
      </c>
      <c r="R46" s="9">
        <v>0</v>
      </c>
      <c r="S46" s="9" t="s">
        <v>48</v>
      </c>
      <c r="T46" s="9" t="s">
        <v>48</v>
      </c>
      <c r="U46" s="9" t="s">
        <v>48</v>
      </c>
      <c r="V46" s="9" t="s">
        <v>48</v>
      </c>
      <c r="W46" s="9" t="s">
        <v>48</v>
      </c>
      <c r="X46" s="26">
        <v>0.06</v>
      </c>
      <c r="Y46" s="26">
        <v>0</v>
      </c>
      <c r="Z46" s="8">
        <v>-32.587910936796497</v>
      </c>
      <c r="AA46" s="27">
        <v>27.879187501376201</v>
      </c>
    </row>
    <row r="47" spans="1:27" hidden="1" x14ac:dyDescent="0.35">
      <c r="A47" s="46" t="s">
        <v>7</v>
      </c>
      <c r="B47" s="3" t="s">
        <v>137</v>
      </c>
      <c r="C47" s="54" t="s">
        <v>131</v>
      </c>
      <c r="D47" s="28" t="s">
        <v>101</v>
      </c>
      <c r="E47" s="28" t="s">
        <v>47</v>
      </c>
      <c r="F47" s="28">
        <v>69.599999999999994</v>
      </c>
      <c r="G47" s="28" t="s">
        <v>48</v>
      </c>
      <c r="H47" s="28" t="s">
        <v>48</v>
      </c>
      <c r="I47" s="29" t="s">
        <v>48</v>
      </c>
      <c r="J47" s="28" t="s">
        <v>48</v>
      </c>
      <c r="K47" s="29">
        <v>51867</v>
      </c>
      <c r="L47" s="28" t="s">
        <v>48</v>
      </c>
      <c r="M47" s="28" t="s">
        <v>48</v>
      </c>
      <c r="N47" s="28" t="s">
        <v>48</v>
      </c>
      <c r="O47" s="28" t="s">
        <v>48</v>
      </c>
      <c r="P47" s="32">
        <v>0</v>
      </c>
      <c r="Q47" s="28">
        <v>2176</v>
      </c>
      <c r="R47" s="28">
        <v>0</v>
      </c>
      <c r="S47" s="28" t="s">
        <v>48</v>
      </c>
      <c r="T47" s="28" t="s">
        <v>48</v>
      </c>
      <c r="U47" s="28" t="s">
        <v>48</v>
      </c>
      <c r="V47" s="28" t="s">
        <v>48</v>
      </c>
      <c r="W47" s="28" t="s">
        <v>48</v>
      </c>
      <c r="X47" s="32">
        <v>0.05</v>
      </c>
      <c r="Y47" s="32">
        <v>0</v>
      </c>
      <c r="Z47" s="35">
        <v>-30.997352851430101</v>
      </c>
      <c r="AA47" s="36">
        <v>26.330198203529498</v>
      </c>
    </row>
    <row r="48" spans="1:27" hidden="1" x14ac:dyDescent="0.35">
      <c r="A48" s="46" t="s">
        <v>7</v>
      </c>
      <c r="B48" s="3" t="s">
        <v>138</v>
      </c>
      <c r="C48" s="54" t="s">
        <v>131</v>
      </c>
      <c r="D48" s="9" t="s">
        <v>66</v>
      </c>
      <c r="E48" s="9" t="s">
        <v>47</v>
      </c>
      <c r="F48" s="9">
        <v>135.5</v>
      </c>
      <c r="G48" s="9" t="s">
        <v>48</v>
      </c>
      <c r="H48" s="9" t="s">
        <v>48</v>
      </c>
      <c r="I48" s="25" t="s">
        <v>48</v>
      </c>
      <c r="J48" s="9" t="s">
        <v>48</v>
      </c>
      <c r="K48" s="25">
        <v>50041</v>
      </c>
      <c r="L48" s="9" t="s">
        <v>48</v>
      </c>
      <c r="M48" s="9" t="s">
        <v>48</v>
      </c>
      <c r="N48" s="9" t="s">
        <v>48</v>
      </c>
      <c r="O48" s="9" t="s">
        <v>48</v>
      </c>
      <c r="P48" s="26">
        <v>0</v>
      </c>
      <c r="Q48" s="9">
        <v>1186</v>
      </c>
      <c r="R48" s="9">
        <v>0</v>
      </c>
      <c r="S48" s="9" t="s">
        <v>48</v>
      </c>
      <c r="T48" s="9" t="s">
        <v>48</v>
      </c>
      <c r="U48" s="9" t="s">
        <v>48</v>
      </c>
      <c r="V48" s="9" t="s">
        <v>48</v>
      </c>
      <c r="W48" s="9" t="s">
        <v>48</v>
      </c>
      <c r="X48" s="26">
        <v>0.06</v>
      </c>
      <c r="Y48" s="26">
        <v>0</v>
      </c>
      <c r="Z48" s="8">
        <v>-33.294371609195601</v>
      </c>
      <c r="AA48" s="27">
        <v>19.043998428834399</v>
      </c>
    </row>
    <row r="49" spans="1:27" hidden="1" x14ac:dyDescent="0.35">
      <c r="A49" s="46" t="s">
        <v>7</v>
      </c>
      <c r="B49" s="3" t="s">
        <v>139</v>
      </c>
      <c r="C49" s="54" t="s">
        <v>131</v>
      </c>
      <c r="D49" s="28" t="s">
        <v>66</v>
      </c>
      <c r="E49" s="28" t="s">
        <v>47</v>
      </c>
      <c r="F49" s="28">
        <v>59.8</v>
      </c>
      <c r="G49" s="28" t="s">
        <v>48</v>
      </c>
      <c r="H49" s="28" t="s">
        <v>48</v>
      </c>
      <c r="I49" s="29" t="s">
        <v>48</v>
      </c>
      <c r="J49" s="28" t="s">
        <v>48</v>
      </c>
      <c r="K49" s="29">
        <v>50041</v>
      </c>
      <c r="L49" s="28" t="s">
        <v>48</v>
      </c>
      <c r="M49" s="28" t="s">
        <v>48</v>
      </c>
      <c r="N49" s="28" t="s">
        <v>48</v>
      </c>
      <c r="O49" s="28" t="s">
        <v>48</v>
      </c>
      <c r="P49" s="32">
        <v>0</v>
      </c>
      <c r="Q49" s="28">
        <v>1186</v>
      </c>
      <c r="R49" s="28">
        <v>0</v>
      </c>
      <c r="S49" s="28" t="s">
        <v>48</v>
      </c>
      <c r="T49" s="28" t="s">
        <v>48</v>
      </c>
      <c r="U49" s="28" t="s">
        <v>48</v>
      </c>
      <c r="V49" s="28" t="s">
        <v>48</v>
      </c>
      <c r="W49" s="28" t="s">
        <v>48</v>
      </c>
      <c r="X49" s="32">
        <v>0.06</v>
      </c>
      <c r="Y49" s="32">
        <v>0</v>
      </c>
      <c r="Z49" s="35">
        <v>-33.795668435658897</v>
      </c>
      <c r="AA49" s="36">
        <v>25.672221076962899</v>
      </c>
    </row>
    <row r="50" spans="1:27" hidden="1" x14ac:dyDescent="0.35">
      <c r="A50" s="46" t="s">
        <v>7</v>
      </c>
      <c r="B50" s="3" t="s">
        <v>140</v>
      </c>
      <c r="C50" s="54" t="s">
        <v>131</v>
      </c>
      <c r="D50" s="9" t="s">
        <v>101</v>
      </c>
      <c r="E50" s="9" t="s">
        <v>47</v>
      </c>
      <c r="F50" s="9">
        <v>75</v>
      </c>
      <c r="G50" s="9" t="s">
        <v>48</v>
      </c>
      <c r="H50" s="9" t="s">
        <v>48</v>
      </c>
      <c r="I50" s="25" t="s">
        <v>48</v>
      </c>
      <c r="J50" s="9" t="s">
        <v>48</v>
      </c>
      <c r="K50" s="25">
        <v>51867</v>
      </c>
      <c r="L50" s="9" t="s">
        <v>48</v>
      </c>
      <c r="M50" s="9" t="s">
        <v>48</v>
      </c>
      <c r="N50" s="9" t="s">
        <v>48</v>
      </c>
      <c r="O50" s="9" t="s">
        <v>48</v>
      </c>
      <c r="P50" s="26">
        <v>0</v>
      </c>
      <c r="Q50" s="9">
        <v>2176</v>
      </c>
      <c r="R50" s="9">
        <v>0</v>
      </c>
      <c r="S50" s="9" t="s">
        <v>48</v>
      </c>
      <c r="T50" s="9" t="s">
        <v>48</v>
      </c>
      <c r="U50" s="9" t="s">
        <v>48</v>
      </c>
      <c r="V50" s="9" t="s">
        <v>48</v>
      </c>
      <c r="W50" s="9" t="s">
        <v>48</v>
      </c>
      <c r="X50" s="26">
        <v>0.05</v>
      </c>
      <c r="Y50" s="26">
        <v>0</v>
      </c>
      <c r="Z50" s="8">
        <v>-28.309522111023199</v>
      </c>
      <c r="AA50" s="27">
        <v>23.104063371285399</v>
      </c>
    </row>
    <row r="51" spans="1:27" hidden="1" x14ac:dyDescent="0.35">
      <c r="A51" s="46" t="s">
        <v>7</v>
      </c>
      <c r="B51" s="3" t="s">
        <v>141</v>
      </c>
      <c r="C51" s="54" t="s">
        <v>131</v>
      </c>
      <c r="D51" s="28" t="s">
        <v>101</v>
      </c>
      <c r="E51" s="28" t="s">
        <v>47</v>
      </c>
      <c r="F51" s="28">
        <v>36.799999999999997</v>
      </c>
      <c r="G51" s="28" t="s">
        <v>48</v>
      </c>
      <c r="H51" s="28" t="s">
        <v>48</v>
      </c>
      <c r="I51" s="29" t="s">
        <v>48</v>
      </c>
      <c r="J51" s="28" t="s">
        <v>48</v>
      </c>
      <c r="K51" s="29">
        <v>51867</v>
      </c>
      <c r="L51" s="28" t="s">
        <v>48</v>
      </c>
      <c r="M51" s="28" t="s">
        <v>48</v>
      </c>
      <c r="N51" s="28" t="s">
        <v>48</v>
      </c>
      <c r="O51" s="28" t="s">
        <v>48</v>
      </c>
      <c r="P51" s="32">
        <v>0</v>
      </c>
      <c r="Q51" s="28">
        <v>2176</v>
      </c>
      <c r="R51" s="28">
        <v>0</v>
      </c>
      <c r="S51" s="28" t="s">
        <v>48</v>
      </c>
      <c r="T51" s="28" t="s">
        <v>48</v>
      </c>
      <c r="U51" s="28" t="s">
        <v>48</v>
      </c>
      <c r="V51" s="28" t="s">
        <v>48</v>
      </c>
      <c r="W51" s="28" t="s">
        <v>48</v>
      </c>
      <c r="X51" s="32">
        <v>0.05</v>
      </c>
      <c r="Y51" s="32">
        <v>0</v>
      </c>
      <c r="Z51" s="35">
        <v>-31.045206634951601</v>
      </c>
      <c r="AA51" s="36">
        <v>24.441833856689101</v>
      </c>
    </row>
    <row r="52" spans="1:27" hidden="1" x14ac:dyDescent="0.35">
      <c r="A52" s="46" t="s">
        <v>7</v>
      </c>
      <c r="B52" s="3" t="s">
        <v>142</v>
      </c>
      <c r="C52" s="54" t="s">
        <v>131</v>
      </c>
      <c r="D52" s="9" t="s">
        <v>74</v>
      </c>
      <c r="E52" s="9" t="s">
        <v>47</v>
      </c>
      <c r="F52" s="9">
        <v>10</v>
      </c>
      <c r="G52" s="9" t="s">
        <v>48</v>
      </c>
      <c r="H52" s="9" t="s">
        <v>48</v>
      </c>
      <c r="I52" s="25" t="s">
        <v>48</v>
      </c>
      <c r="J52" s="9" t="s">
        <v>48</v>
      </c>
      <c r="K52" s="25" t="s">
        <v>57</v>
      </c>
      <c r="L52" s="9" t="s">
        <v>48</v>
      </c>
      <c r="M52" s="9" t="s">
        <v>48</v>
      </c>
      <c r="N52" s="9" t="s">
        <v>48</v>
      </c>
      <c r="O52" s="9" t="s">
        <v>48</v>
      </c>
      <c r="P52" s="26">
        <v>0</v>
      </c>
      <c r="Q52" s="9">
        <v>1363</v>
      </c>
      <c r="R52" s="9">
        <v>0</v>
      </c>
      <c r="S52" s="9" t="s">
        <v>48</v>
      </c>
      <c r="T52" s="9" t="s">
        <v>48</v>
      </c>
      <c r="U52" s="9" t="s">
        <v>48</v>
      </c>
      <c r="V52" s="9" t="s">
        <v>48</v>
      </c>
      <c r="W52" s="9" t="s">
        <v>48</v>
      </c>
      <c r="X52" s="26">
        <v>0.03</v>
      </c>
      <c r="Y52" s="26">
        <v>0.03</v>
      </c>
      <c r="Z52" s="8">
        <v>-28.752696592251599</v>
      </c>
      <c r="AA52" s="27">
        <v>20.533500298364299</v>
      </c>
    </row>
    <row r="53" spans="1:27" hidden="1" x14ac:dyDescent="0.35">
      <c r="A53" s="46" t="s">
        <v>7</v>
      </c>
      <c r="B53" s="3" t="s">
        <v>143</v>
      </c>
      <c r="C53" s="54" t="s">
        <v>131</v>
      </c>
      <c r="D53" s="28" t="s">
        <v>101</v>
      </c>
      <c r="E53" s="28" t="s">
        <v>47</v>
      </c>
      <c r="F53" s="28">
        <v>74</v>
      </c>
      <c r="G53" s="28" t="s">
        <v>48</v>
      </c>
      <c r="H53" s="28" t="s">
        <v>48</v>
      </c>
      <c r="I53" s="29" t="s">
        <v>48</v>
      </c>
      <c r="J53" s="28" t="s">
        <v>48</v>
      </c>
      <c r="K53" s="29">
        <v>51867</v>
      </c>
      <c r="L53" s="28" t="s">
        <v>48</v>
      </c>
      <c r="M53" s="28" t="s">
        <v>48</v>
      </c>
      <c r="N53" s="28" t="s">
        <v>48</v>
      </c>
      <c r="O53" s="28" t="s">
        <v>48</v>
      </c>
      <c r="P53" s="32">
        <v>0</v>
      </c>
      <c r="Q53" s="28">
        <v>2176</v>
      </c>
      <c r="R53" s="28">
        <v>0</v>
      </c>
      <c r="S53" s="28" t="s">
        <v>48</v>
      </c>
      <c r="T53" s="28" t="s">
        <v>48</v>
      </c>
      <c r="U53" s="28" t="s">
        <v>48</v>
      </c>
      <c r="V53" s="28" t="s">
        <v>48</v>
      </c>
      <c r="W53" s="28" t="s">
        <v>48</v>
      </c>
      <c r="X53" s="32">
        <v>0.05</v>
      </c>
      <c r="Y53" s="32">
        <v>0</v>
      </c>
      <c r="Z53" s="35">
        <v>-27.758086493217501</v>
      </c>
      <c r="AA53" s="36">
        <v>23.015895825852599</v>
      </c>
    </row>
    <row r="54" spans="1:27" hidden="1" x14ac:dyDescent="0.35">
      <c r="A54" s="46" t="s">
        <v>7</v>
      </c>
      <c r="B54" s="3" t="s">
        <v>144</v>
      </c>
      <c r="C54" s="54" t="s">
        <v>131</v>
      </c>
      <c r="D54" s="9" t="s">
        <v>101</v>
      </c>
      <c r="E54" s="9" t="s">
        <v>47</v>
      </c>
      <c r="F54" s="9">
        <v>75</v>
      </c>
      <c r="G54" s="9" t="s">
        <v>48</v>
      </c>
      <c r="H54" s="9" t="s">
        <v>48</v>
      </c>
      <c r="I54" s="25" t="s">
        <v>48</v>
      </c>
      <c r="J54" s="9" t="s">
        <v>48</v>
      </c>
      <c r="K54" s="25">
        <v>51867</v>
      </c>
      <c r="L54" s="9" t="s">
        <v>48</v>
      </c>
      <c r="M54" s="9" t="s">
        <v>48</v>
      </c>
      <c r="N54" s="9" t="s">
        <v>48</v>
      </c>
      <c r="O54" s="9" t="s">
        <v>48</v>
      </c>
      <c r="P54" s="26">
        <v>0</v>
      </c>
      <c r="Q54" s="9">
        <v>2176</v>
      </c>
      <c r="R54" s="9">
        <v>0</v>
      </c>
      <c r="S54" s="9" t="s">
        <v>48</v>
      </c>
      <c r="T54" s="9" t="s">
        <v>48</v>
      </c>
      <c r="U54" s="9" t="s">
        <v>48</v>
      </c>
      <c r="V54" s="9" t="s">
        <v>48</v>
      </c>
      <c r="W54" s="9" t="s">
        <v>48</v>
      </c>
      <c r="X54" s="26">
        <v>0.05</v>
      </c>
      <c r="Y54" s="26">
        <v>0</v>
      </c>
      <c r="Z54" s="8">
        <v>-30.659949999999998</v>
      </c>
      <c r="AA54" s="27">
        <v>24.01981</v>
      </c>
    </row>
    <row r="55" spans="1:27" hidden="1" x14ac:dyDescent="0.35">
      <c r="A55" s="46" t="s">
        <v>7</v>
      </c>
      <c r="B55" s="3" t="s">
        <v>145</v>
      </c>
      <c r="C55" s="54" t="s">
        <v>131</v>
      </c>
      <c r="D55" s="28" t="s">
        <v>74</v>
      </c>
      <c r="E55" s="28" t="s">
        <v>47</v>
      </c>
      <c r="F55" s="28">
        <v>4.22</v>
      </c>
      <c r="G55" s="28" t="s">
        <v>48</v>
      </c>
      <c r="H55" s="28" t="s">
        <v>48</v>
      </c>
      <c r="I55" s="29" t="s">
        <v>48</v>
      </c>
      <c r="J55" s="28" t="s">
        <v>48</v>
      </c>
      <c r="K55" s="29" t="s">
        <v>57</v>
      </c>
      <c r="L55" s="28" t="s">
        <v>48</v>
      </c>
      <c r="M55" s="28" t="s">
        <v>48</v>
      </c>
      <c r="N55" s="28" t="s">
        <v>48</v>
      </c>
      <c r="O55" s="28" t="s">
        <v>48</v>
      </c>
      <c r="P55" s="32">
        <v>0</v>
      </c>
      <c r="Q55" s="28">
        <v>1363</v>
      </c>
      <c r="R55" s="28">
        <v>0</v>
      </c>
      <c r="S55" s="28" t="s">
        <v>48</v>
      </c>
      <c r="T55" s="28" t="s">
        <v>48</v>
      </c>
      <c r="U55" s="28" t="s">
        <v>48</v>
      </c>
      <c r="V55" s="28" t="s">
        <v>48</v>
      </c>
      <c r="W55" s="28" t="s">
        <v>48</v>
      </c>
      <c r="X55" s="32">
        <v>0.03</v>
      </c>
      <c r="Y55" s="32">
        <v>0.03</v>
      </c>
      <c r="Z55" s="35">
        <v>-28.514154148940701</v>
      </c>
      <c r="AA55" s="36">
        <v>28.4101438223705</v>
      </c>
    </row>
    <row r="56" spans="1:27" hidden="1" x14ac:dyDescent="0.35">
      <c r="A56" s="46" t="s">
        <v>7</v>
      </c>
      <c r="B56" s="3" t="s">
        <v>146</v>
      </c>
      <c r="C56" s="54" t="s">
        <v>131</v>
      </c>
      <c r="D56" s="9" t="s">
        <v>66</v>
      </c>
      <c r="E56" s="9" t="s">
        <v>47</v>
      </c>
      <c r="F56" s="9">
        <v>93.68</v>
      </c>
      <c r="G56" s="9" t="s">
        <v>48</v>
      </c>
      <c r="H56" s="9" t="s">
        <v>48</v>
      </c>
      <c r="I56" s="25" t="s">
        <v>48</v>
      </c>
      <c r="J56" s="9" t="s">
        <v>48</v>
      </c>
      <c r="K56" s="25">
        <v>50041</v>
      </c>
      <c r="L56" s="9" t="s">
        <v>48</v>
      </c>
      <c r="M56" s="9" t="s">
        <v>48</v>
      </c>
      <c r="N56" s="9" t="s">
        <v>48</v>
      </c>
      <c r="O56" s="9" t="s">
        <v>48</v>
      </c>
      <c r="P56" s="26">
        <v>0</v>
      </c>
      <c r="Q56" s="9">
        <v>1186</v>
      </c>
      <c r="R56" s="9">
        <v>0</v>
      </c>
      <c r="S56" s="9" t="s">
        <v>48</v>
      </c>
      <c r="T56" s="9" t="s">
        <v>48</v>
      </c>
      <c r="U56" s="9" t="s">
        <v>48</v>
      </c>
      <c r="V56" s="9" t="s">
        <v>48</v>
      </c>
      <c r="W56" s="9" t="s">
        <v>48</v>
      </c>
      <c r="X56" s="26">
        <v>0.06</v>
      </c>
      <c r="Y56" s="26">
        <v>0</v>
      </c>
      <c r="Z56" s="8">
        <v>-34.0151067849757</v>
      </c>
      <c r="AA56" s="27">
        <v>24.344621690645798</v>
      </c>
    </row>
    <row r="57" spans="1:27" hidden="1" x14ac:dyDescent="0.35">
      <c r="A57" s="46" t="s">
        <v>7</v>
      </c>
      <c r="B57" s="3" t="s">
        <v>147</v>
      </c>
      <c r="C57" s="54" t="s">
        <v>131</v>
      </c>
      <c r="D57" s="28" t="s">
        <v>101</v>
      </c>
      <c r="E57" s="28" t="s">
        <v>47</v>
      </c>
      <c r="F57" s="28">
        <v>8.9</v>
      </c>
      <c r="G57" s="28" t="s">
        <v>48</v>
      </c>
      <c r="H57" s="28" t="s">
        <v>48</v>
      </c>
      <c r="I57" s="29" t="s">
        <v>48</v>
      </c>
      <c r="J57" s="28" t="s">
        <v>48</v>
      </c>
      <c r="K57" s="29">
        <v>51867</v>
      </c>
      <c r="L57" s="28" t="s">
        <v>48</v>
      </c>
      <c r="M57" s="28" t="s">
        <v>48</v>
      </c>
      <c r="N57" s="28" t="s">
        <v>48</v>
      </c>
      <c r="O57" s="28" t="s">
        <v>48</v>
      </c>
      <c r="P57" s="32">
        <v>0</v>
      </c>
      <c r="Q57" s="28">
        <v>2176</v>
      </c>
      <c r="R57" s="28">
        <v>0</v>
      </c>
      <c r="S57" s="28" t="s">
        <v>48</v>
      </c>
      <c r="T57" s="28" t="s">
        <v>48</v>
      </c>
      <c r="U57" s="28" t="s">
        <v>48</v>
      </c>
      <c r="V57" s="28" t="s">
        <v>48</v>
      </c>
      <c r="W57" s="28" t="s">
        <v>48</v>
      </c>
      <c r="X57" s="32">
        <v>0.05</v>
      </c>
      <c r="Y57" s="32">
        <v>0</v>
      </c>
      <c r="Z57" s="35">
        <v>-28.414926727986401</v>
      </c>
      <c r="AA57" s="36">
        <v>21.221905297254199</v>
      </c>
    </row>
    <row r="58" spans="1:27" hidden="1" x14ac:dyDescent="0.35">
      <c r="A58" s="46" t="s">
        <v>7</v>
      </c>
      <c r="B58" s="3" t="s">
        <v>148</v>
      </c>
      <c r="C58" s="54" t="s">
        <v>131</v>
      </c>
      <c r="D58" s="9" t="s">
        <v>101</v>
      </c>
      <c r="E58" s="9" t="s">
        <v>47</v>
      </c>
      <c r="F58" s="9">
        <v>8.8000000000000007</v>
      </c>
      <c r="G58" s="9" t="s">
        <v>48</v>
      </c>
      <c r="H58" s="9" t="s">
        <v>48</v>
      </c>
      <c r="I58" s="25" t="s">
        <v>48</v>
      </c>
      <c r="J58" s="9" t="s">
        <v>48</v>
      </c>
      <c r="K58" s="25">
        <v>51867</v>
      </c>
      <c r="L58" s="9" t="s">
        <v>48</v>
      </c>
      <c r="M58" s="9" t="s">
        <v>48</v>
      </c>
      <c r="N58" s="9" t="s">
        <v>48</v>
      </c>
      <c r="O58" s="9" t="s">
        <v>48</v>
      </c>
      <c r="P58" s="26">
        <v>0</v>
      </c>
      <c r="Q58" s="9">
        <v>2176</v>
      </c>
      <c r="R58" s="9">
        <v>0</v>
      </c>
      <c r="S58" s="9" t="s">
        <v>48</v>
      </c>
      <c r="T58" s="9" t="s">
        <v>48</v>
      </c>
      <c r="U58" s="9" t="s">
        <v>48</v>
      </c>
      <c r="V58" s="9" t="s">
        <v>48</v>
      </c>
      <c r="W58" s="9" t="s">
        <v>48</v>
      </c>
      <c r="X58" s="26">
        <v>0.05</v>
      </c>
      <c r="Y58" s="26">
        <v>0</v>
      </c>
      <c r="Z58" s="8">
        <v>-31.655637330294599</v>
      </c>
      <c r="AA58" s="27">
        <v>18.516148401131201</v>
      </c>
    </row>
    <row r="59" spans="1:27" hidden="1" x14ac:dyDescent="0.35">
      <c r="A59" s="46" t="s">
        <v>7</v>
      </c>
      <c r="B59" s="3" t="s">
        <v>149</v>
      </c>
      <c r="C59" s="54" t="s">
        <v>131</v>
      </c>
      <c r="D59" s="28" t="s">
        <v>66</v>
      </c>
      <c r="E59" s="28" t="s">
        <v>47</v>
      </c>
      <c r="F59" s="28">
        <v>23.28</v>
      </c>
      <c r="G59" s="28" t="s">
        <v>48</v>
      </c>
      <c r="H59" s="28" t="s">
        <v>48</v>
      </c>
      <c r="I59" s="29" t="s">
        <v>48</v>
      </c>
      <c r="J59" s="28" t="s">
        <v>48</v>
      </c>
      <c r="K59" s="29">
        <v>50041</v>
      </c>
      <c r="L59" s="28" t="s">
        <v>48</v>
      </c>
      <c r="M59" s="28" t="s">
        <v>48</v>
      </c>
      <c r="N59" s="28" t="s">
        <v>48</v>
      </c>
      <c r="O59" s="28" t="s">
        <v>48</v>
      </c>
      <c r="P59" s="32">
        <v>0</v>
      </c>
      <c r="Q59" s="28">
        <v>1186</v>
      </c>
      <c r="R59" s="28">
        <v>0</v>
      </c>
      <c r="S59" s="28" t="s">
        <v>48</v>
      </c>
      <c r="T59" s="28" t="s">
        <v>48</v>
      </c>
      <c r="U59" s="28" t="s">
        <v>48</v>
      </c>
      <c r="V59" s="28" t="s">
        <v>48</v>
      </c>
      <c r="W59" s="28" t="s">
        <v>48</v>
      </c>
      <c r="X59" s="32">
        <v>0.06</v>
      </c>
      <c r="Y59" s="32">
        <v>0</v>
      </c>
      <c r="Z59" s="35">
        <v>-33.309010376613898</v>
      </c>
      <c r="AA59" s="36">
        <v>26.5316768686796</v>
      </c>
    </row>
    <row r="60" spans="1:27" hidden="1" x14ac:dyDescent="0.35">
      <c r="A60" s="46" t="s">
        <v>7</v>
      </c>
      <c r="B60" s="3" t="s">
        <v>150</v>
      </c>
      <c r="C60" s="54" t="s">
        <v>151</v>
      </c>
      <c r="D60" s="9" t="s">
        <v>111</v>
      </c>
      <c r="E60" s="9" t="s">
        <v>47</v>
      </c>
      <c r="F60" s="9">
        <v>100</v>
      </c>
      <c r="G60" s="9" t="s">
        <v>48</v>
      </c>
      <c r="H60" s="9" t="s">
        <v>48</v>
      </c>
      <c r="I60" s="25" t="s">
        <v>48</v>
      </c>
      <c r="J60" s="9" t="s">
        <v>48</v>
      </c>
      <c r="K60" s="25">
        <v>54424</v>
      </c>
      <c r="L60" s="9" t="s">
        <v>48</v>
      </c>
      <c r="M60" s="9" t="s">
        <v>48</v>
      </c>
      <c r="N60" s="9" t="s">
        <v>48</v>
      </c>
      <c r="O60" s="9" t="s">
        <v>48</v>
      </c>
      <c r="P60" s="26">
        <v>0</v>
      </c>
      <c r="Q60" s="9">
        <v>3114</v>
      </c>
      <c r="R60" s="9">
        <v>0</v>
      </c>
      <c r="S60" s="9" t="s">
        <v>48</v>
      </c>
      <c r="T60" s="9" t="s">
        <v>48</v>
      </c>
      <c r="U60" s="9" t="s">
        <v>48</v>
      </c>
      <c r="V60" s="9" t="s">
        <v>48</v>
      </c>
      <c r="W60" s="9">
        <v>6</v>
      </c>
      <c r="X60" s="26">
        <v>0.08</v>
      </c>
      <c r="Y60" s="26">
        <v>0</v>
      </c>
      <c r="Z60" s="8">
        <v>-29.162091148510498</v>
      </c>
      <c r="AA60" s="27">
        <v>19.386264306318001</v>
      </c>
    </row>
    <row r="61" spans="1:27" hidden="1" x14ac:dyDescent="0.35">
      <c r="A61" s="46" t="s">
        <v>7</v>
      </c>
      <c r="B61" s="3" t="s">
        <v>152</v>
      </c>
      <c r="C61" s="54" t="s">
        <v>151</v>
      </c>
      <c r="D61" s="28" t="s">
        <v>101</v>
      </c>
      <c r="E61" s="28" t="s">
        <v>47</v>
      </c>
      <c r="F61" s="28">
        <v>75</v>
      </c>
      <c r="G61" s="28" t="s">
        <v>48</v>
      </c>
      <c r="H61" s="28" t="s">
        <v>48</v>
      </c>
      <c r="I61" s="29" t="s">
        <v>48</v>
      </c>
      <c r="J61" s="28" t="s">
        <v>48</v>
      </c>
      <c r="K61" s="29">
        <v>52232</v>
      </c>
      <c r="L61" s="28" t="s">
        <v>48</v>
      </c>
      <c r="M61" s="28" t="s">
        <v>48</v>
      </c>
      <c r="N61" s="28" t="s">
        <v>48</v>
      </c>
      <c r="O61" s="28" t="s">
        <v>48</v>
      </c>
      <c r="P61" s="32">
        <v>0</v>
      </c>
      <c r="Q61" s="28">
        <v>2176</v>
      </c>
      <c r="R61" s="28">
        <v>0</v>
      </c>
      <c r="S61" s="28" t="s">
        <v>48</v>
      </c>
      <c r="T61" s="28" t="s">
        <v>48</v>
      </c>
      <c r="U61" s="28" t="s">
        <v>48</v>
      </c>
      <c r="V61" s="28" t="s">
        <v>48</v>
      </c>
      <c r="W61" s="28" t="s">
        <v>48</v>
      </c>
      <c r="X61" s="32">
        <v>0.05</v>
      </c>
      <c r="Y61" s="32">
        <v>0</v>
      </c>
      <c r="Z61" s="35">
        <v>-27.2024896751489</v>
      </c>
      <c r="AA61" s="36">
        <v>22.846782571458501</v>
      </c>
    </row>
    <row r="62" spans="1:27" hidden="1" x14ac:dyDescent="0.35">
      <c r="A62" s="46" t="s">
        <v>7</v>
      </c>
      <c r="B62" s="3" t="s">
        <v>153</v>
      </c>
      <c r="C62" s="54" t="s">
        <v>151</v>
      </c>
      <c r="D62" s="9" t="s">
        <v>96</v>
      </c>
      <c r="E62" s="9" t="s">
        <v>47</v>
      </c>
      <c r="F62" s="9">
        <v>7.56</v>
      </c>
      <c r="G62" s="9" t="s">
        <v>48</v>
      </c>
      <c r="H62" s="9" t="s">
        <v>48</v>
      </c>
      <c r="I62" s="25" t="s">
        <v>48</v>
      </c>
      <c r="J62" s="9" t="s">
        <v>48</v>
      </c>
      <c r="K62" s="25">
        <v>54424</v>
      </c>
      <c r="L62" s="9" t="s">
        <v>48</v>
      </c>
      <c r="M62" s="9">
        <v>0</v>
      </c>
      <c r="N62" s="9" t="s">
        <v>48</v>
      </c>
      <c r="O62" s="9" t="s">
        <v>48</v>
      </c>
      <c r="P62" s="26">
        <v>0</v>
      </c>
      <c r="Q62" s="9">
        <v>1109</v>
      </c>
      <c r="R62" s="9">
        <v>0</v>
      </c>
      <c r="S62" s="9" t="s">
        <v>48</v>
      </c>
      <c r="T62" s="9" t="s">
        <v>48</v>
      </c>
      <c r="U62" s="9" t="s">
        <v>48</v>
      </c>
      <c r="V62" s="9" t="s">
        <v>48</v>
      </c>
      <c r="W62" s="9" t="s">
        <v>48</v>
      </c>
      <c r="X62" s="26">
        <v>0.05</v>
      </c>
      <c r="Y62" s="26">
        <v>0.1</v>
      </c>
      <c r="Z62" s="8">
        <v>-26.1949542428945</v>
      </c>
      <c r="AA62" s="27">
        <v>28.032528400020201</v>
      </c>
    </row>
    <row r="63" spans="1:27" hidden="1" x14ac:dyDescent="0.35">
      <c r="A63" s="46" t="s">
        <v>7</v>
      </c>
      <c r="B63" s="3" t="s">
        <v>154</v>
      </c>
      <c r="C63" s="54" t="s">
        <v>151</v>
      </c>
      <c r="D63" s="28" t="s">
        <v>111</v>
      </c>
      <c r="E63" s="28" t="s">
        <v>47</v>
      </c>
      <c r="F63" s="28">
        <v>100</v>
      </c>
      <c r="G63" s="28" t="s">
        <v>48</v>
      </c>
      <c r="H63" s="28" t="s">
        <v>48</v>
      </c>
      <c r="I63" s="29" t="s">
        <v>48</v>
      </c>
      <c r="J63" s="28" t="s">
        <v>48</v>
      </c>
      <c r="K63" s="29">
        <v>54424</v>
      </c>
      <c r="L63" s="28" t="s">
        <v>48</v>
      </c>
      <c r="M63" s="28" t="s">
        <v>48</v>
      </c>
      <c r="N63" s="28" t="s">
        <v>48</v>
      </c>
      <c r="O63" s="28" t="s">
        <v>48</v>
      </c>
      <c r="P63" s="32">
        <v>0</v>
      </c>
      <c r="Q63" s="28">
        <v>3114</v>
      </c>
      <c r="R63" s="28">
        <v>0</v>
      </c>
      <c r="S63" s="28" t="s">
        <v>48</v>
      </c>
      <c r="T63" s="28" t="s">
        <v>48</v>
      </c>
      <c r="U63" s="28" t="s">
        <v>48</v>
      </c>
      <c r="V63" s="28" t="s">
        <v>48</v>
      </c>
      <c r="W63" s="28">
        <v>6</v>
      </c>
      <c r="X63" s="32">
        <v>0.08</v>
      </c>
      <c r="Y63" s="32">
        <v>0</v>
      </c>
      <c r="Z63" s="35">
        <v>-28.414926727986401</v>
      </c>
      <c r="AA63" s="36">
        <v>21.221905297254199</v>
      </c>
    </row>
    <row r="64" spans="1:27" hidden="1" x14ac:dyDescent="0.35">
      <c r="A64" s="46" t="s">
        <v>7</v>
      </c>
      <c r="B64" s="3" t="s">
        <v>155</v>
      </c>
      <c r="C64" s="54" t="s">
        <v>151</v>
      </c>
      <c r="D64" s="9" t="s">
        <v>66</v>
      </c>
      <c r="E64" s="9" t="s">
        <v>47</v>
      </c>
      <c r="F64" s="9">
        <v>137.74</v>
      </c>
      <c r="G64" s="9" t="s">
        <v>48</v>
      </c>
      <c r="H64" s="9" t="s">
        <v>48</v>
      </c>
      <c r="I64" s="25" t="s">
        <v>48</v>
      </c>
      <c r="J64" s="9" t="s">
        <v>48</v>
      </c>
      <c r="K64" s="25">
        <v>50406</v>
      </c>
      <c r="L64" s="9" t="s">
        <v>48</v>
      </c>
      <c r="M64" s="9" t="s">
        <v>48</v>
      </c>
      <c r="N64" s="9" t="s">
        <v>48</v>
      </c>
      <c r="O64" s="9" t="s">
        <v>48</v>
      </c>
      <c r="P64" s="26">
        <v>0</v>
      </c>
      <c r="Q64" s="9">
        <v>868</v>
      </c>
      <c r="R64" s="9">
        <v>0</v>
      </c>
      <c r="S64" s="9" t="s">
        <v>48</v>
      </c>
      <c r="T64" s="9" t="s">
        <v>48</v>
      </c>
      <c r="U64" s="9" t="s">
        <v>48</v>
      </c>
      <c r="V64" s="9" t="s">
        <v>48</v>
      </c>
      <c r="W64" s="9" t="s">
        <v>48</v>
      </c>
      <c r="X64" s="26">
        <v>0.06</v>
      </c>
      <c r="Y64" s="26">
        <v>0</v>
      </c>
      <c r="Z64" s="8">
        <v>-30.9181086104463</v>
      </c>
      <c r="AA64" s="27">
        <v>19.441043457444799</v>
      </c>
    </row>
    <row r="65" spans="1:27" hidden="1" x14ac:dyDescent="0.35">
      <c r="A65" s="46" t="s">
        <v>7</v>
      </c>
      <c r="B65" s="3" t="s">
        <v>156</v>
      </c>
      <c r="C65" s="54" t="s">
        <v>151</v>
      </c>
      <c r="D65" s="28" t="s">
        <v>66</v>
      </c>
      <c r="E65" s="28" t="s">
        <v>47</v>
      </c>
      <c r="F65" s="28">
        <v>138.22999999999999</v>
      </c>
      <c r="G65" s="28" t="s">
        <v>48</v>
      </c>
      <c r="H65" s="28" t="s">
        <v>48</v>
      </c>
      <c r="I65" s="29" t="s">
        <v>48</v>
      </c>
      <c r="J65" s="28" t="s">
        <v>48</v>
      </c>
      <c r="K65" s="29">
        <v>50406</v>
      </c>
      <c r="L65" s="28" t="s">
        <v>48</v>
      </c>
      <c r="M65" s="28" t="s">
        <v>48</v>
      </c>
      <c r="N65" s="28" t="s">
        <v>48</v>
      </c>
      <c r="O65" s="28" t="s">
        <v>48</v>
      </c>
      <c r="P65" s="32">
        <v>0</v>
      </c>
      <c r="Q65" s="28">
        <v>868</v>
      </c>
      <c r="R65" s="28">
        <v>0</v>
      </c>
      <c r="S65" s="28" t="s">
        <v>48</v>
      </c>
      <c r="T65" s="28" t="s">
        <v>48</v>
      </c>
      <c r="U65" s="28" t="s">
        <v>48</v>
      </c>
      <c r="V65" s="28" t="s">
        <v>48</v>
      </c>
      <c r="W65" s="28" t="s">
        <v>48</v>
      </c>
      <c r="X65" s="32">
        <v>0.06</v>
      </c>
      <c r="Y65" s="32">
        <v>0</v>
      </c>
      <c r="Z65" s="35">
        <v>-30.9181086104463</v>
      </c>
      <c r="AA65" s="36">
        <v>19.441043457444799</v>
      </c>
    </row>
    <row r="66" spans="1:27" hidden="1" x14ac:dyDescent="0.35">
      <c r="A66" s="46" t="s">
        <v>7</v>
      </c>
      <c r="B66" s="3" t="s">
        <v>157</v>
      </c>
      <c r="C66" s="54" t="s">
        <v>151</v>
      </c>
      <c r="D66" s="9" t="s">
        <v>66</v>
      </c>
      <c r="E66" s="9" t="s">
        <v>47</v>
      </c>
      <c r="F66" s="9">
        <v>96.48</v>
      </c>
      <c r="G66" s="9" t="s">
        <v>48</v>
      </c>
      <c r="H66" s="9" t="s">
        <v>48</v>
      </c>
      <c r="I66" s="25" t="s">
        <v>48</v>
      </c>
      <c r="J66" s="9" t="s">
        <v>48</v>
      </c>
      <c r="K66" s="25">
        <v>50406</v>
      </c>
      <c r="L66" s="9" t="s">
        <v>48</v>
      </c>
      <c r="M66" s="9" t="s">
        <v>48</v>
      </c>
      <c r="N66" s="9" t="s">
        <v>48</v>
      </c>
      <c r="O66" s="9" t="s">
        <v>48</v>
      </c>
      <c r="P66" s="26">
        <v>0</v>
      </c>
      <c r="Q66" s="9">
        <v>868</v>
      </c>
      <c r="R66" s="9">
        <v>0</v>
      </c>
      <c r="S66" s="9" t="s">
        <v>48</v>
      </c>
      <c r="T66" s="9" t="s">
        <v>48</v>
      </c>
      <c r="U66" s="9" t="s">
        <v>48</v>
      </c>
      <c r="V66" s="9" t="s">
        <v>48</v>
      </c>
      <c r="W66" s="9" t="s">
        <v>48</v>
      </c>
      <c r="X66" s="26">
        <v>0.06</v>
      </c>
      <c r="Y66" s="26">
        <v>0</v>
      </c>
      <c r="Z66" s="8">
        <v>-30.659949999999998</v>
      </c>
      <c r="AA66" s="27">
        <v>24.01981</v>
      </c>
    </row>
    <row r="67" spans="1:27" hidden="1" x14ac:dyDescent="0.35">
      <c r="A67" s="46" t="s">
        <v>7</v>
      </c>
      <c r="B67" s="3" t="s">
        <v>158</v>
      </c>
      <c r="C67" s="54" t="s">
        <v>151</v>
      </c>
      <c r="D67" s="28" t="s">
        <v>66</v>
      </c>
      <c r="E67" s="28" t="s">
        <v>47</v>
      </c>
      <c r="F67" s="28">
        <v>138.96</v>
      </c>
      <c r="G67" s="28" t="s">
        <v>48</v>
      </c>
      <c r="H67" s="28" t="s">
        <v>48</v>
      </c>
      <c r="I67" s="29" t="s">
        <v>48</v>
      </c>
      <c r="J67" s="28" t="s">
        <v>48</v>
      </c>
      <c r="K67" s="29">
        <v>50406</v>
      </c>
      <c r="L67" s="28" t="s">
        <v>48</v>
      </c>
      <c r="M67" s="28" t="s">
        <v>48</v>
      </c>
      <c r="N67" s="28" t="s">
        <v>48</v>
      </c>
      <c r="O67" s="28" t="s">
        <v>48</v>
      </c>
      <c r="P67" s="32">
        <v>0</v>
      </c>
      <c r="Q67" s="28">
        <v>868</v>
      </c>
      <c r="R67" s="28">
        <v>0</v>
      </c>
      <c r="S67" s="28" t="s">
        <v>48</v>
      </c>
      <c r="T67" s="28" t="s">
        <v>48</v>
      </c>
      <c r="U67" s="28" t="s">
        <v>48</v>
      </c>
      <c r="V67" s="28" t="s">
        <v>48</v>
      </c>
      <c r="W67" s="28" t="s">
        <v>48</v>
      </c>
      <c r="X67" s="32">
        <v>0.06</v>
      </c>
      <c r="Y67" s="32">
        <v>0</v>
      </c>
      <c r="Z67" s="35">
        <v>-30.659949999999998</v>
      </c>
      <c r="AA67" s="36">
        <v>24.01981</v>
      </c>
    </row>
    <row r="68" spans="1:27" hidden="1" x14ac:dyDescent="0.35">
      <c r="A68" s="46" t="s">
        <v>7</v>
      </c>
      <c r="B68" s="3" t="s">
        <v>159</v>
      </c>
      <c r="C68" s="54" t="s">
        <v>151</v>
      </c>
      <c r="D68" s="9" t="s">
        <v>96</v>
      </c>
      <c r="E68" s="9" t="s">
        <v>160</v>
      </c>
      <c r="F68" s="9">
        <v>16.5</v>
      </c>
      <c r="G68" s="9" t="s">
        <v>48</v>
      </c>
      <c r="H68" s="9">
        <v>32</v>
      </c>
      <c r="I68" s="25" t="s">
        <v>48</v>
      </c>
      <c r="J68" s="9" t="s">
        <v>48</v>
      </c>
      <c r="K68" s="25" t="s">
        <v>57</v>
      </c>
      <c r="L68" s="9" t="s">
        <v>48</v>
      </c>
      <c r="M68" s="9">
        <v>1650</v>
      </c>
      <c r="N68" s="9" t="s">
        <v>48</v>
      </c>
      <c r="O68" s="9" t="s">
        <v>48</v>
      </c>
      <c r="P68" s="26">
        <v>0</v>
      </c>
      <c r="Q68" s="9">
        <v>1500</v>
      </c>
      <c r="R68" s="9">
        <v>0</v>
      </c>
      <c r="S68" s="9" t="s">
        <v>48</v>
      </c>
      <c r="T68" s="9">
        <v>6</v>
      </c>
      <c r="U68" s="9">
        <v>4</v>
      </c>
      <c r="X68" s="26">
        <v>0</v>
      </c>
      <c r="Y68" s="26">
        <v>0</v>
      </c>
      <c r="Z68" s="8">
        <v>-27.618037149128</v>
      </c>
      <c r="AA68" s="27">
        <v>32.0345129341963</v>
      </c>
    </row>
    <row r="69" spans="1:27" hidden="1" x14ac:dyDescent="0.35">
      <c r="A69" s="46" t="s">
        <v>7</v>
      </c>
      <c r="B69" s="3" t="s">
        <v>161</v>
      </c>
      <c r="C69" s="54" t="s">
        <v>151</v>
      </c>
      <c r="D69" s="28" t="s">
        <v>101</v>
      </c>
      <c r="E69" s="28" t="s">
        <v>47</v>
      </c>
      <c r="F69" s="28">
        <v>75</v>
      </c>
      <c r="G69" s="28" t="s">
        <v>48</v>
      </c>
      <c r="H69" s="28" t="s">
        <v>48</v>
      </c>
      <c r="I69" s="29" t="s">
        <v>48</v>
      </c>
      <c r="J69" s="28" t="s">
        <v>48</v>
      </c>
      <c r="K69" s="29">
        <v>52232</v>
      </c>
      <c r="L69" s="28" t="s">
        <v>48</v>
      </c>
      <c r="M69" s="28" t="s">
        <v>48</v>
      </c>
      <c r="N69" s="28" t="s">
        <v>48</v>
      </c>
      <c r="O69" s="28" t="s">
        <v>48</v>
      </c>
      <c r="P69" s="32">
        <v>0</v>
      </c>
      <c r="Q69" s="28">
        <v>1165</v>
      </c>
      <c r="R69" s="28">
        <v>0</v>
      </c>
      <c r="S69" s="28" t="s">
        <v>48</v>
      </c>
      <c r="T69" s="28" t="s">
        <v>48</v>
      </c>
      <c r="U69" s="28" t="s">
        <v>48</v>
      </c>
      <c r="V69" s="28" t="s">
        <v>48</v>
      </c>
      <c r="W69" s="28" t="s">
        <v>48</v>
      </c>
      <c r="X69" s="32">
        <v>0.05</v>
      </c>
      <c r="Y69" s="32">
        <v>0</v>
      </c>
      <c r="Z69" s="35">
        <v>-29.964699122395899</v>
      </c>
      <c r="AA69" s="36">
        <v>22.339438357413599</v>
      </c>
    </row>
    <row r="70" spans="1:27" hidden="1" x14ac:dyDescent="0.35">
      <c r="A70" s="46" t="s">
        <v>7</v>
      </c>
      <c r="B70" s="3" t="s">
        <v>162</v>
      </c>
      <c r="C70" s="54" t="s">
        <v>151</v>
      </c>
      <c r="D70" s="9" t="s">
        <v>101</v>
      </c>
      <c r="E70" s="9" t="s">
        <v>47</v>
      </c>
      <c r="F70" s="9">
        <v>75</v>
      </c>
      <c r="G70" s="9" t="s">
        <v>48</v>
      </c>
      <c r="H70" s="9" t="s">
        <v>48</v>
      </c>
      <c r="I70" s="25" t="s">
        <v>48</v>
      </c>
      <c r="J70" s="9" t="s">
        <v>48</v>
      </c>
      <c r="K70" s="25">
        <v>52232</v>
      </c>
      <c r="L70" s="9" t="s">
        <v>48</v>
      </c>
      <c r="M70" s="9" t="s">
        <v>48</v>
      </c>
      <c r="N70" s="9" t="s">
        <v>48</v>
      </c>
      <c r="O70" s="9" t="s">
        <v>48</v>
      </c>
      <c r="P70" s="26">
        <v>0</v>
      </c>
      <c r="Q70" s="9">
        <v>1165</v>
      </c>
      <c r="R70" s="9">
        <v>0</v>
      </c>
      <c r="S70" s="9" t="s">
        <v>48</v>
      </c>
      <c r="T70" s="9" t="s">
        <v>48</v>
      </c>
      <c r="U70" s="9" t="s">
        <v>48</v>
      </c>
      <c r="V70" s="9" t="s">
        <v>48</v>
      </c>
      <c r="W70" s="9" t="s">
        <v>48</v>
      </c>
      <c r="X70" s="26">
        <v>0.05</v>
      </c>
      <c r="Y70" s="26">
        <v>0</v>
      </c>
      <c r="Z70" s="8">
        <v>-29.964699122395899</v>
      </c>
      <c r="AA70" s="27">
        <v>22.339438357413599</v>
      </c>
    </row>
    <row r="71" spans="1:27" hidden="1" x14ac:dyDescent="0.35">
      <c r="A71" s="46" t="s">
        <v>7</v>
      </c>
      <c r="B71" s="3" t="s">
        <v>163</v>
      </c>
      <c r="C71" s="54" t="s">
        <v>151</v>
      </c>
      <c r="D71" s="28" t="s">
        <v>66</v>
      </c>
      <c r="E71" s="28" t="s">
        <v>47</v>
      </c>
      <c r="F71" s="28">
        <v>86.6</v>
      </c>
      <c r="G71" s="28" t="s">
        <v>48</v>
      </c>
      <c r="H71" s="28" t="s">
        <v>48</v>
      </c>
      <c r="I71" s="29" t="s">
        <v>48</v>
      </c>
      <c r="J71" s="28" t="s">
        <v>48</v>
      </c>
      <c r="K71" s="29">
        <v>50406</v>
      </c>
      <c r="L71" s="28" t="s">
        <v>48</v>
      </c>
      <c r="M71" s="28" t="s">
        <v>48</v>
      </c>
      <c r="N71" s="28" t="s">
        <v>48</v>
      </c>
      <c r="O71" s="28" t="s">
        <v>48</v>
      </c>
      <c r="P71" s="32">
        <v>0</v>
      </c>
      <c r="Q71" s="28">
        <v>868</v>
      </c>
      <c r="R71" s="28">
        <v>0</v>
      </c>
      <c r="S71" s="28" t="s">
        <v>48</v>
      </c>
      <c r="T71" s="28" t="s">
        <v>48</v>
      </c>
      <c r="U71" s="28" t="s">
        <v>48</v>
      </c>
      <c r="V71" s="28" t="s">
        <v>48</v>
      </c>
      <c r="W71" s="28" t="s">
        <v>48</v>
      </c>
      <c r="X71" s="32">
        <v>0.06</v>
      </c>
      <c r="Y71" s="32">
        <v>0</v>
      </c>
      <c r="Z71" s="35">
        <v>-32.746063646340197</v>
      </c>
      <c r="AA71" s="36">
        <v>25.807017154113002</v>
      </c>
    </row>
    <row r="72" spans="1:27" hidden="1" x14ac:dyDescent="0.35">
      <c r="A72" s="46" t="s">
        <v>7</v>
      </c>
      <c r="B72" s="3" t="s">
        <v>164</v>
      </c>
      <c r="C72" s="54" t="s">
        <v>151</v>
      </c>
      <c r="D72" s="9" t="s">
        <v>66</v>
      </c>
      <c r="E72" s="9" t="s">
        <v>47</v>
      </c>
      <c r="F72" s="9">
        <v>79.05</v>
      </c>
      <c r="G72" s="9" t="s">
        <v>48</v>
      </c>
      <c r="H72" s="9" t="s">
        <v>48</v>
      </c>
      <c r="I72" s="25" t="s">
        <v>48</v>
      </c>
      <c r="J72" s="9" t="s">
        <v>48</v>
      </c>
      <c r="K72" s="25">
        <v>50406</v>
      </c>
      <c r="L72" s="9" t="s">
        <v>48</v>
      </c>
      <c r="M72" s="9" t="s">
        <v>48</v>
      </c>
      <c r="N72" s="9" t="s">
        <v>48</v>
      </c>
      <c r="O72" s="9" t="s">
        <v>48</v>
      </c>
      <c r="P72" s="26">
        <v>0</v>
      </c>
      <c r="Q72" s="9">
        <v>868</v>
      </c>
      <c r="R72" s="9">
        <v>0</v>
      </c>
      <c r="S72" s="9" t="s">
        <v>48</v>
      </c>
      <c r="T72" s="9" t="s">
        <v>48</v>
      </c>
      <c r="U72" s="9" t="s">
        <v>48</v>
      </c>
      <c r="V72" s="9" t="s">
        <v>48</v>
      </c>
      <c r="W72" s="9" t="s">
        <v>48</v>
      </c>
      <c r="X72" s="26">
        <v>0.06</v>
      </c>
      <c r="Y72" s="26">
        <v>0</v>
      </c>
      <c r="Z72" s="8">
        <v>-31.183850968469201</v>
      </c>
      <c r="AA72" s="27">
        <v>24.945973114014201</v>
      </c>
    </row>
    <row r="73" spans="1:27" hidden="1" x14ac:dyDescent="0.35">
      <c r="A73" s="46" t="s">
        <v>7</v>
      </c>
      <c r="B73" s="3" t="s">
        <v>165</v>
      </c>
      <c r="C73" s="54" t="s">
        <v>151</v>
      </c>
      <c r="D73" s="28" t="s">
        <v>101</v>
      </c>
      <c r="E73" s="28" t="s">
        <v>47</v>
      </c>
      <c r="F73" s="28">
        <v>75</v>
      </c>
      <c r="G73" s="28" t="s">
        <v>48</v>
      </c>
      <c r="H73" s="28" t="s">
        <v>48</v>
      </c>
      <c r="I73" s="29" t="s">
        <v>48</v>
      </c>
      <c r="J73" s="28" t="s">
        <v>48</v>
      </c>
      <c r="K73" s="29">
        <v>52232</v>
      </c>
      <c r="L73" s="28" t="s">
        <v>48</v>
      </c>
      <c r="M73" s="28" t="s">
        <v>48</v>
      </c>
      <c r="N73" s="28" t="s">
        <v>48</v>
      </c>
      <c r="O73" s="28" t="s">
        <v>48</v>
      </c>
      <c r="P73" s="32">
        <v>0</v>
      </c>
      <c r="Q73" s="28">
        <v>1165</v>
      </c>
      <c r="R73" s="28">
        <v>0</v>
      </c>
      <c r="S73" s="28" t="s">
        <v>48</v>
      </c>
      <c r="T73" s="28" t="s">
        <v>48</v>
      </c>
      <c r="U73" s="28" t="s">
        <v>48</v>
      </c>
      <c r="V73" s="28" t="s">
        <v>48</v>
      </c>
      <c r="W73" s="28" t="s">
        <v>48</v>
      </c>
      <c r="X73" s="32">
        <v>0.05</v>
      </c>
      <c r="Y73" s="32">
        <v>0</v>
      </c>
      <c r="Z73" s="35">
        <v>-32.196692081696199</v>
      </c>
      <c r="AA73" s="36">
        <v>18.895029014548101</v>
      </c>
    </row>
    <row r="74" spans="1:27" hidden="1" x14ac:dyDescent="0.35">
      <c r="A74" s="46" t="s">
        <v>7</v>
      </c>
      <c r="B74" s="3" t="s">
        <v>166</v>
      </c>
      <c r="C74" s="54" t="s">
        <v>151</v>
      </c>
      <c r="D74" s="9" t="s">
        <v>101</v>
      </c>
      <c r="E74" s="9" t="s">
        <v>47</v>
      </c>
      <c r="F74" s="9">
        <v>75</v>
      </c>
      <c r="G74" s="9" t="s">
        <v>48</v>
      </c>
      <c r="H74" s="9" t="s">
        <v>48</v>
      </c>
      <c r="I74" s="25" t="s">
        <v>48</v>
      </c>
      <c r="J74" s="9" t="s">
        <v>48</v>
      </c>
      <c r="K74" s="25">
        <v>52232</v>
      </c>
      <c r="L74" s="9" t="s">
        <v>48</v>
      </c>
      <c r="M74" s="9" t="s">
        <v>48</v>
      </c>
      <c r="N74" s="9" t="s">
        <v>48</v>
      </c>
      <c r="O74" s="9" t="s">
        <v>48</v>
      </c>
      <c r="P74" s="26">
        <v>0</v>
      </c>
      <c r="Q74" s="9">
        <v>1165</v>
      </c>
      <c r="R74" s="9">
        <v>0</v>
      </c>
      <c r="S74" s="9" t="s">
        <v>48</v>
      </c>
      <c r="T74" s="9" t="s">
        <v>48</v>
      </c>
      <c r="U74" s="9" t="s">
        <v>48</v>
      </c>
      <c r="V74" s="9" t="s">
        <v>48</v>
      </c>
      <c r="W74" s="9" t="s">
        <v>48</v>
      </c>
      <c r="X74" s="26">
        <v>0.05</v>
      </c>
      <c r="Y74" s="26">
        <v>0</v>
      </c>
      <c r="Z74" s="8">
        <v>-29.133295927185699</v>
      </c>
      <c r="AA74" s="27">
        <v>24.798805920214701</v>
      </c>
    </row>
    <row r="75" spans="1:27" hidden="1" x14ac:dyDescent="0.35">
      <c r="A75" s="46" t="s">
        <v>7</v>
      </c>
      <c r="B75" s="3" t="s">
        <v>167</v>
      </c>
      <c r="C75" s="54" t="s">
        <v>151</v>
      </c>
      <c r="D75" s="28" t="s">
        <v>66</v>
      </c>
      <c r="E75" s="28" t="s">
        <v>47</v>
      </c>
      <c r="F75" s="28">
        <v>108.25</v>
      </c>
      <c r="G75" s="28" t="s">
        <v>48</v>
      </c>
      <c r="H75" s="28" t="s">
        <v>48</v>
      </c>
      <c r="I75" s="29" t="s">
        <v>48</v>
      </c>
      <c r="J75" s="28" t="s">
        <v>48</v>
      </c>
      <c r="K75" s="29">
        <v>50406</v>
      </c>
      <c r="L75" s="28" t="s">
        <v>48</v>
      </c>
      <c r="M75" s="28" t="s">
        <v>48</v>
      </c>
      <c r="N75" s="28" t="s">
        <v>48</v>
      </c>
      <c r="O75" s="28" t="s">
        <v>48</v>
      </c>
      <c r="P75" s="32">
        <v>0</v>
      </c>
      <c r="Q75" s="28">
        <v>868</v>
      </c>
      <c r="R75" s="28">
        <v>0</v>
      </c>
      <c r="S75" s="28" t="s">
        <v>48</v>
      </c>
      <c r="T75" s="28" t="s">
        <v>48</v>
      </c>
      <c r="U75" s="28" t="s">
        <v>48</v>
      </c>
      <c r="V75" s="28" t="s">
        <v>48</v>
      </c>
      <c r="W75" s="28" t="s">
        <v>48</v>
      </c>
      <c r="X75" s="32">
        <v>0.06</v>
      </c>
      <c r="Y75" s="32">
        <v>0</v>
      </c>
      <c r="Z75" s="35">
        <v>-34.001606610332303</v>
      </c>
      <c r="AA75" s="36">
        <v>24.7416286318375</v>
      </c>
    </row>
    <row r="76" spans="1:27" hidden="1" x14ac:dyDescent="0.35">
      <c r="A76" s="46" t="s">
        <v>7</v>
      </c>
      <c r="B76" s="3" t="s">
        <v>168</v>
      </c>
      <c r="C76" s="54" t="s">
        <v>151</v>
      </c>
      <c r="D76" s="9" t="s">
        <v>101</v>
      </c>
      <c r="E76" s="9" t="s">
        <v>47</v>
      </c>
      <c r="F76" s="9">
        <v>60</v>
      </c>
      <c r="G76" s="9" t="s">
        <v>48</v>
      </c>
      <c r="H76" s="9" t="s">
        <v>48</v>
      </c>
      <c r="I76" s="25" t="s">
        <v>48</v>
      </c>
      <c r="J76" s="9" t="s">
        <v>48</v>
      </c>
      <c r="K76" s="25">
        <v>52232</v>
      </c>
      <c r="L76" s="9" t="s">
        <v>48</v>
      </c>
      <c r="M76" s="9" t="s">
        <v>48</v>
      </c>
      <c r="N76" s="9" t="s">
        <v>48</v>
      </c>
      <c r="O76" s="9" t="s">
        <v>48</v>
      </c>
      <c r="P76" s="26">
        <v>0</v>
      </c>
      <c r="Q76" s="9">
        <v>1165</v>
      </c>
      <c r="R76" s="9">
        <v>0</v>
      </c>
      <c r="S76" s="9" t="s">
        <v>48</v>
      </c>
      <c r="T76" s="9" t="s">
        <v>48</v>
      </c>
      <c r="U76" s="9" t="s">
        <v>48</v>
      </c>
      <c r="V76" s="9" t="s">
        <v>48</v>
      </c>
      <c r="W76" s="9" t="s">
        <v>48</v>
      </c>
      <c r="X76" s="26">
        <v>0.05</v>
      </c>
      <c r="Y76" s="26">
        <v>0</v>
      </c>
      <c r="Z76" s="8">
        <v>-23.671938338207902</v>
      </c>
      <c r="AA76" s="27">
        <v>27.635734905913498</v>
      </c>
    </row>
    <row r="77" spans="1:27" hidden="1" x14ac:dyDescent="0.35">
      <c r="A77" s="46" t="s">
        <v>7</v>
      </c>
      <c r="B77" s="3" t="s">
        <v>169</v>
      </c>
      <c r="C77" s="54" t="s">
        <v>170</v>
      </c>
      <c r="D77" s="28" t="s">
        <v>111</v>
      </c>
      <c r="E77" s="28" t="s">
        <v>47</v>
      </c>
      <c r="F77" s="28">
        <v>100</v>
      </c>
      <c r="G77" s="28" t="s">
        <v>48</v>
      </c>
      <c r="H77" s="28" t="s">
        <v>48</v>
      </c>
      <c r="I77" s="29" t="s">
        <v>48</v>
      </c>
      <c r="J77" s="28" t="s">
        <v>48</v>
      </c>
      <c r="K77" s="29" t="s">
        <v>57</v>
      </c>
      <c r="L77" s="28" t="s">
        <v>48</v>
      </c>
      <c r="M77" s="28" t="s">
        <v>48</v>
      </c>
      <c r="N77" s="28" t="s">
        <v>48</v>
      </c>
      <c r="O77" s="28" t="s">
        <v>48</v>
      </c>
      <c r="P77" s="32">
        <v>0</v>
      </c>
      <c r="Q77" s="28">
        <v>2902</v>
      </c>
      <c r="R77" s="28">
        <v>0</v>
      </c>
      <c r="S77" s="28" t="s">
        <v>48</v>
      </c>
      <c r="T77" s="28" t="s">
        <v>48</v>
      </c>
      <c r="U77" s="28" t="s">
        <v>48</v>
      </c>
      <c r="V77" s="28" t="s">
        <v>48</v>
      </c>
      <c r="W77" s="28">
        <v>6</v>
      </c>
      <c r="X77" s="32">
        <v>0.08</v>
      </c>
      <c r="Y77" s="32">
        <v>0</v>
      </c>
      <c r="Z77" s="35">
        <v>-27.758086493217501</v>
      </c>
      <c r="AA77" s="36">
        <v>23.015895825852599</v>
      </c>
    </row>
    <row r="78" spans="1:27" hidden="1" x14ac:dyDescent="0.35">
      <c r="A78" s="46" t="s">
        <v>7</v>
      </c>
      <c r="B78" s="3" t="s">
        <v>171</v>
      </c>
      <c r="C78" s="54" t="s">
        <v>170</v>
      </c>
      <c r="D78" s="9" t="s">
        <v>111</v>
      </c>
      <c r="E78" s="9" t="s">
        <v>172</v>
      </c>
      <c r="F78" s="9">
        <v>100</v>
      </c>
      <c r="G78" s="9" t="s">
        <v>48</v>
      </c>
      <c r="H78" s="9" t="s">
        <v>48</v>
      </c>
      <c r="I78" s="25">
        <v>45292</v>
      </c>
      <c r="J78" s="9" t="s">
        <v>48</v>
      </c>
      <c r="K78" s="25" t="s">
        <v>57</v>
      </c>
      <c r="L78" s="9" t="s">
        <v>48</v>
      </c>
      <c r="M78" s="9" t="s">
        <v>48</v>
      </c>
      <c r="N78" s="9" t="s">
        <v>48</v>
      </c>
      <c r="O78" s="9" t="s">
        <v>48</v>
      </c>
      <c r="P78" s="26">
        <v>0</v>
      </c>
      <c r="Q78" s="9">
        <v>2902</v>
      </c>
      <c r="R78" s="9">
        <v>0</v>
      </c>
      <c r="S78" s="9" t="s">
        <v>48</v>
      </c>
      <c r="T78" s="9" t="s">
        <v>48</v>
      </c>
      <c r="U78" s="9" t="s">
        <v>48</v>
      </c>
      <c r="V78" s="9" t="s">
        <v>48</v>
      </c>
      <c r="W78" s="9">
        <v>9</v>
      </c>
      <c r="X78" s="26">
        <v>0.08</v>
      </c>
      <c r="Y78" s="26">
        <v>0</v>
      </c>
      <c r="Z78" s="8">
        <v>-28.309522111023199</v>
      </c>
      <c r="AA78" s="27">
        <v>23.104063371285399</v>
      </c>
    </row>
    <row r="79" spans="1:27" hidden="1" x14ac:dyDescent="0.35">
      <c r="A79" s="46" t="s">
        <v>7</v>
      </c>
      <c r="B79" s="3" t="s">
        <v>173</v>
      </c>
      <c r="C79" s="54" t="s">
        <v>174</v>
      </c>
      <c r="D79" s="28" t="s">
        <v>101</v>
      </c>
      <c r="E79" s="28" t="s">
        <v>47</v>
      </c>
      <c r="F79" s="28">
        <v>40</v>
      </c>
      <c r="G79" s="28" t="s">
        <v>48</v>
      </c>
      <c r="H79" s="28" t="s">
        <v>48</v>
      </c>
      <c r="I79" s="29" t="s">
        <v>48</v>
      </c>
      <c r="J79" s="28" t="s">
        <v>48</v>
      </c>
      <c r="K79" s="29">
        <v>53328</v>
      </c>
      <c r="L79" s="28" t="s">
        <v>48</v>
      </c>
      <c r="M79" s="28" t="s">
        <v>48</v>
      </c>
      <c r="N79" s="28" t="s">
        <v>48</v>
      </c>
      <c r="O79" s="28" t="s">
        <v>48</v>
      </c>
      <c r="P79" s="32">
        <v>0</v>
      </c>
      <c r="Q79" s="28">
        <v>872</v>
      </c>
      <c r="R79" s="28">
        <v>0</v>
      </c>
      <c r="S79" s="28" t="s">
        <v>48</v>
      </c>
      <c r="T79" s="28" t="s">
        <v>48</v>
      </c>
      <c r="U79" s="28" t="s">
        <v>48</v>
      </c>
      <c r="V79" s="28" t="s">
        <v>48</v>
      </c>
      <c r="W79" s="28" t="s">
        <v>48</v>
      </c>
      <c r="X79" s="32">
        <v>0.05</v>
      </c>
      <c r="Y79" s="32">
        <v>0</v>
      </c>
      <c r="Z79" s="35">
        <v>-29.220159532072898</v>
      </c>
      <c r="AA79" s="36">
        <v>18.915203100908499</v>
      </c>
    </row>
    <row r="80" spans="1:27" hidden="1" x14ac:dyDescent="0.35">
      <c r="A80" s="46" t="s">
        <v>7</v>
      </c>
      <c r="B80" s="3" t="s">
        <v>175</v>
      </c>
      <c r="C80" s="54" t="s">
        <v>174</v>
      </c>
      <c r="D80" s="9" t="s">
        <v>101</v>
      </c>
      <c r="E80" s="9" t="s">
        <v>47</v>
      </c>
      <c r="F80" s="9">
        <v>55</v>
      </c>
      <c r="G80" s="9" t="s">
        <v>48</v>
      </c>
      <c r="H80" s="9" t="s">
        <v>48</v>
      </c>
      <c r="I80" s="25" t="s">
        <v>48</v>
      </c>
      <c r="J80" s="9" t="s">
        <v>48</v>
      </c>
      <c r="K80" s="25">
        <v>53328</v>
      </c>
      <c r="L80" s="9" t="s">
        <v>48</v>
      </c>
      <c r="M80" s="9" t="s">
        <v>48</v>
      </c>
      <c r="N80" s="9" t="s">
        <v>48</v>
      </c>
      <c r="O80" s="9" t="s">
        <v>48</v>
      </c>
      <c r="P80" s="26">
        <v>0</v>
      </c>
      <c r="Q80" s="9">
        <v>872</v>
      </c>
      <c r="R80" s="9">
        <v>0</v>
      </c>
      <c r="S80" s="9" t="s">
        <v>48</v>
      </c>
      <c r="T80" s="9" t="s">
        <v>48</v>
      </c>
      <c r="U80" s="9" t="s">
        <v>48</v>
      </c>
      <c r="V80" s="9" t="s">
        <v>48</v>
      </c>
      <c r="W80" s="9" t="s">
        <v>48</v>
      </c>
      <c r="X80" s="26">
        <v>0.05</v>
      </c>
      <c r="Y80" s="26">
        <v>0</v>
      </c>
      <c r="Z80" s="8">
        <v>-29.115135854396001</v>
      </c>
      <c r="AA80" s="27">
        <v>23.7490965967927</v>
      </c>
    </row>
    <row r="81" spans="1:27" hidden="1" x14ac:dyDescent="0.35">
      <c r="A81" s="46" t="s">
        <v>7</v>
      </c>
      <c r="B81" s="3" t="s">
        <v>176</v>
      </c>
      <c r="C81" s="54" t="s">
        <v>174</v>
      </c>
      <c r="D81" s="28" t="s">
        <v>101</v>
      </c>
      <c r="E81" s="28" t="s">
        <v>47</v>
      </c>
      <c r="F81" s="28">
        <v>67.900000000000006</v>
      </c>
      <c r="G81" s="28" t="s">
        <v>48</v>
      </c>
      <c r="H81" s="28" t="s">
        <v>48</v>
      </c>
      <c r="I81" s="29" t="s">
        <v>48</v>
      </c>
      <c r="J81" s="28" t="s">
        <v>48</v>
      </c>
      <c r="K81" s="29">
        <v>53328</v>
      </c>
      <c r="L81" s="28" t="s">
        <v>48</v>
      </c>
      <c r="M81" s="28" t="s">
        <v>48</v>
      </c>
      <c r="N81" s="28" t="s">
        <v>48</v>
      </c>
      <c r="O81" s="28" t="s">
        <v>48</v>
      </c>
      <c r="P81" s="32">
        <v>0</v>
      </c>
      <c r="Q81" s="28">
        <v>872</v>
      </c>
      <c r="R81" s="28">
        <v>0</v>
      </c>
      <c r="S81" s="28" t="s">
        <v>48</v>
      </c>
      <c r="T81" s="28" t="s">
        <v>48</v>
      </c>
      <c r="U81" s="28" t="s">
        <v>48</v>
      </c>
      <c r="V81" s="28" t="s">
        <v>48</v>
      </c>
      <c r="W81" s="28" t="s">
        <v>48</v>
      </c>
      <c r="X81" s="32">
        <v>0.05</v>
      </c>
      <c r="Y81" s="32">
        <v>0</v>
      </c>
      <c r="Z81" s="35">
        <v>-26.854002394874001</v>
      </c>
      <c r="AA81" s="36">
        <v>26.642110714537999</v>
      </c>
    </row>
    <row r="82" spans="1:27" hidden="1" x14ac:dyDescent="0.35">
      <c r="A82" s="46" t="s">
        <v>7</v>
      </c>
      <c r="B82" s="3" t="s">
        <v>177</v>
      </c>
      <c r="C82" s="54" t="s">
        <v>174</v>
      </c>
      <c r="D82" s="9" t="s">
        <v>66</v>
      </c>
      <c r="E82" s="9" t="s">
        <v>47</v>
      </c>
      <c r="F82" s="9">
        <v>102</v>
      </c>
      <c r="G82" s="9" t="s">
        <v>48</v>
      </c>
      <c r="H82" s="9" t="s">
        <v>48</v>
      </c>
      <c r="I82" s="25" t="s">
        <v>48</v>
      </c>
      <c r="J82" s="9" t="s">
        <v>48</v>
      </c>
      <c r="K82" s="25">
        <v>51502</v>
      </c>
      <c r="L82" s="9" t="s">
        <v>48</v>
      </c>
      <c r="M82" s="9" t="s">
        <v>48</v>
      </c>
      <c r="N82" s="9" t="s">
        <v>48</v>
      </c>
      <c r="O82" s="9" t="s">
        <v>48</v>
      </c>
      <c r="P82" s="26">
        <v>0</v>
      </c>
      <c r="Q82" s="9">
        <v>687</v>
      </c>
      <c r="R82" s="9">
        <v>0</v>
      </c>
      <c r="S82" s="9" t="s">
        <v>48</v>
      </c>
      <c r="T82" s="9" t="s">
        <v>48</v>
      </c>
      <c r="U82" s="9" t="s">
        <v>48</v>
      </c>
      <c r="V82" s="9" t="s">
        <v>48</v>
      </c>
      <c r="W82" s="9" t="s">
        <v>48</v>
      </c>
      <c r="X82" s="26">
        <v>0.06</v>
      </c>
      <c r="Y82" s="26">
        <v>0</v>
      </c>
      <c r="Z82" s="8">
        <v>-29.964699122395899</v>
      </c>
      <c r="AA82" s="27">
        <v>22.339438357413599</v>
      </c>
    </row>
    <row r="83" spans="1:27" hidden="1" x14ac:dyDescent="0.35">
      <c r="A83" s="46" t="s">
        <v>7</v>
      </c>
      <c r="B83" s="3" t="s">
        <v>178</v>
      </c>
      <c r="C83" s="54" t="s">
        <v>174</v>
      </c>
      <c r="D83" s="28" t="s">
        <v>101</v>
      </c>
      <c r="E83" s="28" t="s">
        <v>47</v>
      </c>
      <c r="F83" s="28">
        <v>50</v>
      </c>
      <c r="G83" s="28" t="s">
        <v>48</v>
      </c>
      <c r="H83" s="28" t="s">
        <v>48</v>
      </c>
      <c r="I83" s="29" t="s">
        <v>48</v>
      </c>
      <c r="J83" s="28" t="s">
        <v>48</v>
      </c>
      <c r="K83" s="29">
        <v>53328</v>
      </c>
      <c r="L83" s="28" t="s">
        <v>48</v>
      </c>
      <c r="M83" s="28" t="s">
        <v>48</v>
      </c>
      <c r="N83" s="28" t="s">
        <v>48</v>
      </c>
      <c r="O83" s="28" t="s">
        <v>48</v>
      </c>
      <c r="P83" s="32">
        <v>0</v>
      </c>
      <c r="Q83" s="28">
        <v>872</v>
      </c>
      <c r="R83" s="28">
        <v>0</v>
      </c>
      <c r="S83" s="28" t="s">
        <v>48</v>
      </c>
      <c r="T83" s="28" t="s">
        <v>48</v>
      </c>
      <c r="U83" s="28" t="s">
        <v>48</v>
      </c>
      <c r="V83" s="28" t="s">
        <v>48</v>
      </c>
      <c r="W83" s="28" t="s">
        <v>48</v>
      </c>
      <c r="X83" s="32">
        <v>0.05</v>
      </c>
      <c r="Y83" s="32">
        <v>0</v>
      </c>
      <c r="Z83" s="35">
        <v>-25.6096687251089</v>
      </c>
      <c r="AA83" s="36">
        <v>27.807654163244202</v>
      </c>
    </row>
    <row r="84" spans="1:27" hidden="1" x14ac:dyDescent="0.35">
      <c r="A84" s="46" t="s">
        <v>7</v>
      </c>
      <c r="B84" s="3" t="s">
        <v>179</v>
      </c>
      <c r="C84" s="54" t="s">
        <v>174</v>
      </c>
      <c r="D84" s="9" t="s">
        <v>101</v>
      </c>
      <c r="E84" s="9" t="s">
        <v>47</v>
      </c>
      <c r="F84" s="9">
        <v>75</v>
      </c>
      <c r="G84" s="9" t="s">
        <v>48</v>
      </c>
      <c r="H84" s="9" t="s">
        <v>48</v>
      </c>
      <c r="I84" s="25" t="s">
        <v>48</v>
      </c>
      <c r="J84" s="9" t="s">
        <v>48</v>
      </c>
      <c r="K84" s="25">
        <v>53328</v>
      </c>
      <c r="L84" s="9" t="s">
        <v>48</v>
      </c>
      <c r="M84" s="9" t="s">
        <v>48</v>
      </c>
      <c r="N84" s="9" t="s">
        <v>48</v>
      </c>
      <c r="O84" s="9" t="s">
        <v>48</v>
      </c>
      <c r="P84" s="26">
        <v>0</v>
      </c>
      <c r="Q84" s="9">
        <v>872</v>
      </c>
      <c r="R84" s="9">
        <v>0</v>
      </c>
      <c r="S84" s="9" t="s">
        <v>48</v>
      </c>
      <c r="T84" s="9" t="s">
        <v>48</v>
      </c>
      <c r="U84" s="9" t="s">
        <v>48</v>
      </c>
      <c r="V84" s="9" t="s">
        <v>48</v>
      </c>
      <c r="W84" s="9" t="s">
        <v>48</v>
      </c>
      <c r="X84" s="26">
        <v>0.05</v>
      </c>
      <c r="Y84" s="26">
        <v>0</v>
      </c>
      <c r="Z84" s="8">
        <v>-28.414926727986401</v>
      </c>
      <c r="AA84" s="27">
        <v>21.221905297254199</v>
      </c>
    </row>
    <row r="85" spans="1:27" hidden="1" x14ac:dyDescent="0.35">
      <c r="A85" s="46" t="s">
        <v>7</v>
      </c>
      <c r="B85" s="3" t="s">
        <v>180</v>
      </c>
      <c r="C85" s="54" t="s">
        <v>174</v>
      </c>
      <c r="D85" s="28" t="s">
        <v>101</v>
      </c>
      <c r="E85" s="28" t="s">
        <v>47</v>
      </c>
      <c r="F85" s="28">
        <v>75</v>
      </c>
      <c r="G85" s="28" t="s">
        <v>48</v>
      </c>
      <c r="H85" s="28" t="s">
        <v>48</v>
      </c>
      <c r="I85" s="29" t="s">
        <v>48</v>
      </c>
      <c r="J85" s="28" t="s">
        <v>48</v>
      </c>
      <c r="K85" s="29">
        <v>53328</v>
      </c>
      <c r="L85" s="28" t="s">
        <v>48</v>
      </c>
      <c r="M85" s="28" t="s">
        <v>48</v>
      </c>
      <c r="N85" s="28" t="s">
        <v>48</v>
      </c>
      <c r="O85" s="28" t="s">
        <v>48</v>
      </c>
      <c r="P85" s="32">
        <v>0</v>
      </c>
      <c r="Q85" s="28">
        <v>872</v>
      </c>
      <c r="R85" s="28">
        <v>0</v>
      </c>
      <c r="S85" s="28" t="s">
        <v>48</v>
      </c>
      <c r="T85" s="28" t="s">
        <v>48</v>
      </c>
      <c r="U85" s="28" t="s">
        <v>48</v>
      </c>
      <c r="V85" s="28" t="s">
        <v>48</v>
      </c>
      <c r="W85" s="28" t="s">
        <v>48</v>
      </c>
      <c r="X85" s="32">
        <v>0.05</v>
      </c>
      <c r="Y85" s="32">
        <v>0</v>
      </c>
      <c r="Z85" s="35">
        <v>-28.414926727986401</v>
      </c>
      <c r="AA85" s="36">
        <v>21.221905297254199</v>
      </c>
    </row>
    <row r="86" spans="1:27" hidden="1" x14ac:dyDescent="0.35">
      <c r="A86" s="46" t="s">
        <v>7</v>
      </c>
      <c r="B86" s="3" t="s">
        <v>181</v>
      </c>
      <c r="C86" s="54" t="s">
        <v>174</v>
      </c>
      <c r="D86" s="9" t="s">
        <v>66</v>
      </c>
      <c r="E86" s="9" t="s">
        <v>47</v>
      </c>
      <c r="F86" s="9">
        <v>31.9</v>
      </c>
      <c r="G86" s="9" t="s">
        <v>48</v>
      </c>
      <c r="H86" s="9" t="s">
        <v>48</v>
      </c>
      <c r="I86" s="25" t="s">
        <v>48</v>
      </c>
      <c r="J86" s="9" t="s">
        <v>48</v>
      </c>
      <c r="K86" s="25">
        <v>51502</v>
      </c>
      <c r="L86" s="9" t="s">
        <v>48</v>
      </c>
      <c r="M86" s="9" t="s">
        <v>48</v>
      </c>
      <c r="N86" s="9" t="s">
        <v>48</v>
      </c>
      <c r="O86" s="9" t="s">
        <v>48</v>
      </c>
      <c r="P86" s="26">
        <v>0</v>
      </c>
      <c r="Q86" s="9">
        <v>687</v>
      </c>
      <c r="R86" s="9">
        <v>0</v>
      </c>
      <c r="S86" s="9" t="s">
        <v>48</v>
      </c>
      <c r="T86" s="9" t="s">
        <v>48</v>
      </c>
      <c r="U86" s="9" t="s">
        <v>48</v>
      </c>
      <c r="V86" s="9" t="s">
        <v>48</v>
      </c>
      <c r="W86" s="9" t="s">
        <v>48</v>
      </c>
      <c r="X86" s="26">
        <v>0.06</v>
      </c>
      <c r="Y86" s="26">
        <v>0</v>
      </c>
      <c r="Z86" s="8">
        <v>-34.024677964817201</v>
      </c>
      <c r="AA86" s="27">
        <v>20.431854895634601</v>
      </c>
    </row>
    <row r="87" spans="1:27" hidden="1" x14ac:dyDescent="0.35">
      <c r="A87" s="46" t="s">
        <v>7</v>
      </c>
      <c r="B87" s="3" t="s">
        <v>182</v>
      </c>
      <c r="C87" s="54" t="s">
        <v>174</v>
      </c>
      <c r="D87" s="28" t="s">
        <v>66</v>
      </c>
      <c r="E87" s="28" t="s">
        <v>47</v>
      </c>
      <c r="F87" s="28">
        <v>135.93</v>
      </c>
      <c r="G87" s="28" t="s">
        <v>48</v>
      </c>
      <c r="H87" s="28" t="s">
        <v>48</v>
      </c>
      <c r="I87" s="29" t="s">
        <v>48</v>
      </c>
      <c r="J87" s="28" t="s">
        <v>48</v>
      </c>
      <c r="K87" s="29">
        <v>51502</v>
      </c>
      <c r="L87" s="28" t="s">
        <v>48</v>
      </c>
      <c r="M87" s="28" t="s">
        <v>48</v>
      </c>
      <c r="N87" s="28" t="s">
        <v>48</v>
      </c>
      <c r="O87" s="28" t="s">
        <v>48</v>
      </c>
      <c r="P87" s="32">
        <v>0</v>
      </c>
      <c r="Q87" s="28">
        <v>687</v>
      </c>
      <c r="R87" s="28">
        <v>0</v>
      </c>
      <c r="S87" s="28" t="s">
        <v>48</v>
      </c>
      <c r="T87" s="28" t="s">
        <v>48</v>
      </c>
      <c r="U87" s="28" t="s">
        <v>48</v>
      </c>
      <c r="V87" s="28" t="s">
        <v>48</v>
      </c>
      <c r="W87" s="28" t="s">
        <v>48</v>
      </c>
      <c r="X87" s="32">
        <v>0.06</v>
      </c>
      <c r="Y87" s="32">
        <v>0</v>
      </c>
      <c r="Z87" s="35">
        <v>-29.964699122395899</v>
      </c>
      <c r="AA87" s="36">
        <v>22.339438357413599</v>
      </c>
    </row>
    <row r="88" spans="1:27" hidden="1" x14ac:dyDescent="0.35">
      <c r="A88" s="46" t="s">
        <v>7</v>
      </c>
      <c r="B88" s="3" t="s">
        <v>183</v>
      </c>
      <c r="C88" s="54" t="s">
        <v>174</v>
      </c>
      <c r="D88" s="9" t="s">
        <v>66</v>
      </c>
      <c r="E88" s="9" t="s">
        <v>47</v>
      </c>
      <c r="F88" s="9">
        <v>117.72</v>
      </c>
      <c r="G88" s="9" t="s">
        <v>48</v>
      </c>
      <c r="H88" s="9" t="s">
        <v>48</v>
      </c>
      <c r="I88" s="25" t="s">
        <v>48</v>
      </c>
      <c r="J88" s="9" t="s">
        <v>48</v>
      </c>
      <c r="K88" s="25">
        <v>51502</v>
      </c>
      <c r="L88" s="9" t="s">
        <v>48</v>
      </c>
      <c r="M88" s="9" t="s">
        <v>48</v>
      </c>
      <c r="N88" s="9" t="s">
        <v>48</v>
      </c>
      <c r="O88" s="9" t="s">
        <v>48</v>
      </c>
      <c r="P88" s="26">
        <v>0</v>
      </c>
      <c r="Q88" s="9">
        <v>687</v>
      </c>
      <c r="R88" s="9">
        <v>0</v>
      </c>
      <c r="S88" s="9" t="s">
        <v>48</v>
      </c>
      <c r="T88" s="9" t="s">
        <v>48</v>
      </c>
      <c r="U88" s="9" t="s">
        <v>48</v>
      </c>
      <c r="V88" s="9" t="s">
        <v>48</v>
      </c>
      <c r="W88" s="9" t="s">
        <v>48</v>
      </c>
      <c r="X88" s="26">
        <v>0.06</v>
      </c>
      <c r="Y88" s="26">
        <v>0</v>
      </c>
      <c r="Z88" s="8">
        <v>-32.746063646340197</v>
      </c>
      <c r="AA88" s="27">
        <v>25.807017154113002</v>
      </c>
    </row>
    <row r="89" spans="1:27" hidden="1" x14ac:dyDescent="0.35">
      <c r="A89" s="46" t="s">
        <v>7</v>
      </c>
      <c r="B89" s="3" t="s">
        <v>184</v>
      </c>
      <c r="C89" s="54" t="s">
        <v>174</v>
      </c>
      <c r="D89" s="28" t="s">
        <v>66</v>
      </c>
      <c r="E89" s="28" t="s">
        <v>47</v>
      </c>
      <c r="F89" s="28">
        <v>136.69999999999999</v>
      </c>
      <c r="G89" s="28" t="s">
        <v>48</v>
      </c>
      <c r="H89" s="28" t="s">
        <v>48</v>
      </c>
      <c r="I89" s="29" t="s">
        <v>48</v>
      </c>
      <c r="J89" s="28" t="s">
        <v>48</v>
      </c>
      <c r="K89" s="29">
        <v>51502</v>
      </c>
      <c r="L89" s="28" t="s">
        <v>48</v>
      </c>
      <c r="M89" s="28" t="s">
        <v>48</v>
      </c>
      <c r="N89" s="28" t="s">
        <v>48</v>
      </c>
      <c r="O89" s="28" t="s">
        <v>48</v>
      </c>
      <c r="P89" s="32">
        <v>0</v>
      </c>
      <c r="Q89" s="28">
        <v>687</v>
      </c>
      <c r="R89" s="28">
        <v>0</v>
      </c>
      <c r="S89" s="28" t="s">
        <v>48</v>
      </c>
      <c r="T89" s="28" t="s">
        <v>48</v>
      </c>
      <c r="U89" s="28" t="s">
        <v>48</v>
      </c>
      <c r="V89" s="28" t="s">
        <v>48</v>
      </c>
      <c r="W89" s="28" t="s">
        <v>48</v>
      </c>
      <c r="X89" s="32">
        <v>0.06</v>
      </c>
      <c r="Y89" s="32">
        <v>0</v>
      </c>
      <c r="Z89" s="35">
        <v>-29.665695734220598</v>
      </c>
      <c r="AA89" s="36">
        <v>17.8877643635381</v>
      </c>
    </row>
    <row r="90" spans="1:27" hidden="1" x14ac:dyDescent="0.35">
      <c r="A90" s="46" t="s">
        <v>7</v>
      </c>
      <c r="B90" s="3" t="s">
        <v>185</v>
      </c>
      <c r="C90" s="54" t="s">
        <v>174</v>
      </c>
      <c r="D90" s="9" t="s">
        <v>101</v>
      </c>
      <c r="E90" s="9" t="s">
        <v>47</v>
      </c>
      <c r="F90" s="9">
        <v>75</v>
      </c>
      <c r="G90" s="9" t="s">
        <v>48</v>
      </c>
      <c r="H90" s="9" t="s">
        <v>48</v>
      </c>
      <c r="I90" s="25" t="s">
        <v>48</v>
      </c>
      <c r="J90" s="9" t="s">
        <v>48</v>
      </c>
      <c r="K90" s="25">
        <v>53328</v>
      </c>
      <c r="L90" s="9" t="s">
        <v>48</v>
      </c>
      <c r="M90" s="9" t="s">
        <v>48</v>
      </c>
      <c r="N90" s="9" t="s">
        <v>48</v>
      </c>
      <c r="O90" s="9" t="s">
        <v>48</v>
      </c>
      <c r="P90" s="26">
        <v>0</v>
      </c>
      <c r="Q90" s="9">
        <v>872</v>
      </c>
      <c r="R90" s="9">
        <v>0</v>
      </c>
      <c r="S90" s="9" t="s">
        <v>48</v>
      </c>
      <c r="T90" s="9" t="s">
        <v>48</v>
      </c>
      <c r="U90" s="9" t="s">
        <v>48</v>
      </c>
      <c r="V90" s="9" t="s">
        <v>48</v>
      </c>
      <c r="W90" s="9" t="s">
        <v>48</v>
      </c>
      <c r="X90" s="26">
        <v>0.05</v>
      </c>
      <c r="Y90" s="26">
        <v>0</v>
      </c>
      <c r="Z90" s="8">
        <v>-29.162091148510498</v>
      </c>
      <c r="AA90" s="27">
        <v>19.386264306318001</v>
      </c>
    </row>
    <row r="91" spans="1:27" hidden="1" x14ac:dyDescent="0.35">
      <c r="A91" s="46" t="s">
        <v>7</v>
      </c>
      <c r="B91" s="3" t="s">
        <v>186</v>
      </c>
      <c r="C91" s="54" t="s">
        <v>174</v>
      </c>
      <c r="D91" s="28" t="s">
        <v>74</v>
      </c>
      <c r="E91" s="28" t="s">
        <v>47</v>
      </c>
      <c r="F91" s="28">
        <v>3.8</v>
      </c>
      <c r="G91" s="28" t="s">
        <v>48</v>
      </c>
      <c r="H91" s="28" t="s">
        <v>48</v>
      </c>
      <c r="I91" s="29" t="s">
        <v>48</v>
      </c>
      <c r="J91" s="28" t="s">
        <v>48</v>
      </c>
      <c r="K91" s="29" t="s">
        <v>57</v>
      </c>
      <c r="L91" s="28" t="s">
        <v>48</v>
      </c>
      <c r="M91" s="28" t="s">
        <v>48</v>
      </c>
      <c r="N91" s="28" t="s">
        <v>48</v>
      </c>
      <c r="O91" s="28" t="s">
        <v>48</v>
      </c>
      <c r="P91" s="32">
        <v>0</v>
      </c>
      <c r="Q91" s="28">
        <v>1240</v>
      </c>
      <c r="R91" s="28">
        <v>0</v>
      </c>
      <c r="S91" s="28" t="s">
        <v>48</v>
      </c>
      <c r="T91" s="28" t="s">
        <v>48</v>
      </c>
      <c r="U91" s="28" t="s">
        <v>48</v>
      </c>
      <c r="V91" s="28" t="s">
        <v>48</v>
      </c>
      <c r="W91" s="28" t="s">
        <v>48</v>
      </c>
      <c r="X91" s="32">
        <v>0.03</v>
      </c>
      <c r="Y91" s="32">
        <v>0.03</v>
      </c>
      <c r="Z91" s="35">
        <v>-28.242503069651601</v>
      </c>
      <c r="AA91" s="36">
        <v>28.307683283941302</v>
      </c>
    </row>
    <row r="92" spans="1:27" hidden="1" x14ac:dyDescent="0.35">
      <c r="A92" s="46" t="s">
        <v>7</v>
      </c>
      <c r="B92" s="3" t="s">
        <v>187</v>
      </c>
      <c r="C92" s="54" t="s">
        <v>174</v>
      </c>
      <c r="D92" s="9" t="s">
        <v>101</v>
      </c>
      <c r="E92" s="9" t="s">
        <v>47</v>
      </c>
      <c r="F92" s="9">
        <v>75</v>
      </c>
      <c r="G92" s="9" t="s">
        <v>48</v>
      </c>
      <c r="H92" s="9" t="s">
        <v>48</v>
      </c>
      <c r="I92" s="25" t="s">
        <v>48</v>
      </c>
      <c r="J92" s="9" t="s">
        <v>48</v>
      </c>
      <c r="K92" s="25">
        <v>53328</v>
      </c>
      <c r="L92" s="9" t="s">
        <v>48</v>
      </c>
      <c r="M92" s="9" t="s">
        <v>48</v>
      </c>
      <c r="N92" s="9" t="s">
        <v>48</v>
      </c>
      <c r="O92" s="9" t="s">
        <v>48</v>
      </c>
      <c r="P92" s="26">
        <v>0</v>
      </c>
      <c r="Q92" s="9">
        <v>872</v>
      </c>
      <c r="R92" s="9">
        <v>0</v>
      </c>
      <c r="S92" s="9" t="s">
        <v>48</v>
      </c>
      <c r="T92" s="9" t="s">
        <v>48</v>
      </c>
      <c r="U92" s="9" t="s">
        <v>48</v>
      </c>
      <c r="V92" s="9" t="s">
        <v>48</v>
      </c>
      <c r="W92" s="9" t="s">
        <v>48</v>
      </c>
      <c r="X92" s="26">
        <v>0.05</v>
      </c>
      <c r="Y92" s="26">
        <v>0</v>
      </c>
      <c r="Z92" s="8">
        <v>-28.725062150784801</v>
      </c>
      <c r="AA92" s="27">
        <v>24.7517010039161</v>
      </c>
    </row>
    <row r="93" spans="1:27" hidden="1" x14ac:dyDescent="0.35">
      <c r="A93" s="46" t="s">
        <v>7</v>
      </c>
      <c r="B93" s="3" t="s">
        <v>188</v>
      </c>
      <c r="C93" s="54" t="s">
        <v>174</v>
      </c>
      <c r="D93" s="28" t="s">
        <v>96</v>
      </c>
      <c r="E93" s="28" t="s">
        <v>47</v>
      </c>
      <c r="F93" s="28">
        <v>25</v>
      </c>
      <c r="G93" s="28" t="s">
        <v>48</v>
      </c>
      <c r="H93" s="28">
        <v>32</v>
      </c>
      <c r="I93" s="29" t="s">
        <v>48</v>
      </c>
      <c r="J93" s="28" t="s">
        <v>48</v>
      </c>
      <c r="K93" s="29" t="s">
        <v>57</v>
      </c>
      <c r="L93" s="28" t="s">
        <v>48</v>
      </c>
      <c r="M93" s="28">
        <v>1650</v>
      </c>
      <c r="N93" s="28" t="s">
        <v>48</v>
      </c>
      <c r="O93" s="28" t="s">
        <v>48</v>
      </c>
      <c r="P93" s="32">
        <v>0</v>
      </c>
      <c r="Q93" s="28">
        <v>1500</v>
      </c>
      <c r="R93" s="28">
        <v>0</v>
      </c>
      <c r="S93" s="28" t="s">
        <v>48</v>
      </c>
      <c r="T93" s="28">
        <v>6</v>
      </c>
      <c r="U93" s="28">
        <v>4</v>
      </c>
      <c r="V93" s="28"/>
      <c r="W93" s="28"/>
      <c r="X93" s="32">
        <v>0</v>
      </c>
      <c r="Y93" s="32">
        <v>0</v>
      </c>
      <c r="Z93" s="35">
        <v>-25.480898365898501</v>
      </c>
      <c r="AA93" s="36">
        <v>30.974304836468701</v>
      </c>
    </row>
    <row r="94" spans="1:27" hidden="1" x14ac:dyDescent="0.35">
      <c r="A94" s="46" t="s">
        <v>7</v>
      </c>
      <c r="B94" s="3" t="s">
        <v>189</v>
      </c>
      <c r="C94" s="54" t="s">
        <v>174</v>
      </c>
      <c r="D94" s="9" t="s">
        <v>66</v>
      </c>
      <c r="E94" s="9" t="s">
        <v>47</v>
      </c>
      <c r="F94" s="9">
        <v>138.9</v>
      </c>
      <c r="G94" s="9" t="s">
        <v>48</v>
      </c>
      <c r="H94" s="9" t="s">
        <v>48</v>
      </c>
      <c r="I94" s="25" t="s">
        <v>48</v>
      </c>
      <c r="K94" s="25">
        <v>51502</v>
      </c>
      <c r="L94" s="9" t="s">
        <v>48</v>
      </c>
      <c r="M94" s="9" t="s">
        <v>48</v>
      </c>
      <c r="N94" s="9" t="s">
        <v>48</v>
      </c>
      <c r="O94" s="9" t="s">
        <v>48</v>
      </c>
      <c r="P94" s="26">
        <v>0</v>
      </c>
      <c r="Q94" s="9">
        <v>687</v>
      </c>
      <c r="R94" s="9">
        <v>0</v>
      </c>
      <c r="S94" s="9" t="s">
        <v>48</v>
      </c>
      <c r="T94" s="9" t="s">
        <v>48</v>
      </c>
      <c r="U94" s="9" t="s">
        <v>48</v>
      </c>
      <c r="V94" s="9" t="s">
        <v>48</v>
      </c>
      <c r="W94" s="9" t="s">
        <v>48</v>
      </c>
      <c r="X94" s="26">
        <v>0.06</v>
      </c>
      <c r="Y94" s="26">
        <v>0</v>
      </c>
      <c r="Z94" s="8">
        <v>-32.746063646340197</v>
      </c>
      <c r="AA94" s="27">
        <v>25.807017154113002</v>
      </c>
    </row>
    <row r="95" spans="1:27" hidden="1" x14ac:dyDescent="0.35">
      <c r="A95" s="46" t="s">
        <v>7</v>
      </c>
      <c r="B95" s="3" t="s">
        <v>190</v>
      </c>
      <c r="C95" s="54" t="s">
        <v>174</v>
      </c>
      <c r="D95" s="28" t="s">
        <v>66</v>
      </c>
      <c r="E95" s="28" t="s">
        <v>47</v>
      </c>
      <c r="F95" s="28">
        <v>140</v>
      </c>
      <c r="G95" s="28" t="s">
        <v>48</v>
      </c>
      <c r="H95" s="28" t="s">
        <v>48</v>
      </c>
      <c r="I95" s="29" t="s">
        <v>48</v>
      </c>
      <c r="J95" s="28"/>
      <c r="K95" s="29">
        <v>51502</v>
      </c>
      <c r="L95" s="28" t="s">
        <v>48</v>
      </c>
      <c r="M95" s="28" t="s">
        <v>48</v>
      </c>
      <c r="N95" s="28" t="s">
        <v>48</v>
      </c>
      <c r="O95" s="28" t="s">
        <v>48</v>
      </c>
      <c r="P95" s="32">
        <v>0</v>
      </c>
      <c r="Q95" s="28">
        <v>687</v>
      </c>
      <c r="R95" s="28">
        <v>0</v>
      </c>
      <c r="S95" s="28" t="s">
        <v>48</v>
      </c>
      <c r="T95" s="28" t="s">
        <v>48</v>
      </c>
      <c r="U95" s="28" t="s">
        <v>48</v>
      </c>
      <c r="V95" s="28" t="s">
        <v>48</v>
      </c>
      <c r="W95" s="28" t="s">
        <v>48</v>
      </c>
      <c r="X95" s="32">
        <v>0.06</v>
      </c>
      <c r="Y95" s="32">
        <v>0</v>
      </c>
      <c r="Z95" s="35">
        <v>-34.001606610332303</v>
      </c>
      <c r="AA95" s="36">
        <v>24.7416286318375</v>
      </c>
    </row>
    <row r="96" spans="1:27" hidden="1" x14ac:dyDescent="0.35">
      <c r="A96" s="46" t="s">
        <v>7</v>
      </c>
      <c r="B96" s="3" t="s">
        <v>191</v>
      </c>
      <c r="C96" s="54" t="s">
        <v>174</v>
      </c>
      <c r="D96" s="9" t="s">
        <v>66</v>
      </c>
      <c r="E96" s="9" t="s">
        <v>47</v>
      </c>
      <c r="F96" s="9">
        <v>107.76</v>
      </c>
      <c r="G96" s="9" t="s">
        <v>48</v>
      </c>
      <c r="H96" s="9" t="s">
        <v>48</v>
      </c>
      <c r="I96" s="25" t="s">
        <v>48</v>
      </c>
      <c r="K96" s="25">
        <v>51502</v>
      </c>
      <c r="L96" s="9" t="s">
        <v>48</v>
      </c>
      <c r="M96" s="9" t="s">
        <v>48</v>
      </c>
      <c r="N96" s="9" t="s">
        <v>48</v>
      </c>
      <c r="O96" s="9" t="s">
        <v>48</v>
      </c>
      <c r="P96" s="26">
        <v>0</v>
      </c>
      <c r="Q96" s="9">
        <v>687</v>
      </c>
      <c r="R96" s="9">
        <v>0</v>
      </c>
      <c r="S96" s="9" t="s">
        <v>48</v>
      </c>
      <c r="T96" s="9" t="s">
        <v>48</v>
      </c>
      <c r="U96" s="9" t="s">
        <v>48</v>
      </c>
      <c r="V96" s="9" t="s">
        <v>48</v>
      </c>
      <c r="W96" s="9" t="s">
        <v>48</v>
      </c>
      <c r="X96" s="26">
        <v>0.06</v>
      </c>
      <c r="Y96" s="26">
        <v>0</v>
      </c>
      <c r="Z96" s="8">
        <v>-33.339429270601997</v>
      </c>
      <c r="AA96" s="27">
        <v>20.029258108133099</v>
      </c>
    </row>
    <row r="97" spans="1:27" hidden="1" x14ac:dyDescent="0.35">
      <c r="A97" s="46" t="s">
        <v>7</v>
      </c>
      <c r="B97" s="3" t="s">
        <v>192</v>
      </c>
      <c r="C97" s="54" t="s">
        <v>174</v>
      </c>
      <c r="D97" s="28" t="s">
        <v>66</v>
      </c>
      <c r="E97" s="28" t="s">
        <v>47</v>
      </c>
      <c r="F97" s="28">
        <v>140</v>
      </c>
      <c r="G97" s="28" t="s">
        <v>48</v>
      </c>
      <c r="H97" s="28" t="s">
        <v>48</v>
      </c>
      <c r="I97" s="29" t="s">
        <v>48</v>
      </c>
      <c r="J97" s="28"/>
      <c r="K97" s="29">
        <v>51502</v>
      </c>
      <c r="L97" s="28" t="s">
        <v>48</v>
      </c>
      <c r="M97" s="28" t="s">
        <v>48</v>
      </c>
      <c r="N97" s="28" t="s">
        <v>48</v>
      </c>
      <c r="O97" s="28" t="s">
        <v>48</v>
      </c>
      <c r="P97" s="32">
        <v>0</v>
      </c>
      <c r="Q97" s="28">
        <v>687</v>
      </c>
      <c r="R97" s="28">
        <v>0</v>
      </c>
      <c r="S97" s="28" t="s">
        <v>48</v>
      </c>
      <c r="T97" s="28" t="s">
        <v>48</v>
      </c>
      <c r="U97" s="28" t="s">
        <v>48</v>
      </c>
      <c r="V97" s="28" t="s">
        <v>48</v>
      </c>
      <c r="W97" s="28" t="s">
        <v>48</v>
      </c>
      <c r="X97" s="32">
        <v>0.06</v>
      </c>
      <c r="Y97" s="32">
        <v>0</v>
      </c>
      <c r="Z97" s="35">
        <v>-32.409451743369402</v>
      </c>
      <c r="AA97" s="36">
        <v>20.669836490486698</v>
      </c>
    </row>
    <row r="98" spans="1:27" hidden="1" x14ac:dyDescent="0.35">
      <c r="A98" s="46" t="s">
        <v>7</v>
      </c>
      <c r="B98" s="3" t="s">
        <v>193</v>
      </c>
      <c r="C98" s="54" t="s">
        <v>174</v>
      </c>
      <c r="D98" s="9" t="s">
        <v>101</v>
      </c>
      <c r="E98" s="9" t="s">
        <v>47</v>
      </c>
      <c r="F98" s="9">
        <v>75</v>
      </c>
      <c r="G98" s="9" t="s">
        <v>48</v>
      </c>
      <c r="H98" s="9" t="s">
        <v>48</v>
      </c>
      <c r="I98" s="25" t="s">
        <v>48</v>
      </c>
      <c r="K98" s="25">
        <v>53328</v>
      </c>
      <c r="L98" s="9" t="s">
        <v>48</v>
      </c>
      <c r="M98" s="9" t="s">
        <v>48</v>
      </c>
      <c r="N98" s="9" t="s">
        <v>48</v>
      </c>
      <c r="O98" s="9" t="s">
        <v>48</v>
      </c>
      <c r="P98" s="26">
        <v>0</v>
      </c>
      <c r="Q98" s="9">
        <v>872</v>
      </c>
      <c r="R98" s="9">
        <v>0</v>
      </c>
      <c r="S98" s="9" t="s">
        <v>48</v>
      </c>
      <c r="T98" s="9" t="s">
        <v>48</v>
      </c>
      <c r="U98" s="9" t="s">
        <v>48</v>
      </c>
      <c r="V98" s="9" t="s">
        <v>48</v>
      </c>
      <c r="W98" s="9" t="s">
        <v>48</v>
      </c>
      <c r="X98" s="26">
        <v>0.05</v>
      </c>
      <c r="Y98" s="26">
        <v>0</v>
      </c>
      <c r="Z98" s="8">
        <v>-28.414926727986401</v>
      </c>
      <c r="AA98" s="27">
        <v>21.221905297254199</v>
      </c>
    </row>
    <row r="99" spans="1:27" hidden="1" x14ac:dyDescent="0.35">
      <c r="A99" s="46" t="s">
        <v>7</v>
      </c>
      <c r="B99" s="3" t="s">
        <v>194</v>
      </c>
      <c r="C99" s="54" t="s">
        <v>174</v>
      </c>
      <c r="D99" s="28" t="s">
        <v>66</v>
      </c>
      <c r="E99" s="28" t="s">
        <v>172</v>
      </c>
      <c r="F99" s="28">
        <v>139.4</v>
      </c>
      <c r="G99" s="28" t="s">
        <v>48</v>
      </c>
      <c r="H99" s="28" t="s">
        <v>48</v>
      </c>
      <c r="I99" s="29">
        <v>45292</v>
      </c>
      <c r="J99" s="28"/>
      <c r="K99" s="29">
        <v>51867</v>
      </c>
      <c r="L99" s="28" t="s">
        <v>48</v>
      </c>
      <c r="M99" s="28" t="s">
        <v>48</v>
      </c>
      <c r="N99" s="28" t="s">
        <v>48</v>
      </c>
      <c r="O99" s="28" t="s">
        <v>48</v>
      </c>
      <c r="P99" s="32">
        <v>0</v>
      </c>
      <c r="Q99" s="28">
        <v>687</v>
      </c>
      <c r="R99" s="28">
        <v>0</v>
      </c>
      <c r="S99" s="28" t="s">
        <v>48</v>
      </c>
      <c r="T99" s="28" t="s">
        <v>48</v>
      </c>
      <c r="U99" s="28" t="s">
        <v>48</v>
      </c>
      <c r="V99" s="28" t="s">
        <v>48</v>
      </c>
      <c r="W99" s="28" t="s">
        <v>48</v>
      </c>
      <c r="X99" s="32">
        <v>0.06</v>
      </c>
      <c r="Y99" s="32">
        <v>0</v>
      </c>
      <c r="Z99" s="35">
        <v>-32.409451743369402</v>
      </c>
      <c r="AA99" s="36">
        <v>20.669836490486698</v>
      </c>
    </row>
    <row r="100" spans="1:27" hidden="1" x14ac:dyDescent="0.35">
      <c r="A100" s="46" t="s">
        <v>7</v>
      </c>
      <c r="B100" s="3" t="s">
        <v>195</v>
      </c>
      <c r="C100" s="54" t="s">
        <v>174</v>
      </c>
      <c r="D100" s="9" t="s">
        <v>101</v>
      </c>
      <c r="E100" s="9" t="s">
        <v>172</v>
      </c>
      <c r="F100" s="9">
        <v>75</v>
      </c>
      <c r="G100" s="9" t="s">
        <v>48</v>
      </c>
      <c r="H100" s="9" t="s">
        <v>48</v>
      </c>
      <c r="I100" s="25">
        <v>44927</v>
      </c>
      <c r="K100" s="25">
        <v>53693</v>
      </c>
      <c r="L100" s="9" t="s">
        <v>48</v>
      </c>
      <c r="M100" s="9" t="s">
        <v>48</v>
      </c>
      <c r="N100" s="9" t="s">
        <v>48</v>
      </c>
      <c r="O100" s="9" t="s">
        <v>48</v>
      </c>
      <c r="P100" s="26">
        <v>0</v>
      </c>
      <c r="Q100" s="9">
        <v>872</v>
      </c>
      <c r="R100" s="9">
        <v>0</v>
      </c>
      <c r="S100" s="9" t="s">
        <v>48</v>
      </c>
      <c r="T100" s="9" t="s">
        <v>48</v>
      </c>
      <c r="U100" s="9" t="s">
        <v>48</v>
      </c>
      <c r="V100" s="9" t="s">
        <v>48</v>
      </c>
      <c r="W100" s="9" t="s">
        <v>48</v>
      </c>
      <c r="X100" s="26">
        <v>0.05</v>
      </c>
      <c r="Y100" s="26">
        <v>0</v>
      </c>
      <c r="Z100" s="8">
        <v>-30.9181086104463</v>
      </c>
      <c r="AA100" s="27">
        <v>19.441043457444799</v>
      </c>
    </row>
    <row r="101" spans="1:27" hidden="1" x14ac:dyDescent="0.35">
      <c r="A101" s="46" t="s">
        <v>7</v>
      </c>
      <c r="B101" s="3" t="s">
        <v>196</v>
      </c>
      <c r="C101" s="54" t="s">
        <v>174</v>
      </c>
      <c r="D101" s="28" t="s">
        <v>66</v>
      </c>
      <c r="E101" s="28" t="s">
        <v>47</v>
      </c>
      <c r="F101" s="28">
        <v>139.80000000000001</v>
      </c>
      <c r="G101" s="28" t="s">
        <v>48</v>
      </c>
      <c r="H101" s="28" t="s">
        <v>48</v>
      </c>
      <c r="I101" s="29" t="s">
        <v>48</v>
      </c>
      <c r="J101" s="28"/>
      <c r="K101" s="29">
        <v>53328</v>
      </c>
      <c r="L101" s="28" t="s">
        <v>48</v>
      </c>
      <c r="M101" s="28" t="s">
        <v>48</v>
      </c>
      <c r="N101" s="28" t="s">
        <v>48</v>
      </c>
      <c r="O101" s="28" t="s">
        <v>48</v>
      </c>
      <c r="P101" s="32">
        <v>0</v>
      </c>
      <c r="Q101" s="28">
        <v>687</v>
      </c>
      <c r="R101" s="28">
        <v>0</v>
      </c>
      <c r="S101" s="28" t="s">
        <v>48</v>
      </c>
      <c r="T101" s="28" t="s">
        <v>48</v>
      </c>
      <c r="U101" s="28" t="s">
        <v>48</v>
      </c>
      <c r="V101" s="28" t="s">
        <v>48</v>
      </c>
      <c r="W101" s="28" t="s">
        <v>48</v>
      </c>
      <c r="X101" s="32">
        <v>0.06</v>
      </c>
      <c r="Y101" s="32">
        <v>0</v>
      </c>
      <c r="Z101" s="35">
        <v>-32.409451743369402</v>
      </c>
      <c r="AA101" s="36">
        <v>20.669836490486698</v>
      </c>
    </row>
    <row r="102" spans="1:27" hidden="1" x14ac:dyDescent="0.35">
      <c r="A102" s="46" t="s">
        <v>7</v>
      </c>
      <c r="B102" s="3" t="s">
        <v>197</v>
      </c>
      <c r="C102" s="54" t="s">
        <v>174</v>
      </c>
      <c r="D102" s="9" t="s">
        <v>101</v>
      </c>
      <c r="E102" s="9" t="s">
        <v>47</v>
      </c>
      <c r="F102" s="9">
        <v>75</v>
      </c>
      <c r="G102" s="9" t="s">
        <v>48</v>
      </c>
      <c r="H102" s="9" t="s">
        <v>48</v>
      </c>
      <c r="I102" s="25" t="s">
        <v>48</v>
      </c>
      <c r="K102" s="25">
        <v>53328</v>
      </c>
      <c r="L102" s="9" t="s">
        <v>48</v>
      </c>
      <c r="M102" s="9" t="s">
        <v>48</v>
      </c>
      <c r="N102" s="9" t="s">
        <v>48</v>
      </c>
      <c r="O102" s="9" t="s">
        <v>48</v>
      </c>
      <c r="P102" s="26">
        <v>0</v>
      </c>
      <c r="Q102" s="9">
        <v>872</v>
      </c>
      <c r="R102" s="9">
        <v>0</v>
      </c>
      <c r="S102" s="9" t="s">
        <v>48</v>
      </c>
      <c r="T102" s="9" t="s">
        <v>48</v>
      </c>
      <c r="U102" s="9" t="s">
        <v>48</v>
      </c>
      <c r="V102" s="9" t="s">
        <v>48</v>
      </c>
      <c r="W102" s="9" t="s">
        <v>48</v>
      </c>
      <c r="X102" s="26">
        <v>0.05</v>
      </c>
      <c r="Y102" s="26">
        <v>0</v>
      </c>
      <c r="Z102" s="8">
        <v>-26.938164884411599</v>
      </c>
      <c r="AA102" s="27">
        <v>24.7048545534144</v>
      </c>
    </row>
    <row r="103" spans="1:27" hidden="1" x14ac:dyDescent="0.35">
      <c r="A103" s="46" t="s">
        <v>7</v>
      </c>
      <c r="B103" s="3" t="s">
        <v>198</v>
      </c>
      <c r="C103" s="54" t="s">
        <v>174</v>
      </c>
      <c r="D103" s="28" t="s">
        <v>66</v>
      </c>
      <c r="E103" s="28" t="s">
        <v>47</v>
      </c>
      <c r="F103" s="28">
        <v>32.700000000000003</v>
      </c>
      <c r="G103" s="28" t="s">
        <v>48</v>
      </c>
      <c r="H103" s="28" t="s">
        <v>48</v>
      </c>
      <c r="I103" s="29" t="s">
        <v>48</v>
      </c>
      <c r="J103" s="28"/>
      <c r="K103" s="29">
        <v>51502</v>
      </c>
      <c r="L103" s="28" t="s">
        <v>48</v>
      </c>
      <c r="M103" s="28" t="s">
        <v>48</v>
      </c>
      <c r="N103" s="28" t="s">
        <v>48</v>
      </c>
      <c r="O103" s="28" t="s">
        <v>48</v>
      </c>
      <c r="P103" s="32">
        <v>0</v>
      </c>
      <c r="Q103" s="28">
        <v>687</v>
      </c>
      <c r="R103" s="28">
        <v>0</v>
      </c>
      <c r="S103" s="28" t="s">
        <v>48</v>
      </c>
      <c r="T103" s="28" t="s">
        <v>48</v>
      </c>
      <c r="U103" s="28" t="s">
        <v>48</v>
      </c>
      <c r="V103" s="28" t="s">
        <v>48</v>
      </c>
      <c r="W103" s="28" t="s">
        <v>48</v>
      </c>
      <c r="X103" s="32">
        <v>0.06</v>
      </c>
      <c r="Y103" s="32">
        <v>0</v>
      </c>
      <c r="Z103" s="35">
        <v>-33.2823970519215</v>
      </c>
      <c r="AA103" s="36">
        <v>27.429813102134101</v>
      </c>
    </row>
    <row r="104" spans="1:27" hidden="1" x14ac:dyDescent="0.35">
      <c r="A104" s="46" t="s">
        <v>7</v>
      </c>
      <c r="B104" s="3" t="s">
        <v>199</v>
      </c>
      <c r="C104" s="54" t="s">
        <v>174</v>
      </c>
      <c r="D104" s="9" t="s">
        <v>101</v>
      </c>
      <c r="E104" s="9" t="s">
        <v>47</v>
      </c>
      <c r="F104" s="9">
        <v>75</v>
      </c>
      <c r="G104" s="9" t="s">
        <v>48</v>
      </c>
      <c r="H104" s="9" t="s">
        <v>48</v>
      </c>
      <c r="I104" s="25" t="s">
        <v>48</v>
      </c>
      <c r="K104" s="25">
        <v>53328</v>
      </c>
      <c r="L104" s="9" t="s">
        <v>48</v>
      </c>
      <c r="M104" s="9" t="s">
        <v>48</v>
      </c>
      <c r="N104" s="9" t="s">
        <v>48</v>
      </c>
      <c r="O104" s="9" t="s">
        <v>48</v>
      </c>
      <c r="P104" s="26">
        <v>0</v>
      </c>
      <c r="Q104" s="9">
        <v>872</v>
      </c>
      <c r="R104" s="9">
        <v>0</v>
      </c>
      <c r="S104" s="9" t="s">
        <v>48</v>
      </c>
      <c r="T104" s="9" t="s">
        <v>48</v>
      </c>
      <c r="U104" s="9" t="s">
        <v>48</v>
      </c>
      <c r="V104" s="9" t="s">
        <v>48</v>
      </c>
      <c r="W104" s="9" t="s">
        <v>48</v>
      </c>
      <c r="X104" s="26">
        <v>0.05</v>
      </c>
      <c r="Y104" s="26">
        <v>0</v>
      </c>
      <c r="Z104" s="8">
        <v>-25.236580010742301</v>
      </c>
      <c r="AA104" s="27">
        <v>26.082419364174601</v>
      </c>
    </row>
    <row r="105" spans="1:27" hidden="1" x14ac:dyDescent="0.35">
      <c r="A105" s="46" t="s">
        <v>7</v>
      </c>
      <c r="B105" s="3" t="s">
        <v>85</v>
      </c>
      <c r="C105" s="54" t="s">
        <v>86</v>
      </c>
      <c r="D105" s="28" t="s">
        <v>46</v>
      </c>
      <c r="E105" s="28" t="s">
        <v>47</v>
      </c>
      <c r="F105" s="28">
        <v>160</v>
      </c>
      <c r="G105" s="28" t="s">
        <v>48</v>
      </c>
      <c r="H105" s="28" t="s">
        <v>48</v>
      </c>
      <c r="I105" s="29" t="s">
        <v>48</v>
      </c>
      <c r="J105" s="28"/>
      <c r="K105" s="29" t="s">
        <v>57</v>
      </c>
      <c r="L105" s="28">
        <v>12.372</v>
      </c>
      <c r="M105" s="28">
        <v>13.7</v>
      </c>
      <c r="N105" s="28">
        <v>0.5</v>
      </c>
      <c r="O105" s="28">
        <v>0.5</v>
      </c>
      <c r="P105" s="32">
        <v>0.3</v>
      </c>
      <c r="Q105" s="28">
        <v>80</v>
      </c>
      <c r="R105" s="28">
        <v>0</v>
      </c>
      <c r="S105" s="28" t="s">
        <v>48</v>
      </c>
      <c r="T105" s="28" t="s">
        <v>48</v>
      </c>
      <c r="U105" s="28" t="s">
        <v>48</v>
      </c>
      <c r="V105" s="28" t="s">
        <v>48</v>
      </c>
      <c r="W105" s="28" t="s">
        <v>48</v>
      </c>
      <c r="X105" s="32">
        <v>0.1</v>
      </c>
      <c r="Y105" s="32">
        <v>0.15</v>
      </c>
      <c r="Z105" s="35">
        <v>-26.658000000000001</v>
      </c>
      <c r="AA105" s="36">
        <v>28.113800000000001</v>
      </c>
    </row>
    <row r="106" spans="1:27" hidden="1" x14ac:dyDescent="0.35">
      <c r="A106" s="46" t="s">
        <v>7</v>
      </c>
      <c r="B106" s="3" t="s">
        <v>87</v>
      </c>
      <c r="C106" s="54" t="s">
        <v>86</v>
      </c>
      <c r="D106" s="9" t="s">
        <v>46</v>
      </c>
      <c r="E106" s="9" t="s">
        <v>47</v>
      </c>
      <c r="F106" s="9">
        <v>600</v>
      </c>
      <c r="G106" s="9" t="s">
        <v>48</v>
      </c>
      <c r="H106" s="9" t="s">
        <v>48</v>
      </c>
      <c r="I106" s="25" t="s">
        <v>48</v>
      </c>
      <c r="K106" s="25" t="s">
        <v>57</v>
      </c>
      <c r="L106" s="9">
        <v>12.372</v>
      </c>
      <c r="M106" s="9">
        <v>13.7</v>
      </c>
      <c r="N106" s="9">
        <v>0.5</v>
      </c>
      <c r="O106" s="9">
        <v>0.5</v>
      </c>
      <c r="P106" s="26">
        <v>0.3</v>
      </c>
      <c r="Q106" s="9">
        <v>900</v>
      </c>
      <c r="R106" s="9">
        <v>0</v>
      </c>
      <c r="S106" s="9" t="s">
        <v>48</v>
      </c>
      <c r="T106" s="9" t="s">
        <v>48</v>
      </c>
      <c r="U106" s="9" t="s">
        <v>48</v>
      </c>
      <c r="V106" s="9" t="s">
        <v>48</v>
      </c>
      <c r="W106" s="9" t="s">
        <v>48</v>
      </c>
      <c r="X106" s="26">
        <v>0.1</v>
      </c>
      <c r="Y106" s="26">
        <v>0.1</v>
      </c>
      <c r="Z106" s="8">
        <v>-26.503599999999999</v>
      </c>
      <c r="AA106" s="27">
        <v>29.180299999999999</v>
      </c>
    </row>
    <row r="107" spans="1:27" hidden="1" x14ac:dyDescent="0.35">
      <c r="A107" s="46" t="s">
        <v>7</v>
      </c>
      <c r="B107" s="3" t="s">
        <v>88</v>
      </c>
      <c r="C107" s="54" t="s">
        <v>86</v>
      </c>
      <c r="D107" s="28" t="s">
        <v>77</v>
      </c>
      <c r="E107" s="28" t="s">
        <v>47</v>
      </c>
      <c r="F107" s="28">
        <v>670</v>
      </c>
      <c r="G107" s="28">
        <v>167.5</v>
      </c>
      <c r="H107" s="28">
        <v>4</v>
      </c>
      <c r="I107" s="29" t="s">
        <v>48</v>
      </c>
      <c r="J107" s="28"/>
      <c r="K107" s="29" t="s">
        <v>57</v>
      </c>
      <c r="L107" s="28">
        <v>11.519</v>
      </c>
      <c r="M107" s="28">
        <v>250</v>
      </c>
      <c r="N107" s="28">
        <v>11</v>
      </c>
      <c r="O107" s="28">
        <v>11</v>
      </c>
      <c r="P107" s="32">
        <v>0</v>
      </c>
      <c r="Q107" s="28">
        <v>2</v>
      </c>
      <c r="R107" s="28">
        <v>101</v>
      </c>
      <c r="S107" s="28" t="s">
        <v>48</v>
      </c>
      <c r="T107" s="28" t="s">
        <v>48</v>
      </c>
      <c r="U107" s="28" t="s">
        <v>48</v>
      </c>
      <c r="V107" s="28" t="s">
        <v>48</v>
      </c>
      <c r="W107" s="28" t="s">
        <v>48</v>
      </c>
      <c r="X107" s="32">
        <v>6.9000000000000006E-2</v>
      </c>
      <c r="Y107" s="32">
        <v>4.5999999999999999E-2</v>
      </c>
      <c r="Z107" s="35">
        <v>-29.251000000000001</v>
      </c>
      <c r="AA107" s="36">
        <v>31.094100000000001</v>
      </c>
    </row>
    <row r="108" spans="1:27" hidden="1" x14ac:dyDescent="0.35">
      <c r="A108" s="46" t="s">
        <v>7</v>
      </c>
      <c r="B108" s="3" t="s">
        <v>89</v>
      </c>
      <c r="C108" s="54" t="s">
        <v>86</v>
      </c>
      <c r="D108" s="9" t="s">
        <v>77</v>
      </c>
      <c r="E108" s="9" t="s">
        <v>47</v>
      </c>
      <c r="F108" s="9">
        <v>335</v>
      </c>
      <c r="G108" s="9">
        <v>167.5</v>
      </c>
      <c r="H108" s="9">
        <v>2</v>
      </c>
      <c r="I108" s="25" t="s">
        <v>48</v>
      </c>
      <c r="K108" s="25" t="s">
        <v>57</v>
      </c>
      <c r="L108" s="9">
        <v>11.519</v>
      </c>
      <c r="M108" s="9">
        <v>250</v>
      </c>
      <c r="N108" s="9">
        <v>11</v>
      </c>
      <c r="O108" s="9">
        <v>11</v>
      </c>
      <c r="P108" s="26">
        <v>0</v>
      </c>
      <c r="Q108" s="9">
        <v>2</v>
      </c>
      <c r="R108" s="9">
        <v>101</v>
      </c>
      <c r="S108" s="9" t="s">
        <v>48</v>
      </c>
      <c r="T108" s="9" t="s">
        <v>48</v>
      </c>
      <c r="U108" s="9" t="s">
        <v>48</v>
      </c>
      <c r="V108" s="9" t="s">
        <v>48</v>
      </c>
      <c r="W108" s="9" t="s">
        <v>48</v>
      </c>
      <c r="X108" s="26">
        <v>6.9000000000000006E-2</v>
      </c>
      <c r="Y108" s="26">
        <v>4.5999999999999999E-2</v>
      </c>
      <c r="Z108" s="8">
        <v>-33.443300000000001</v>
      </c>
      <c r="AA108" s="27">
        <v>25.402200000000001</v>
      </c>
    </row>
    <row r="109" spans="1:27" hidden="1" x14ac:dyDescent="0.35">
      <c r="A109" s="46" t="s">
        <v>7</v>
      </c>
      <c r="B109" s="3" t="s">
        <v>90</v>
      </c>
      <c r="C109" s="54" t="s">
        <v>86</v>
      </c>
      <c r="D109" s="28" t="s">
        <v>91</v>
      </c>
      <c r="E109" s="28" t="s">
        <v>47</v>
      </c>
      <c r="F109" s="28">
        <v>175</v>
      </c>
      <c r="G109" s="28">
        <v>9.6999999999999993</v>
      </c>
      <c r="H109" s="28">
        <v>18</v>
      </c>
      <c r="I109" s="29" t="s">
        <v>48</v>
      </c>
      <c r="J109" s="28"/>
      <c r="K109" s="29" t="s">
        <v>57</v>
      </c>
      <c r="L109" s="28">
        <v>7.6</v>
      </c>
      <c r="M109" s="28">
        <v>200</v>
      </c>
      <c r="N109" s="28">
        <v>8</v>
      </c>
      <c r="O109" s="28">
        <v>8</v>
      </c>
      <c r="P109" s="32">
        <v>0</v>
      </c>
      <c r="Q109" s="28">
        <v>950</v>
      </c>
      <c r="R109" s="28">
        <v>0</v>
      </c>
      <c r="S109" s="28" t="s">
        <v>48</v>
      </c>
      <c r="T109" s="28" t="s">
        <v>48</v>
      </c>
      <c r="U109" s="28" t="s">
        <v>48</v>
      </c>
      <c r="V109" s="28" t="s">
        <v>48</v>
      </c>
      <c r="W109" s="28" t="s">
        <v>48</v>
      </c>
      <c r="X109" s="32">
        <v>6.9000000000000006E-2</v>
      </c>
      <c r="Y109" s="32">
        <v>4.5999999999999999E-2</v>
      </c>
      <c r="Z109" s="35">
        <v>-26.810199999999998</v>
      </c>
      <c r="AA109" s="36">
        <v>27.8277</v>
      </c>
    </row>
    <row r="110" spans="1:27" hidden="1" x14ac:dyDescent="0.35">
      <c r="A110" s="46" t="s">
        <v>7</v>
      </c>
      <c r="B110" s="3" t="s">
        <v>92</v>
      </c>
      <c r="C110" s="54" t="s">
        <v>86</v>
      </c>
      <c r="D110" s="9" t="s">
        <v>91</v>
      </c>
      <c r="E110" s="9" t="s">
        <v>47</v>
      </c>
      <c r="F110" s="9">
        <v>250</v>
      </c>
      <c r="G110" s="9">
        <v>50</v>
      </c>
      <c r="H110" s="9">
        <v>5</v>
      </c>
      <c r="I110" s="25" t="s">
        <v>48</v>
      </c>
      <c r="K110" s="25" t="s">
        <v>57</v>
      </c>
      <c r="L110" s="9">
        <v>11.519</v>
      </c>
      <c r="M110" s="9">
        <v>200</v>
      </c>
      <c r="N110" s="9">
        <v>2</v>
      </c>
      <c r="O110" s="9">
        <v>2</v>
      </c>
      <c r="P110" s="26">
        <v>0</v>
      </c>
      <c r="Q110" s="9">
        <v>950</v>
      </c>
      <c r="R110" s="9">
        <v>0</v>
      </c>
      <c r="S110" s="9" t="s">
        <v>48</v>
      </c>
      <c r="T110" s="9" t="s">
        <v>48</v>
      </c>
      <c r="U110" s="9" t="s">
        <v>48</v>
      </c>
      <c r="V110" s="9" t="s">
        <v>48</v>
      </c>
      <c r="W110" s="9" t="s">
        <v>48</v>
      </c>
      <c r="X110" s="26">
        <v>6.9000000000000006E-2</v>
      </c>
      <c r="Y110" s="26">
        <v>4.5999999999999999E-2</v>
      </c>
      <c r="Z110" s="8">
        <v>-26.810199999999998</v>
      </c>
      <c r="AA110" s="27">
        <v>27.8277</v>
      </c>
    </row>
    <row r="111" spans="1:27" hidden="1" x14ac:dyDescent="0.35">
      <c r="A111" s="46" t="s">
        <v>7</v>
      </c>
      <c r="B111" s="3" t="s">
        <v>93</v>
      </c>
      <c r="C111" s="54" t="s">
        <v>86</v>
      </c>
      <c r="D111" s="28" t="s">
        <v>74</v>
      </c>
      <c r="E111" s="28" t="s">
        <v>47</v>
      </c>
      <c r="F111" s="28">
        <f>1500*1.176</f>
        <v>1764</v>
      </c>
      <c r="G111" s="28">
        <v>250</v>
      </c>
      <c r="H111" s="28">
        <v>6</v>
      </c>
      <c r="I111" s="29" t="s">
        <v>48</v>
      </c>
      <c r="J111" s="28"/>
      <c r="K111" s="29" t="s">
        <v>57</v>
      </c>
      <c r="L111" s="28" t="s">
        <v>48</v>
      </c>
      <c r="M111" s="28" t="s">
        <v>48</v>
      </c>
      <c r="N111" s="28" t="s">
        <v>48</v>
      </c>
      <c r="O111" s="28" t="s">
        <v>48</v>
      </c>
      <c r="P111" s="32">
        <v>0</v>
      </c>
      <c r="Q111" s="28">
        <v>300</v>
      </c>
      <c r="R111" s="28">
        <v>0</v>
      </c>
      <c r="S111" s="28" t="s">
        <v>48</v>
      </c>
      <c r="T111" s="28" t="s">
        <v>48</v>
      </c>
      <c r="U111" s="28" t="s">
        <v>48</v>
      </c>
      <c r="V111" s="28" t="s">
        <v>48</v>
      </c>
      <c r="W111" s="28" t="s">
        <v>48</v>
      </c>
      <c r="X111" s="32">
        <v>0.03</v>
      </c>
      <c r="Y111" s="32">
        <v>0.03</v>
      </c>
      <c r="Z111" s="35"/>
      <c r="AA111" s="36"/>
    </row>
    <row r="112" spans="1:27" hidden="1" x14ac:dyDescent="0.35">
      <c r="A112" s="46" t="s">
        <v>7</v>
      </c>
      <c r="B112" s="3" t="s">
        <v>94</v>
      </c>
      <c r="C112" s="54" t="s">
        <v>86</v>
      </c>
      <c r="D112" s="9" t="s">
        <v>74</v>
      </c>
      <c r="E112" s="9" t="s">
        <v>47</v>
      </c>
      <c r="F112" s="9">
        <v>65</v>
      </c>
      <c r="G112" s="9">
        <v>65</v>
      </c>
      <c r="H112" s="9">
        <v>1</v>
      </c>
      <c r="I112" s="25" t="s">
        <v>48</v>
      </c>
      <c r="K112" s="25" t="s">
        <v>57</v>
      </c>
      <c r="L112" s="9" t="s">
        <v>48</v>
      </c>
      <c r="M112" s="9" t="s">
        <v>48</v>
      </c>
      <c r="N112" s="9" t="s">
        <v>48</v>
      </c>
      <c r="O112" s="9" t="s">
        <v>48</v>
      </c>
      <c r="P112" s="26">
        <v>0</v>
      </c>
      <c r="Q112" s="9">
        <v>300</v>
      </c>
      <c r="R112" s="9">
        <v>0</v>
      </c>
      <c r="S112" s="9" t="s">
        <v>48</v>
      </c>
      <c r="T112" s="9" t="s">
        <v>48</v>
      </c>
      <c r="U112" s="9" t="s">
        <v>48</v>
      </c>
      <c r="V112" s="9" t="s">
        <v>48</v>
      </c>
      <c r="W112" s="9" t="s">
        <v>48</v>
      </c>
      <c r="X112" s="26">
        <v>0.05</v>
      </c>
      <c r="Y112" s="26">
        <v>0.05</v>
      </c>
      <c r="Z112" s="8">
        <v>-32.049999999999997</v>
      </c>
      <c r="AA112" s="27">
        <v>28.58333</v>
      </c>
    </row>
    <row r="113" spans="1:27" hidden="1" x14ac:dyDescent="0.35">
      <c r="A113" s="46" t="s">
        <v>7</v>
      </c>
      <c r="B113" s="3" t="s">
        <v>95</v>
      </c>
      <c r="C113" s="54" t="s">
        <v>86</v>
      </c>
      <c r="D113" s="28" t="s">
        <v>96</v>
      </c>
      <c r="E113" s="28" t="s">
        <v>47</v>
      </c>
      <c r="F113" s="28">
        <v>120</v>
      </c>
      <c r="G113" s="28">
        <v>30</v>
      </c>
      <c r="H113" s="28">
        <v>4</v>
      </c>
      <c r="I113" s="29" t="s">
        <v>48</v>
      </c>
      <c r="J113" s="28"/>
      <c r="K113" s="29" t="s">
        <v>57</v>
      </c>
      <c r="L113" s="28" t="s">
        <v>48</v>
      </c>
      <c r="M113" s="28" t="s">
        <v>48</v>
      </c>
      <c r="N113" s="28">
        <v>0.5</v>
      </c>
      <c r="O113" s="28">
        <v>0.5</v>
      </c>
      <c r="P113" s="32">
        <v>0</v>
      </c>
      <c r="Q113" s="28">
        <v>500</v>
      </c>
      <c r="R113" s="28">
        <v>0</v>
      </c>
      <c r="S113" s="28" t="s">
        <v>48</v>
      </c>
      <c r="T113" s="28" t="s">
        <v>48</v>
      </c>
      <c r="U113" s="28" t="s">
        <v>48</v>
      </c>
      <c r="V113" s="28" t="s">
        <v>48</v>
      </c>
      <c r="W113" s="28" t="s">
        <v>48</v>
      </c>
      <c r="X113" s="32">
        <v>0.1</v>
      </c>
      <c r="Y113" s="32">
        <v>0.1</v>
      </c>
      <c r="Z113" s="35"/>
      <c r="AA113" s="36"/>
    </row>
    <row r="114" spans="1:27" hidden="1" x14ac:dyDescent="0.35">
      <c r="A114" s="46" t="s">
        <v>7</v>
      </c>
      <c r="B114" s="3" t="s">
        <v>97</v>
      </c>
      <c r="C114" s="54" t="s">
        <v>86</v>
      </c>
      <c r="D114" s="9" t="s">
        <v>96</v>
      </c>
      <c r="E114" s="9" t="s">
        <v>47</v>
      </c>
      <c r="F114" s="9">
        <v>144</v>
      </c>
      <c r="G114" s="9">
        <v>36</v>
      </c>
      <c r="H114" s="9">
        <v>4</v>
      </c>
      <c r="I114" s="25" t="s">
        <v>48</v>
      </c>
      <c r="K114" s="25" t="s">
        <v>57</v>
      </c>
      <c r="L114" s="9" t="s">
        <v>48</v>
      </c>
      <c r="M114" s="9" t="s">
        <v>48</v>
      </c>
      <c r="N114" s="9">
        <v>0.5</v>
      </c>
      <c r="O114" s="9">
        <v>0.5</v>
      </c>
      <c r="P114" s="26">
        <v>0</v>
      </c>
      <c r="Q114" s="9">
        <v>500</v>
      </c>
      <c r="R114" s="9">
        <v>0</v>
      </c>
      <c r="S114" s="9" t="s">
        <v>48</v>
      </c>
      <c r="T114" s="9" t="s">
        <v>48</v>
      </c>
      <c r="U114" s="9" t="s">
        <v>48</v>
      </c>
      <c r="V114" s="9" t="s">
        <v>48</v>
      </c>
      <c r="W114" s="9" t="s">
        <v>48</v>
      </c>
      <c r="X114" s="26">
        <v>0.1</v>
      </c>
      <c r="Y114" s="26">
        <v>0.1</v>
      </c>
      <c r="Z114" s="8">
        <v>-25.3447</v>
      </c>
      <c r="AA114" s="27">
        <v>30.393999999999998</v>
      </c>
    </row>
    <row r="115" spans="1:27" hidden="1" x14ac:dyDescent="0.35">
      <c r="A115" s="47" t="s">
        <v>7</v>
      </c>
      <c r="B115" s="39" t="s">
        <v>98</v>
      </c>
      <c r="C115" s="56" t="s">
        <v>86</v>
      </c>
      <c r="D115" s="40" t="s">
        <v>70</v>
      </c>
      <c r="E115" s="40" t="s">
        <v>47</v>
      </c>
      <c r="F115" s="40">
        <v>180</v>
      </c>
      <c r="G115" s="40">
        <v>45</v>
      </c>
      <c r="H115" s="40">
        <v>4</v>
      </c>
      <c r="I115" s="41" t="s">
        <v>48</v>
      </c>
      <c r="J115" s="40"/>
      <c r="K115" s="41" t="s">
        <v>57</v>
      </c>
      <c r="L115" s="40" t="s">
        <v>48</v>
      </c>
      <c r="M115" s="40" t="s">
        <v>48</v>
      </c>
      <c r="N115" s="40" t="s">
        <v>48</v>
      </c>
      <c r="O115" s="40" t="s">
        <v>48</v>
      </c>
      <c r="P115" s="42">
        <v>0</v>
      </c>
      <c r="Q115" s="40">
        <v>300</v>
      </c>
      <c r="R115" s="40">
        <v>0</v>
      </c>
      <c r="S115" s="42">
        <v>0.72</v>
      </c>
      <c r="T115" s="40">
        <f>H115</f>
        <v>4</v>
      </c>
      <c r="U115" s="40">
        <f>G115</f>
        <v>45</v>
      </c>
      <c r="V115" s="40">
        <v>2.7</v>
      </c>
      <c r="W115" s="40" t="s">
        <v>48</v>
      </c>
      <c r="X115" s="42">
        <v>0.03</v>
      </c>
      <c r="Y115" s="42">
        <v>2.4E-2</v>
      </c>
      <c r="Z115" s="43">
        <v>-34.152999999999999</v>
      </c>
      <c r="AA115" s="44">
        <v>18.899999999999999</v>
      </c>
    </row>
  </sheetData>
  <autoFilter ref="A1:AA115" xr:uid="{00000000-0009-0000-0000-000002000000}">
    <filterColumn colId="0">
      <filters>
        <filter val="original"/>
      </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5"/>
  <sheetViews>
    <sheetView zoomScale="120" zoomScaleNormal="120" workbookViewId="0">
      <selection activeCell="F42" sqref="F42"/>
    </sheetView>
  </sheetViews>
  <sheetFormatPr defaultColWidth="8.54296875" defaultRowHeight="14.5" x14ac:dyDescent="0.35"/>
  <cols>
    <col min="1" max="1" width="12.90625" customWidth="1"/>
    <col min="2" max="2" width="19.1796875" customWidth="1"/>
    <col min="3" max="3" width="12.54296875" customWidth="1"/>
  </cols>
  <sheetData>
    <row r="1" spans="1:35" ht="15.5" x14ac:dyDescent="0.35">
      <c r="A1" s="57" t="s">
        <v>200</v>
      </c>
      <c r="B1" s="58" t="s">
        <v>201</v>
      </c>
      <c r="C1" s="58" t="s">
        <v>202</v>
      </c>
      <c r="D1" s="58">
        <v>2019</v>
      </c>
      <c r="E1" s="58">
        <v>2020</v>
      </c>
      <c r="F1" s="58">
        <v>2021</v>
      </c>
      <c r="G1" s="58">
        <v>2022</v>
      </c>
      <c r="H1" s="58">
        <f t="shared" ref="H1:AI1" si="0">G1+1</f>
        <v>2023</v>
      </c>
      <c r="I1" s="58">
        <f t="shared" si="0"/>
        <v>2024</v>
      </c>
      <c r="J1" s="58">
        <f t="shared" si="0"/>
        <v>2025</v>
      </c>
      <c r="K1" s="58">
        <f t="shared" si="0"/>
        <v>2026</v>
      </c>
      <c r="L1" s="58">
        <f t="shared" si="0"/>
        <v>2027</v>
      </c>
      <c r="M1" s="58">
        <f t="shared" si="0"/>
        <v>2028</v>
      </c>
      <c r="N1" s="58">
        <f t="shared" si="0"/>
        <v>2029</v>
      </c>
      <c r="O1" s="58">
        <f t="shared" si="0"/>
        <v>2030</v>
      </c>
      <c r="P1" s="58">
        <f t="shared" si="0"/>
        <v>2031</v>
      </c>
      <c r="Q1" s="58">
        <f t="shared" si="0"/>
        <v>2032</v>
      </c>
      <c r="R1" s="58">
        <f t="shared" si="0"/>
        <v>2033</v>
      </c>
      <c r="S1" s="58">
        <f t="shared" si="0"/>
        <v>2034</v>
      </c>
      <c r="T1" s="58">
        <f t="shared" si="0"/>
        <v>2035</v>
      </c>
      <c r="U1" s="58">
        <f t="shared" si="0"/>
        <v>2036</v>
      </c>
      <c r="V1" s="58">
        <f t="shared" si="0"/>
        <v>2037</v>
      </c>
      <c r="W1" s="58">
        <f t="shared" si="0"/>
        <v>2038</v>
      </c>
      <c r="X1" s="58">
        <f t="shared" si="0"/>
        <v>2039</v>
      </c>
      <c r="Y1" s="58">
        <f t="shared" si="0"/>
        <v>2040</v>
      </c>
      <c r="Z1" s="58">
        <f t="shared" si="0"/>
        <v>2041</v>
      </c>
      <c r="AA1" s="58">
        <f t="shared" si="0"/>
        <v>2042</v>
      </c>
      <c r="AB1" s="58">
        <f t="shared" si="0"/>
        <v>2043</v>
      </c>
      <c r="AC1" s="58">
        <f t="shared" si="0"/>
        <v>2044</v>
      </c>
      <c r="AD1" s="58">
        <f t="shared" si="0"/>
        <v>2045</v>
      </c>
      <c r="AE1" s="58">
        <f t="shared" si="0"/>
        <v>2046</v>
      </c>
      <c r="AF1" s="58">
        <f t="shared" si="0"/>
        <v>2047</v>
      </c>
      <c r="AG1" s="58">
        <f t="shared" si="0"/>
        <v>2048</v>
      </c>
      <c r="AH1" s="58">
        <f t="shared" si="0"/>
        <v>2049</v>
      </c>
      <c r="AI1" s="59">
        <f t="shared" si="0"/>
        <v>2050</v>
      </c>
    </row>
    <row r="2" spans="1:35" ht="15.5" x14ac:dyDescent="0.35">
      <c r="A2" s="60" t="s">
        <v>7</v>
      </c>
      <c r="B2" s="61" t="s">
        <v>203</v>
      </c>
      <c r="C2" s="62" t="s">
        <v>101</v>
      </c>
      <c r="D2" s="63">
        <v>0</v>
      </c>
      <c r="E2" s="63">
        <v>0</v>
      </c>
      <c r="F2" s="63">
        <v>0</v>
      </c>
      <c r="G2" s="63">
        <v>0</v>
      </c>
      <c r="H2" s="63">
        <v>0</v>
      </c>
      <c r="I2" s="63">
        <v>0</v>
      </c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</row>
    <row r="3" spans="1:35" ht="15.5" x14ac:dyDescent="0.35">
      <c r="A3" s="66" t="str">
        <f t="shared" ref="A3:A10" si="1">A2</f>
        <v>base</v>
      </c>
      <c r="B3" s="67" t="s">
        <v>203</v>
      </c>
      <c r="C3" s="68" t="s">
        <v>66</v>
      </c>
      <c r="D3" s="69">
        <v>0</v>
      </c>
      <c r="E3" s="69">
        <v>0</v>
      </c>
      <c r="F3" s="69">
        <v>0</v>
      </c>
      <c r="G3" s="69">
        <v>0</v>
      </c>
      <c r="H3" s="69">
        <v>0</v>
      </c>
      <c r="I3" s="69">
        <v>0</v>
      </c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70"/>
    </row>
    <row r="4" spans="1:35" ht="15.5" x14ac:dyDescent="0.35">
      <c r="A4" s="66" t="str">
        <f t="shared" si="1"/>
        <v>base</v>
      </c>
      <c r="B4" s="67" t="s">
        <v>203</v>
      </c>
      <c r="C4" s="68" t="s">
        <v>204</v>
      </c>
      <c r="D4" s="71">
        <v>0</v>
      </c>
      <c r="E4" s="71">
        <v>0</v>
      </c>
      <c r="F4" s="71">
        <v>0</v>
      </c>
      <c r="G4" s="71">
        <v>0</v>
      </c>
      <c r="H4" s="71">
        <v>0</v>
      </c>
      <c r="I4" s="71">
        <v>0</v>
      </c>
      <c r="J4" s="71">
        <v>0</v>
      </c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2"/>
    </row>
    <row r="5" spans="1:35" ht="15.5" x14ac:dyDescent="0.35">
      <c r="A5" s="66" t="str">
        <f t="shared" si="1"/>
        <v>base</v>
      </c>
      <c r="B5" s="67" t="s">
        <v>203</v>
      </c>
      <c r="C5" s="68" t="s">
        <v>205</v>
      </c>
      <c r="D5" s="69">
        <v>0</v>
      </c>
      <c r="E5" s="69">
        <v>0</v>
      </c>
      <c r="F5" s="69">
        <v>0</v>
      </c>
      <c r="G5" s="69">
        <v>0</v>
      </c>
      <c r="H5" s="69">
        <v>0</v>
      </c>
      <c r="I5" s="69">
        <v>0</v>
      </c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70"/>
    </row>
    <row r="6" spans="1:35" ht="15.5" x14ac:dyDescent="0.35">
      <c r="A6" s="66" t="str">
        <f t="shared" si="1"/>
        <v>base</v>
      </c>
      <c r="B6" s="67" t="s">
        <v>203</v>
      </c>
      <c r="C6" s="68" t="s">
        <v>96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70"/>
    </row>
    <row r="7" spans="1:35" ht="15.5" x14ac:dyDescent="0.35">
      <c r="A7" s="66" t="str">
        <f t="shared" si="1"/>
        <v>base</v>
      </c>
      <c r="B7" s="67" t="s">
        <v>203</v>
      </c>
      <c r="C7" s="68" t="s">
        <v>46</v>
      </c>
      <c r="D7" s="71">
        <v>0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2"/>
    </row>
    <row r="8" spans="1:35" ht="15.5" x14ac:dyDescent="0.35">
      <c r="A8" s="66" t="str">
        <f t="shared" si="1"/>
        <v>base</v>
      </c>
      <c r="B8" s="67" t="s">
        <v>203</v>
      </c>
      <c r="C8" s="68" t="s">
        <v>68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/>
      <c r="K8" s="69"/>
      <c r="L8" s="69"/>
      <c r="M8" s="69"/>
      <c r="N8" s="69"/>
      <c r="O8" s="69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2"/>
    </row>
    <row r="9" spans="1:35" ht="15.5" x14ac:dyDescent="0.35">
      <c r="A9" s="66" t="str">
        <f t="shared" si="1"/>
        <v>base</v>
      </c>
      <c r="B9" s="67" t="s">
        <v>203</v>
      </c>
      <c r="C9" s="68" t="s">
        <v>70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f t="shared" ref="J9:AI9" si="2">I9</f>
        <v>0</v>
      </c>
      <c r="K9" s="69">
        <f t="shared" si="2"/>
        <v>0</v>
      </c>
      <c r="L9" s="69">
        <f t="shared" si="2"/>
        <v>0</v>
      </c>
      <c r="M9" s="69">
        <f t="shared" si="2"/>
        <v>0</v>
      </c>
      <c r="N9" s="69">
        <f t="shared" si="2"/>
        <v>0</v>
      </c>
      <c r="O9" s="69">
        <f t="shared" si="2"/>
        <v>0</v>
      </c>
      <c r="P9" s="69">
        <f t="shared" si="2"/>
        <v>0</v>
      </c>
      <c r="Q9" s="69">
        <f t="shared" si="2"/>
        <v>0</v>
      </c>
      <c r="R9" s="69">
        <f t="shared" si="2"/>
        <v>0</v>
      </c>
      <c r="S9" s="69">
        <f t="shared" si="2"/>
        <v>0</v>
      </c>
      <c r="T9" s="69">
        <f t="shared" si="2"/>
        <v>0</v>
      </c>
      <c r="U9" s="69">
        <f t="shared" si="2"/>
        <v>0</v>
      </c>
      <c r="V9" s="69">
        <f t="shared" si="2"/>
        <v>0</v>
      </c>
      <c r="W9" s="69">
        <f t="shared" si="2"/>
        <v>0</v>
      </c>
      <c r="X9" s="69">
        <f t="shared" si="2"/>
        <v>0</v>
      </c>
      <c r="Y9" s="69">
        <f t="shared" si="2"/>
        <v>0</v>
      </c>
      <c r="Z9" s="69">
        <f t="shared" si="2"/>
        <v>0</v>
      </c>
      <c r="AA9" s="69">
        <f t="shared" si="2"/>
        <v>0</v>
      </c>
      <c r="AB9" s="69">
        <f t="shared" si="2"/>
        <v>0</v>
      </c>
      <c r="AC9" s="69">
        <f t="shared" si="2"/>
        <v>0</v>
      </c>
      <c r="AD9" s="69">
        <f t="shared" si="2"/>
        <v>0</v>
      </c>
      <c r="AE9" s="69">
        <f t="shared" si="2"/>
        <v>0</v>
      </c>
      <c r="AF9" s="69">
        <f t="shared" si="2"/>
        <v>0</v>
      </c>
      <c r="AG9" s="69">
        <f t="shared" si="2"/>
        <v>0</v>
      </c>
      <c r="AH9" s="69">
        <f t="shared" si="2"/>
        <v>0</v>
      </c>
      <c r="AI9" s="69">
        <f t="shared" si="2"/>
        <v>0</v>
      </c>
    </row>
    <row r="10" spans="1:35" ht="15.5" x14ac:dyDescent="0.35">
      <c r="A10" s="66" t="str">
        <f t="shared" si="1"/>
        <v>base</v>
      </c>
      <c r="B10" s="73" t="s">
        <v>203</v>
      </c>
      <c r="C10" s="74" t="s">
        <v>206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6"/>
    </row>
    <row r="11" spans="1:35" ht="15.5" x14ac:dyDescent="0.35">
      <c r="A11" s="60" t="str">
        <f>A2</f>
        <v>base</v>
      </c>
      <c r="B11" s="77" t="s">
        <v>207</v>
      </c>
      <c r="C11" s="62" t="s">
        <v>101</v>
      </c>
      <c r="D11" s="64">
        <v>0</v>
      </c>
      <c r="E11" s="64"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4">
        <v>0</v>
      </c>
      <c r="N11" s="64">
        <v>0</v>
      </c>
      <c r="O11" s="64">
        <v>0</v>
      </c>
      <c r="P11" s="64">
        <v>0</v>
      </c>
      <c r="Q11" s="64">
        <v>0</v>
      </c>
      <c r="R11" s="64">
        <v>0</v>
      </c>
      <c r="S11" s="64">
        <v>0</v>
      </c>
      <c r="T11" s="64">
        <v>0</v>
      </c>
      <c r="U11" s="64">
        <v>0</v>
      </c>
      <c r="V11" s="64">
        <v>0</v>
      </c>
      <c r="W11" s="64">
        <v>0</v>
      </c>
      <c r="X11" s="64">
        <v>0</v>
      </c>
      <c r="Y11" s="64">
        <v>0</v>
      </c>
      <c r="Z11" s="64">
        <v>0</v>
      </c>
      <c r="AA11" s="64">
        <v>0</v>
      </c>
      <c r="AB11" s="64">
        <v>0</v>
      </c>
      <c r="AC11" s="64">
        <v>0</v>
      </c>
      <c r="AD11" s="64">
        <v>0</v>
      </c>
      <c r="AE11" s="64">
        <v>0</v>
      </c>
      <c r="AF11" s="64">
        <v>0</v>
      </c>
      <c r="AG11" s="64">
        <v>0</v>
      </c>
      <c r="AH11" s="64">
        <v>0</v>
      </c>
      <c r="AI11" s="65">
        <v>0</v>
      </c>
    </row>
    <row r="12" spans="1:35" ht="15.5" x14ac:dyDescent="0.35">
      <c r="A12" s="66" t="str">
        <f t="shared" ref="A12:A18" si="3">A11</f>
        <v>base</v>
      </c>
      <c r="B12" s="78" t="s">
        <v>207</v>
      </c>
      <c r="C12" s="68" t="s">
        <v>66</v>
      </c>
      <c r="D12" s="69">
        <v>0</v>
      </c>
      <c r="E12" s="69">
        <f t="shared" ref="E12:F18" si="4">D12</f>
        <v>0</v>
      </c>
      <c r="F12" s="69">
        <f t="shared" si="4"/>
        <v>0</v>
      </c>
      <c r="G12" s="69">
        <v>0</v>
      </c>
      <c r="H12" s="69">
        <f t="shared" ref="H12:AI12" si="5">G12</f>
        <v>0</v>
      </c>
      <c r="I12" s="69">
        <f t="shared" si="5"/>
        <v>0</v>
      </c>
      <c r="J12" s="69">
        <f t="shared" si="5"/>
        <v>0</v>
      </c>
      <c r="K12" s="69">
        <f t="shared" si="5"/>
        <v>0</v>
      </c>
      <c r="L12" s="69">
        <f t="shared" si="5"/>
        <v>0</v>
      </c>
      <c r="M12" s="69">
        <f t="shared" si="5"/>
        <v>0</v>
      </c>
      <c r="N12" s="69">
        <f t="shared" si="5"/>
        <v>0</v>
      </c>
      <c r="O12" s="69">
        <f t="shared" si="5"/>
        <v>0</v>
      </c>
      <c r="P12" s="69">
        <f t="shared" si="5"/>
        <v>0</v>
      </c>
      <c r="Q12" s="69">
        <f t="shared" si="5"/>
        <v>0</v>
      </c>
      <c r="R12" s="69">
        <f t="shared" si="5"/>
        <v>0</v>
      </c>
      <c r="S12" s="69">
        <f t="shared" si="5"/>
        <v>0</v>
      </c>
      <c r="T12" s="69">
        <f t="shared" si="5"/>
        <v>0</v>
      </c>
      <c r="U12" s="69">
        <f t="shared" si="5"/>
        <v>0</v>
      </c>
      <c r="V12" s="69">
        <f t="shared" si="5"/>
        <v>0</v>
      </c>
      <c r="W12" s="69">
        <f t="shared" si="5"/>
        <v>0</v>
      </c>
      <c r="X12" s="69">
        <f t="shared" si="5"/>
        <v>0</v>
      </c>
      <c r="Y12" s="69">
        <f t="shared" si="5"/>
        <v>0</v>
      </c>
      <c r="Z12" s="69">
        <f t="shared" si="5"/>
        <v>0</v>
      </c>
      <c r="AA12" s="69">
        <f t="shared" si="5"/>
        <v>0</v>
      </c>
      <c r="AB12" s="69">
        <f t="shared" si="5"/>
        <v>0</v>
      </c>
      <c r="AC12" s="69">
        <f t="shared" si="5"/>
        <v>0</v>
      </c>
      <c r="AD12" s="69">
        <f t="shared" si="5"/>
        <v>0</v>
      </c>
      <c r="AE12" s="69">
        <f t="shared" si="5"/>
        <v>0</v>
      </c>
      <c r="AF12" s="69">
        <f t="shared" si="5"/>
        <v>0</v>
      </c>
      <c r="AG12" s="69">
        <f t="shared" si="5"/>
        <v>0</v>
      </c>
      <c r="AH12" s="69">
        <f t="shared" si="5"/>
        <v>0</v>
      </c>
      <c r="AI12" s="70">
        <f t="shared" si="5"/>
        <v>0</v>
      </c>
    </row>
    <row r="13" spans="1:35" ht="15.5" x14ac:dyDescent="0.35">
      <c r="A13" s="66" t="str">
        <f t="shared" si="3"/>
        <v>base</v>
      </c>
      <c r="B13" s="78" t="s">
        <v>207</v>
      </c>
      <c r="C13" s="68" t="s">
        <v>204</v>
      </c>
      <c r="D13" s="71">
        <v>0</v>
      </c>
      <c r="E13" s="71">
        <f t="shared" si="4"/>
        <v>0</v>
      </c>
      <c r="F13" s="71">
        <f t="shared" si="4"/>
        <v>0</v>
      </c>
      <c r="G13" s="71">
        <v>0</v>
      </c>
      <c r="H13" s="71">
        <f t="shared" ref="H13:AI13" si="6">G13</f>
        <v>0</v>
      </c>
      <c r="I13" s="71">
        <f t="shared" si="6"/>
        <v>0</v>
      </c>
      <c r="J13" s="71">
        <f t="shared" si="6"/>
        <v>0</v>
      </c>
      <c r="K13" s="71">
        <f t="shared" si="6"/>
        <v>0</v>
      </c>
      <c r="L13" s="71">
        <f t="shared" si="6"/>
        <v>0</v>
      </c>
      <c r="M13" s="71">
        <f t="shared" si="6"/>
        <v>0</v>
      </c>
      <c r="N13" s="71">
        <f t="shared" si="6"/>
        <v>0</v>
      </c>
      <c r="O13" s="71">
        <f t="shared" si="6"/>
        <v>0</v>
      </c>
      <c r="P13" s="71">
        <f t="shared" si="6"/>
        <v>0</v>
      </c>
      <c r="Q13" s="71">
        <f t="shared" si="6"/>
        <v>0</v>
      </c>
      <c r="R13" s="71">
        <f t="shared" si="6"/>
        <v>0</v>
      </c>
      <c r="S13" s="71">
        <f t="shared" si="6"/>
        <v>0</v>
      </c>
      <c r="T13" s="71">
        <f t="shared" si="6"/>
        <v>0</v>
      </c>
      <c r="U13" s="71">
        <f t="shared" si="6"/>
        <v>0</v>
      </c>
      <c r="V13" s="71">
        <f t="shared" si="6"/>
        <v>0</v>
      </c>
      <c r="W13" s="71">
        <f t="shared" si="6"/>
        <v>0</v>
      </c>
      <c r="X13" s="71">
        <f t="shared" si="6"/>
        <v>0</v>
      </c>
      <c r="Y13" s="71">
        <f t="shared" si="6"/>
        <v>0</v>
      </c>
      <c r="Z13" s="71">
        <f t="shared" si="6"/>
        <v>0</v>
      </c>
      <c r="AA13" s="71">
        <f t="shared" si="6"/>
        <v>0</v>
      </c>
      <c r="AB13" s="71">
        <f t="shared" si="6"/>
        <v>0</v>
      </c>
      <c r="AC13" s="71">
        <f t="shared" si="6"/>
        <v>0</v>
      </c>
      <c r="AD13" s="71">
        <f t="shared" si="6"/>
        <v>0</v>
      </c>
      <c r="AE13" s="71">
        <f t="shared" si="6"/>
        <v>0</v>
      </c>
      <c r="AF13" s="71">
        <f t="shared" si="6"/>
        <v>0</v>
      </c>
      <c r="AG13" s="71">
        <f t="shared" si="6"/>
        <v>0</v>
      </c>
      <c r="AH13" s="71">
        <f t="shared" si="6"/>
        <v>0</v>
      </c>
      <c r="AI13" s="72">
        <f t="shared" si="6"/>
        <v>0</v>
      </c>
    </row>
    <row r="14" spans="1:35" ht="15.5" x14ac:dyDescent="0.35">
      <c r="A14" s="66" t="str">
        <f t="shared" si="3"/>
        <v>base</v>
      </c>
      <c r="B14" s="78" t="s">
        <v>207</v>
      </c>
      <c r="C14" s="68" t="s">
        <v>205</v>
      </c>
      <c r="D14" s="69">
        <v>0</v>
      </c>
      <c r="E14" s="69">
        <f t="shared" si="4"/>
        <v>0</v>
      </c>
      <c r="F14" s="69">
        <f t="shared" si="4"/>
        <v>0</v>
      </c>
      <c r="G14" s="69">
        <v>0</v>
      </c>
      <c r="H14" s="69">
        <f t="shared" ref="H14:AI14" si="7">G14</f>
        <v>0</v>
      </c>
      <c r="I14" s="69">
        <f t="shared" si="7"/>
        <v>0</v>
      </c>
      <c r="J14" s="69">
        <f t="shared" si="7"/>
        <v>0</v>
      </c>
      <c r="K14" s="69">
        <f t="shared" si="7"/>
        <v>0</v>
      </c>
      <c r="L14" s="69">
        <f t="shared" si="7"/>
        <v>0</v>
      </c>
      <c r="M14" s="69">
        <f t="shared" si="7"/>
        <v>0</v>
      </c>
      <c r="N14" s="69">
        <f t="shared" si="7"/>
        <v>0</v>
      </c>
      <c r="O14" s="69">
        <f t="shared" si="7"/>
        <v>0</v>
      </c>
      <c r="P14" s="69">
        <f t="shared" si="7"/>
        <v>0</v>
      </c>
      <c r="Q14" s="69">
        <f t="shared" si="7"/>
        <v>0</v>
      </c>
      <c r="R14" s="69">
        <f t="shared" si="7"/>
        <v>0</v>
      </c>
      <c r="S14" s="69">
        <f t="shared" si="7"/>
        <v>0</v>
      </c>
      <c r="T14" s="69">
        <f t="shared" si="7"/>
        <v>0</v>
      </c>
      <c r="U14" s="69">
        <f t="shared" si="7"/>
        <v>0</v>
      </c>
      <c r="V14" s="69">
        <f t="shared" si="7"/>
        <v>0</v>
      </c>
      <c r="W14" s="69">
        <f t="shared" si="7"/>
        <v>0</v>
      </c>
      <c r="X14" s="69">
        <f t="shared" si="7"/>
        <v>0</v>
      </c>
      <c r="Y14" s="69">
        <f t="shared" si="7"/>
        <v>0</v>
      </c>
      <c r="Z14" s="69">
        <f t="shared" si="7"/>
        <v>0</v>
      </c>
      <c r="AA14" s="69">
        <f t="shared" si="7"/>
        <v>0</v>
      </c>
      <c r="AB14" s="69">
        <f t="shared" si="7"/>
        <v>0</v>
      </c>
      <c r="AC14" s="69">
        <f t="shared" si="7"/>
        <v>0</v>
      </c>
      <c r="AD14" s="69">
        <f t="shared" si="7"/>
        <v>0</v>
      </c>
      <c r="AE14" s="69">
        <f t="shared" si="7"/>
        <v>0</v>
      </c>
      <c r="AF14" s="69">
        <f t="shared" si="7"/>
        <v>0</v>
      </c>
      <c r="AG14" s="69">
        <f t="shared" si="7"/>
        <v>0</v>
      </c>
      <c r="AH14" s="69">
        <f t="shared" si="7"/>
        <v>0</v>
      </c>
      <c r="AI14" s="70">
        <f t="shared" si="7"/>
        <v>0</v>
      </c>
    </row>
    <row r="15" spans="1:35" ht="15.5" x14ac:dyDescent="0.35">
      <c r="A15" s="66" t="str">
        <f t="shared" si="3"/>
        <v>base</v>
      </c>
      <c r="B15" s="78" t="s">
        <v>207</v>
      </c>
      <c r="C15" s="68" t="s">
        <v>46</v>
      </c>
      <c r="D15" s="71">
        <v>0</v>
      </c>
      <c r="E15" s="71">
        <f t="shared" si="4"/>
        <v>0</v>
      </c>
      <c r="F15" s="71">
        <f t="shared" si="4"/>
        <v>0</v>
      </c>
      <c r="G15" s="71">
        <v>0</v>
      </c>
      <c r="H15" s="71">
        <f t="shared" ref="H15:AI15" si="8">G15</f>
        <v>0</v>
      </c>
      <c r="I15" s="71">
        <f t="shared" si="8"/>
        <v>0</v>
      </c>
      <c r="J15" s="71">
        <f t="shared" si="8"/>
        <v>0</v>
      </c>
      <c r="K15" s="71">
        <f t="shared" si="8"/>
        <v>0</v>
      </c>
      <c r="L15" s="71">
        <f t="shared" si="8"/>
        <v>0</v>
      </c>
      <c r="M15" s="71">
        <f t="shared" si="8"/>
        <v>0</v>
      </c>
      <c r="N15" s="71">
        <f t="shared" si="8"/>
        <v>0</v>
      </c>
      <c r="O15" s="71">
        <f t="shared" si="8"/>
        <v>0</v>
      </c>
      <c r="P15" s="71">
        <f t="shared" si="8"/>
        <v>0</v>
      </c>
      <c r="Q15" s="71">
        <f t="shared" si="8"/>
        <v>0</v>
      </c>
      <c r="R15" s="71">
        <f t="shared" si="8"/>
        <v>0</v>
      </c>
      <c r="S15" s="71">
        <f t="shared" si="8"/>
        <v>0</v>
      </c>
      <c r="T15" s="71">
        <f t="shared" si="8"/>
        <v>0</v>
      </c>
      <c r="U15" s="71">
        <f t="shared" si="8"/>
        <v>0</v>
      </c>
      <c r="V15" s="71">
        <f t="shared" si="8"/>
        <v>0</v>
      </c>
      <c r="W15" s="71">
        <f t="shared" si="8"/>
        <v>0</v>
      </c>
      <c r="X15" s="71">
        <f t="shared" si="8"/>
        <v>0</v>
      </c>
      <c r="Y15" s="71">
        <f t="shared" si="8"/>
        <v>0</v>
      </c>
      <c r="Z15" s="71">
        <f t="shared" si="8"/>
        <v>0</v>
      </c>
      <c r="AA15" s="71">
        <f t="shared" si="8"/>
        <v>0</v>
      </c>
      <c r="AB15" s="71">
        <f t="shared" si="8"/>
        <v>0</v>
      </c>
      <c r="AC15" s="71">
        <f t="shared" si="8"/>
        <v>0</v>
      </c>
      <c r="AD15" s="71">
        <f t="shared" si="8"/>
        <v>0</v>
      </c>
      <c r="AE15" s="71">
        <f t="shared" si="8"/>
        <v>0</v>
      </c>
      <c r="AF15" s="71">
        <f t="shared" si="8"/>
        <v>0</v>
      </c>
      <c r="AG15" s="71">
        <f t="shared" si="8"/>
        <v>0</v>
      </c>
      <c r="AH15" s="71">
        <f t="shared" si="8"/>
        <v>0</v>
      </c>
      <c r="AI15" s="72">
        <f t="shared" si="8"/>
        <v>0</v>
      </c>
    </row>
    <row r="16" spans="1:35" ht="15.5" x14ac:dyDescent="0.35">
      <c r="A16" s="66" t="str">
        <f t="shared" si="3"/>
        <v>base</v>
      </c>
      <c r="B16" s="78" t="s">
        <v>207</v>
      </c>
      <c r="C16" s="68" t="s">
        <v>68</v>
      </c>
      <c r="D16" s="69">
        <v>0</v>
      </c>
      <c r="E16" s="69">
        <f t="shared" si="4"/>
        <v>0</v>
      </c>
      <c r="F16" s="69">
        <f t="shared" si="4"/>
        <v>0</v>
      </c>
      <c r="G16" s="69">
        <v>0</v>
      </c>
      <c r="H16" s="69">
        <f t="shared" ref="H16:AI16" si="9">G16</f>
        <v>0</v>
      </c>
      <c r="I16" s="69">
        <f t="shared" si="9"/>
        <v>0</v>
      </c>
      <c r="J16" s="69">
        <f t="shared" si="9"/>
        <v>0</v>
      </c>
      <c r="K16" s="69">
        <f t="shared" si="9"/>
        <v>0</v>
      </c>
      <c r="L16" s="69">
        <f t="shared" si="9"/>
        <v>0</v>
      </c>
      <c r="M16" s="69">
        <f t="shared" si="9"/>
        <v>0</v>
      </c>
      <c r="N16" s="69">
        <f t="shared" si="9"/>
        <v>0</v>
      </c>
      <c r="O16" s="69">
        <f t="shared" si="9"/>
        <v>0</v>
      </c>
      <c r="P16" s="69">
        <f t="shared" si="9"/>
        <v>0</v>
      </c>
      <c r="Q16" s="69">
        <f t="shared" si="9"/>
        <v>0</v>
      </c>
      <c r="R16" s="69">
        <f t="shared" si="9"/>
        <v>0</v>
      </c>
      <c r="S16" s="69">
        <f t="shared" si="9"/>
        <v>0</v>
      </c>
      <c r="T16" s="69">
        <f t="shared" si="9"/>
        <v>0</v>
      </c>
      <c r="U16" s="69">
        <f t="shared" si="9"/>
        <v>0</v>
      </c>
      <c r="V16" s="69">
        <f t="shared" si="9"/>
        <v>0</v>
      </c>
      <c r="W16" s="69">
        <f t="shared" si="9"/>
        <v>0</v>
      </c>
      <c r="X16" s="69">
        <f t="shared" si="9"/>
        <v>0</v>
      </c>
      <c r="Y16" s="69">
        <f t="shared" si="9"/>
        <v>0</v>
      </c>
      <c r="Z16" s="69">
        <f t="shared" si="9"/>
        <v>0</v>
      </c>
      <c r="AA16" s="69">
        <f t="shared" si="9"/>
        <v>0</v>
      </c>
      <c r="AB16" s="69">
        <f t="shared" si="9"/>
        <v>0</v>
      </c>
      <c r="AC16" s="69">
        <f t="shared" si="9"/>
        <v>0</v>
      </c>
      <c r="AD16" s="69">
        <f t="shared" si="9"/>
        <v>0</v>
      </c>
      <c r="AE16" s="69">
        <f t="shared" si="9"/>
        <v>0</v>
      </c>
      <c r="AF16" s="69">
        <f t="shared" si="9"/>
        <v>0</v>
      </c>
      <c r="AG16" s="69">
        <f t="shared" si="9"/>
        <v>0</v>
      </c>
      <c r="AH16" s="69">
        <f t="shared" si="9"/>
        <v>0</v>
      </c>
      <c r="AI16" s="70">
        <f t="shared" si="9"/>
        <v>0</v>
      </c>
    </row>
    <row r="17" spans="1:35" ht="15.5" x14ac:dyDescent="0.35">
      <c r="A17" s="66" t="str">
        <f t="shared" si="3"/>
        <v>base</v>
      </c>
      <c r="B17" s="78" t="s">
        <v>207</v>
      </c>
      <c r="C17" s="68" t="s">
        <v>70</v>
      </c>
      <c r="D17" s="71">
        <v>0</v>
      </c>
      <c r="E17" s="71">
        <f t="shared" si="4"/>
        <v>0</v>
      </c>
      <c r="F17" s="71">
        <f t="shared" si="4"/>
        <v>0</v>
      </c>
      <c r="G17" s="71">
        <v>0</v>
      </c>
      <c r="H17" s="71">
        <f t="shared" ref="H17:AI17" si="10">G17</f>
        <v>0</v>
      </c>
      <c r="I17" s="71">
        <f t="shared" si="10"/>
        <v>0</v>
      </c>
      <c r="J17" s="71">
        <f t="shared" si="10"/>
        <v>0</v>
      </c>
      <c r="K17" s="71">
        <f t="shared" si="10"/>
        <v>0</v>
      </c>
      <c r="L17" s="71">
        <f t="shared" si="10"/>
        <v>0</v>
      </c>
      <c r="M17" s="71">
        <f t="shared" si="10"/>
        <v>0</v>
      </c>
      <c r="N17" s="71">
        <f t="shared" si="10"/>
        <v>0</v>
      </c>
      <c r="O17" s="71">
        <f t="shared" si="10"/>
        <v>0</v>
      </c>
      <c r="P17" s="71">
        <f t="shared" si="10"/>
        <v>0</v>
      </c>
      <c r="Q17" s="71">
        <f t="shared" si="10"/>
        <v>0</v>
      </c>
      <c r="R17" s="71">
        <f t="shared" si="10"/>
        <v>0</v>
      </c>
      <c r="S17" s="71">
        <f t="shared" si="10"/>
        <v>0</v>
      </c>
      <c r="T17" s="71">
        <f t="shared" si="10"/>
        <v>0</v>
      </c>
      <c r="U17" s="71">
        <f t="shared" si="10"/>
        <v>0</v>
      </c>
      <c r="V17" s="71">
        <f t="shared" si="10"/>
        <v>0</v>
      </c>
      <c r="W17" s="71">
        <f t="shared" si="10"/>
        <v>0</v>
      </c>
      <c r="X17" s="71">
        <f t="shared" si="10"/>
        <v>0</v>
      </c>
      <c r="Y17" s="71">
        <f t="shared" si="10"/>
        <v>0</v>
      </c>
      <c r="Z17" s="71">
        <f t="shared" si="10"/>
        <v>0</v>
      </c>
      <c r="AA17" s="71">
        <f t="shared" si="10"/>
        <v>0</v>
      </c>
      <c r="AB17" s="71">
        <f t="shared" si="10"/>
        <v>0</v>
      </c>
      <c r="AC17" s="71">
        <f t="shared" si="10"/>
        <v>0</v>
      </c>
      <c r="AD17" s="71">
        <f t="shared" si="10"/>
        <v>0</v>
      </c>
      <c r="AE17" s="71">
        <f t="shared" si="10"/>
        <v>0</v>
      </c>
      <c r="AF17" s="71">
        <f t="shared" si="10"/>
        <v>0</v>
      </c>
      <c r="AG17" s="71">
        <f t="shared" si="10"/>
        <v>0</v>
      </c>
      <c r="AH17" s="71">
        <f t="shared" si="10"/>
        <v>0</v>
      </c>
      <c r="AI17" s="72">
        <f t="shared" si="10"/>
        <v>0</v>
      </c>
    </row>
    <row r="18" spans="1:35" ht="15.5" x14ac:dyDescent="0.35">
      <c r="A18" s="66" t="str">
        <f t="shared" si="3"/>
        <v>base</v>
      </c>
      <c r="B18" s="79" t="s">
        <v>207</v>
      </c>
      <c r="C18" s="74" t="s">
        <v>206</v>
      </c>
      <c r="D18" s="75">
        <v>0</v>
      </c>
      <c r="E18" s="75">
        <f t="shared" si="4"/>
        <v>0</v>
      </c>
      <c r="F18" s="75">
        <f t="shared" si="4"/>
        <v>0</v>
      </c>
      <c r="G18" s="75">
        <v>0</v>
      </c>
      <c r="H18" s="75">
        <f t="shared" ref="H18:AI18" si="11">G18</f>
        <v>0</v>
      </c>
      <c r="I18" s="75">
        <f t="shared" si="11"/>
        <v>0</v>
      </c>
      <c r="J18" s="75">
        <f t="shared" si="11"/>
        <v>0</v>
      </c>
      <c r="K18" s="75">
        <f t="shared" si="11"/>
        <v>0</v>
      </c>
      <c r="L18" s="75">
        <f t="shared" si="11"/>
        <v>0</v>
      </c>
      <c r="M18" s="75">
        <f t="shared" si="11"/>
        <v>0</v>
      </c>
      <c r="N18" s="75">
        <f t="shared" si="11"/>
        <v>0</v>
      </c>
      <c r="O18" s="75">
        <f t="shared" si="11"/>
        <v>0</v>
      </c>
      <c r="P18" s="75">
        <f t="shared" si="11"/>
        <v>0</v>
      </c>
      <c r="Q18" s="75">
        <f t="shared" si="11"/>
        <v>0</v>
      </c>
      <c r="R18" s="75">
        <f t="shared" si="11"/>
        <v>0</v>
      </c>
      <c r="S18" s="75">
        <f t="shared" si="11"/>
        <v>0</v>
      </c>
      <c r="T18" s="75">
        <f t="shared" si="11"/>
        <v>0</v>
      </c>
      <c r="U18" s="75">
        <f t="shared" si="11"/>
        <v>0</v>
      </c>
      <c r="V18" s="75">
        <f t="shared" si="11"/>
        <v>0</v>
      </c>
      <c r="W18" s="75">
        <f t="shared" si="11"/>
        <v>0</v>
      </c>
      <c r="X18" s="75">
        <f t="shared" si="11"/>
        <v>0</v>
      </c>
      <c r="Y18" s="75">
        <f t="shared" si="11"/>
        <v>0</v>
      </c>
      <c r="Z18" s="75">
        <f t="shared" si="11"/>
        <v>0</v>
      </c>
      <c r="AA18" s="75">
        <f t="shared" si="11"/>
        <v>0</v>
      </c>
      <c r="AB18" s="75">
        <f t="shared" si="11"/>
        <v>0</v>
      </c>
      <c r="AC18" s="75">
        <f t="shared" si="11"/>
        <v>0</v>
      </c>
      <c r="AD18" s="75">
        <f t="shared" si="11"/>
        <v>0</v>
      </c>
      <c r="AE18" s="75">
        <f t="shared" si="11"/>
        <v>0</v>
      </c>
      <c r="AF18" s="75">
        <f t="shared" si="11"/>
        <v>0</v>
      </c>
      <c r="AG18" s="75">
        <f t="shared" si="11"/>
        <v>0</v>
      </c>
      <c r="AH18" s="75">
        <f t="shared" si="11"/>
        <v>0</v>
      </c>
      <c r="AI18" s="76">
        <f t="shared" si="11"/>
        <v>0</v>
      </c>
    </row>
    <row r="19" spans="1:35" ht="15.5" x14ac:dyDescent="0.35">
      <c r="A19" s="60" t="s">
        <v>11</v>
      </c>
      <c r="B19" s="61" t="s">
        <v>203</v>
      </c>
      <c r="C19" s="62" t="s">
        <v>101</v>
      </c>
      <c r="D19" s="63"/>
      <c r="E19" s="63"/>
      <c r="F19" s="63"/>
      <c r="G19" s="63"/>
      <c r="H19" s="63"/>
      <c r="I19" s="63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5"/>
    </row>
    <row r="20" spans="1:35" ht="15.5" x14ac:dyDescent="0.35">
      <c r="A20" s="66" t="str">
        <f t="shared" ref="A20:A26" si="12">A19</f>
        <v>csir_ambitions</v>
      </c>
      <c r="B20" s="67" t="s">
        <v>203</v>
      </c>
      <c r="C20" s="68" t="s">
        <v>66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0"/>
    </row>
    <row r="21" spans="1:35" ht="15.5" x14ac:dyDescent="0.35">
      <c r="A21" s="66" t="str">
        <f t="shared" si="12"/>
        <v>csir_ambitions</v>
      </c>
      <c r="B21" s="67" t="s">
        <v>203</v>
      </c>
      <c r="C21" s="68" t="s">
        <v>204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2"/>
    </row>
    <row r="22" spans="1:35" ht="15.5" x14ac:dyDescent="0.35">
      <c r="A22" s="66" t="str">
        <f t="shared" si="12"/>
        <v>csir_ambitions</v>
      </c>
      <c r="B22" s="67" t="s">
        <v>203</v>
      </c>
      <c r="C22" s="68" t="s">
        <v>205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70"/>
    </row>
    <row r="23" spans="1:35" ht="15.5" x14ac:dyDescent="0.35">
      <c r="A23" s="66" t="str">
        <f t="shared" si="12"/>
        <v>csir_ambitions</v>
      </c>
      <c r="B23" s="67" t="s">
        <v>203</v>
      </c>
      <c r="C23" s="68" t="s">
        <v>96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0"/>
    </row>
    <row r="24" spans="1:35" ht="15.5" x14ac:dyDescent="0.35">
      <c r="A24" s="66" t="str">
        <f t="shared" si="12"/>
        <v>csir_ambitions</v>
      </c>
      <c r="B24" s="67" t="s">
        <v>203</v>
      </c>
      <c r="C24" s="68" t="s">
        <v>46</v>
      </c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2"/>
    </row>
    <row r="25" spans="1:35" ht="15.5" x14ac:dyDescent="0.35">
      <c r="A25" s="66" t="str">
        <f t="shared" si="12"/>
        <v>csir_ambitions</v>
      </c>
      <c r="B25" s="67" t="s">
        <v>203</v>
      </c>
      <c r="C25" s="68" t="s">
        <v>68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2"/>
    </row>
    <row r="26" spans="1:35" ht="15.5" x14ac:dyDescent="0.35">
      <c r="A26" s="66" t="str">
        <f t="shared" si="12"/>
        <v>csir_ambitions</v>
      </c>
      <c r="B26" s="67" t="s">
        <v>203</v>
      </c>
      <c r="C26" s="68" t="s">
        <v>70</v>
      </c>
      <c r="D26" s="69">
        <v>0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f t="shared" ref="J26:AI26" si="13">I26</f>
        <v>0</v>
      </c>
      <c r="K26" s="69">
        <f t="shared" si="13"/>
        <v>0</v>
      </c>
      <c r="L26" s="69">
        <f t="shared" si="13"/>
        <v>0</v>
      </c>
      <c r="M26" s="69">
        <f t="shared" si="13"/>
        <v>0</v>
      </c>
      <c r="N26" s="69">
        <f t="shared" si="13"/>
        <v>0</v>
      </c>
      <c r="O26" s="69">
        <f t="shared" si="13"/>
        <v>0</v>
      </c>
      <c r="P26" s="69">
        <f t="shared" si="13"/>
        <v>0</v>
      </c>
      <c r="Q26" s="69">
        <f t="shared" si="13"/>
        <v>0</v>
      </c>
      <c r="R26" s="69">
        <f t="shared" si="13"/>
        <v>0</v>
      </c>
      <c r="S26" s="69">
        <f t="shared" si="13"/>
        <v>0</v>
      </c>
      <c r="T26" s="69">
        <f t="shared" si="13"/>
        <v>0</v>
      </c>
      <c r="U26" s="69">
        <f t="shared" si="13"/>
        <v>0</v>
      </c>
      <c r="V26" s="69">
        <f t="shared" si="13"/>
        <v>0</v>
      </c>
      <c r="W26" s="69">
        <f t="shared" si="13"/>
        <v>0</v>
      </c>
      <c r="X26" s="69">
        <f t="shared" si="13"/>
        <v>0</v>
      </c>
      <c r="Y26" s="69">
        <f t="shared" si="13"/>
        <v>0</v>
      </c>
      <c r="Z26" s="69">
        <f t="shared" si="13"/>
        <v>0</v>
      </c>
      <c r="AA26" s="69">
        <f t="shared" si="13"/>
        <v>0</v>
      </c>
      <c r="AB26" s="69">
        <f t="shared" si="13"/>
        <v>0</v>
      </c>
      <c r="AC26" s="69">
        <f t="shared" si="13"/>
        <v>0</v>
      </c>
      <c r="AD26" s="69">
        <f t="shared" si="13"/>
        <v>0</v>
      </c>
      <c r="AE26" s="69">
        <f t="shared" si="13"/>
        <v>0</v>
      </c>
      <c r="AF26" s="69">
        <f t="shared" si="13"/>
        <v>0</v>
      </c>
      <c r="AG26" s="69">
        <f t="shared" si="13"/>
        <v>0</v>
      </c>
      <c r="AH26" s="69">
        <f t="shared" si="13"/>
        <v>0</v>
      </c>
      <c r="AI26" s="69">
        <f t="shared" si="13"/>
        <v>0</v>
      </c>
    </row>
    <row r="27" spans="1:35" ht="15.5" x14ac:dyDescent="0.35">
      <c r="A27" s="80" t="str">
        <f>A19</f>
        <v>csir_ambitions</v>
      </c>
      <c r="B27" s="73" t="s">
        <v>203</v>
      </c>
      <c r="C27" s="74" t="s">
        <v>206</v>
      </c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6"/>
    </row>
    <row r="28" spans="1:35" ht="15.5" x14ac:dyDescent="0.35">
      <c r="A28" s="66" t="str">
        <f t="shared" ref="A28:A35" si="14">A27</f>
        <v>csir_ambitions</v>
      </c>
      <c r="B28" s="77" t="s">
        <v>207</v>
      </c>
      <c r="C28" s="62" t="s">
        <v>101</v>
      </c>
      <c r="D28" s="64">
        <v>0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64">
        <v>0</v>
      </c>
      <c r="S28" s="64">
        <v>0</v>
      </c>
      <c r="T28" s="64">
        <v>0</v>
      </c>
      <c r="U28" s="64">
        <v>0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64">
        <v>0</v>
      </c>
      <c r="AB28" s="64">
        <v>0</v>
      </c>
      <c r="AC28" s="64">
        <v>0</v>
      </c>
      <c r="AD28" s="64">
        <v>0</v>
      </c>
      <c r="AE28" s="64">
        <v>0</v>
      </c>
      <c r="AF28" s="64">
        <v>0</v>
      </c>
      <c r="AG28" s="64">
        <v>0</v>
      </c>
      <c r="AH28" s="64">
        <v>0</v>
      </c>
      <c r="AI28" s="65">
        <v>0</v>
      </c>
    </row>
    <row r="29" spans="1:35" ht="15.5" x14ac:dyDescent="0.35">
      <c r="A29" s="66" t="str">
        <f t="shared" si="14"/>
        <v>csir_ambitions</v>
      </c>
      <c r="B29" s="78" t="s">
        <v>207</v>
      </c>
      <c r="C29" s="68" t="s">
        <v>66</v>
      </c>
      <c r="D29" s="69">
        <v>0</v>
      </c>
      <c r="E29" s="69">
        <f t="shared" ref="E29:F35" si="15">D29</f>
        <v>0</v>
      </c>
      <c r="F29" s="69">
        <f t="shared" si="15"/>
        <v>0</v>
      </c>
      <c r="G29" s="69">
        <v>0</v>
      </c>
      <c r="H29" s="69">
        <f t="shared" ref="H29:AI29" si="16">G29</f>
        <v>0</v>
      </c>
      <c r="I29" s="69">
        <f t="shared" si="16"/>
        <v>0</v>
      </c>
      <c r="J29" s="69">
        <f t="shared" si="16"/>
        <v>0</v>
      </c>
      <c r="K29" s="69">
        <f t="shared" si="16"/>
        <v>0</v>
      </c>
      <c r="L29" s="69">
        <f t="shared" si="16"/>
        <v>0</v>
      </c>
      <c r="M29" s="69">
        <f t="shared" si="16"/>
        <v>0</v>
      </c>
      <c r="N29" s="69">
        <f t="shared" si="16"/>
        <v>0</v>
      </c>
      <c r="O29" s="69">
        <f t="shared" si="16"/>
        <v>0</v>
      </c>
      <c r="P29" s="69">
        <f t="shared" si="16"/>
        <v>0</v>
      </c>
      <c r="Q29" s="69">
        <f t="shared" si="16"/>
        <v>0</v>
      </c>
      <c r="R29" s="69">
        <f t="shared" si="16"/>
        <v>0</v>
      </c>
      <c r="S29" s="69">
        <f t="shared" si="16"/>
        <v>0</v>
      </c>
      <c r="T29" s="69">
        <f t="shared" si="16"/>
        <v>0</v>
      </c>
      <c r="U29" s="69">
        <f t="shared" si="16"/>
        <v>0</v>
      </c>
      <c r="V29" s="69">
        <f t="shared" si="16"/>
        <v>0</v>
      </c>
      <c r="W29" s="69">
        <f t="shared" si="16"/>
        <v>0</v>
      </c>
      <c r="X29" s="69">
        <f t="shared" si="16"/>
        <v>0</v>
      </c>
      <c r="Y29" s="69">
        <f t="shared" si="16"/>
        <v>0</v>
      </c>
      <c r="Z29" s="69">
        <f t="shared" si="16"/>
        <v>0</v>
      </c>
      <c r="AA29" s="69">
        <f t="shared" si="16"/>
        <v>0</v>
      </c>
      <c r="AB29" s="69">
        <f t="shared" si="16"/>
        <v>0</v>
      </c>
      <c r="AC29" s="69">
        <f t="shared" si="16"/>
        <v>0</v>
      </c>
      <c r="AD29" s="69">
        <f t="shared" si="16"/>
        <v>0</v>
      </c>
      <c r="AE29" s="69">
        <f t="shared" si="16"/>
        <v>0</v>
      </c>
      <c r="AF29" s="69">
        <f t="shared" si="16"/>
        <v>0</v>
      </c>
      <c r="AG29" s="69">
        <f t="shared" si="16"/>
        <v>0</v>
      </c>
      <c r="AH29" s="69">
        <f t="shared" si="16"/>
        <v>0</v>
      </c>
      <c r="AI29" s="70">
        <f t="shared" si="16"/>
        <v>0</v>
      </c>
    </row>
    <row r="30" spans="1:35" ht="15.5" x14ac:dyDescent="0.35">
      <c r="A30" s="66" t="str">
        <f t="shared" si="14"/>
        <v>csir_ambitions</v>
      </c>
      <c r="B30" s="78" t="s">
        <v>207</v>
      </c>
      <c r="C30" s="68" t="s">
        <v>204</v>
      </c>
      <c r="D30" s="71">
        <v>0</v>
      </c>
      <c r="E30" s="71">
        <f t="shared" si="15"/>
        <v>0</v>
      </c>
      <c r="F30" s="71">
        <f t="shared" si="15"/>
        <v>0</v>
      </c>
      <c r="G30" s="71">
        <v>0</v>
      </c>
      <c r="H30" s="71">
        <f t="shared" ref="H30:AI30" si="17">G30</f>
        <v>0</v>
      </c>
      <c r="I30" s="71">
        <f t="shared" si="17"/>
        <v>0</v>
      </c>
      <c r="J30" s="71">
        <f t="shared" si="17"/>
        <v>0</v>
      </c>
      <c r="K30" s="71">
        <f t="shared" si="17"/>
        <v>0</v>
      </c>
      <c r="L30" s="71">
        <f t="shared" si="17"/>
        <v>0</v>
      </c>
      <c r="M30" s="71">
        <f t="shared" si="17"/>
        <v>0</v>
      </c>
      <c r="N30" s="71">
        <f t="shared" si="17"/>
        <v>0</v>
      </c>
      <c r="O30" s="71">
        <f t="shared" si="17"/>
        <v>0</v>
      </c>
      <c r="P30" s="71">
        <f t="shared" si="17"/>
        <v>0</v>
      </c>
      <c r="Q30" s="71">
        <f t="shared" si="17"/>
        <v>0</v>
      </c>
      <c r="R30" s="71">
        <f t="shared" si="17"/>
        <v>0</v>
      </c>
      <c r="S30" s="71">
        <f t="shared" si="17"/>
        <v>0</v>
      </c>
      <c r="T30" s="71">
        <f t="shared" si="17"/>
        <v>0</v>
      </c>
      <c r="U30" s="71">
        <f t="shared" si="17"/>
        <v>0</v>
      </c>
      <c r="V30" s="71">
        <f t="shared" si="17"/>
        <v>0</v>
      </c>
      <c r="W30" s="71">
        <f t="shared" si="17"/>
        <v>0</v>
      </c>
      <c r="X30" s="71">
        <f t="shared" si="17"/>
        <v>0</v>
      </c>
      <c r="Y30" s="71">
        <f t="shared" si="17"/>
        <v>0</v>
      </c>
      <c r="Z30" s="71">
        <f t="shared" si="17"/>
        <v>0</v>
      </c>
      <c r="AA30" s="71">
        <f t="shared" si="17"/>
        <v>0</v>
      </c>
      <c r="AB30" s="71">
        <f t="shared" si="17"/>
        <v>0</v>
      </c>
      <c r="AC30" s="71">
        <f t="shared" si="17"/>
        <v>0</v>
      </c>
      <c r="AD30" s="71">
        <f t="shared" si="17"/>
        <v>0</v>
      </c>
      <c r="AE30" s="71">
        <f t="shared" si="17"/>
        <v>0</v>
      </c>
      <c r="AF30" s="71">
        <f t="shared" si="17"/>
        <v>0</v>
      </c>
      <c r="AG30" s="71">
        <f t="shared" si="17"/>
        <v>0</v>
      </c>
      <c r="AH30" s="71">
        <f t="shared" si="17"/>
        <v>0</v>
      </c>
      <c r="AI30" s="72">
        <f t="shared" si="17"/>
        <v>0</v>
      </c>
    </row>
    <row r="31" spans="1:35" ht="15.5" x14ac:dyDescent="0.35">
      <c r="A31" s="66" t="str">
        <f t="shared" si="14"/>
        <v>csir_ambitions</v>
      </c>
      <c r="B31" s="78" t="s">
        <v>207</v>
      </c>
      <c r="C31" s="68" t="s">
        <v>205</v>
      </c>
      <c r="D31" s="69">
        <v>0</v>
      </c>
      <c r="E31" s="69">
        <f t="shared" si="15"/>
        <v>0</v>
      </c>
      <c r="F31" s="69">
        <f t="shared" si="15"/>
        <v>0</v>
      </c>
      <c r="G31" s="69">
        <v>0</v>
      </c>
      <c r="H31" s="69">
        <f t="shared" ref="H31:AI31" si="18">G31</f>
        <v>0</v>
      </c>
      <c r="I31" s="69">
        <f t="shared" si="18"/>
        <v>0</v>
      </c>
      <c r="J31" s="69">
        <f t="shared" si="18"/>
        <v>0</v>
      </c>
      <c r="K31" s="69">
        <f t="shared" si="18"/>
        <v>0</v>
      </c>
      <c r="L31" s="69">
        <f t="shared" si="18"/>
        <v>0</v>
      </c>
      <c r="M31" s="69">
        <f t="shared" si="18"/>
        <v>0</v>
      </c>
      <c r="N31" s="69">
        <f t="shared" si="18"/>
        <v>0</v>
      </c>
      <c r="O31" s="69">
        <f t="shared" si="18"/>
        <v>0</v>
      </c>
      <c r="P31" s="69">
        <f t="shared" si="18"/>
        <v>0</v>
      </c>
      <c r="Q31" s="69">
        <f t="shared" si="18"/>
        <v>0</v>
      </c>
      <c r="R31" s="69">
        <f t="shared" si="18"/>
        <v>0</v>
      </c>
      <c r="S31" s="69">
        <f t="shared" si="18"/>
        <v>0</v>
      </c>
      <c r="T31" s="69">
        <f t="shared" si="18"/>
        <v>0</v>
      </c>
      <c r="U31" s="69">
        <f t="shared" si="18"/>
        <v>0</v>
      </c>
      <c r="V31" s="69">
        <f t="shared" si="18"/>
        <v>0</v>
      </c>
      <c r="W31" s="69">
        <f t="shared" si="18"/>
        <v>0</v>
      </c>
      <c r="X31" s="69">
        <f t="shared" si="18"/>
        <v>0</v>
      </c>
      <c r="Y31" s="69">
        <f t="shared" si="18"/>
        <v>0</v>
      </c>
      <c r="Z31" s="69">
        <f t="shared" si="18"/>
        <v>0</v>
      </c>
      <c r="AA31" s="69">
        <f t="shared" si="18"/>
        <v>0</v>
      </c>
      <c r="AB31" s="69">
        <f t="shared" si="18"/>
        <v>0</v>
      </c>
      <c r="AC31" s="69">
        <f t="shared" si="18"/>
        <v>0</v>
      </c>
      <c r="AD31" s="69">
        <f t="shared" si="18"/>
        <v>0</v>
      </c>
      <c r="AE31" s="69">
        <f t="shared" si="18"/>
        <v>0</v>
      </c>
      <c r="AF31" s="69">
        <f t="shared" si="18"/>
        <v>0</v>
      </c>
      <c r="AG31" s="69">
        <f t="shared" si="18"/>
        <v>0</v>
      </c>
      <c r="AH31" s="69">
        <f t="shared" si="18"/>
        <v>0</v>
      </c>
      <c r="AI31" s="70">
        <f t="shared" si="18"/>
        <v>0</v>
      </c>
    </row>
    <row r="32" spans="1:35" ht="15.5" x14ac:dyDescent="0.35">
      <c r="A32" s="66" t="str">
        <f t="shared" si="14"/>
        <v>csir_ambitions</v>
      </c>
      <c r="B32" s="78" t="s">
        <v>207</v>
      </c>
      <c r="C32" s="68" t="s">
        <v>46</v>
      </c>
      <c r="D32" s="71">
        <v>0</v>
      </c>
      <c r="E32" s="71">
        <f t="shared" si="15"/>
        <v>0</v>
      </c>
      <c r="F32" s="71">
        <f t="shared" si="15"/>
        <v>0</v>
      </c>
      <c r="G32" s="71">
        <v>0</v>
      </c>
      <c r="H32" s="71">
        <f t="shared" ref="H32:AI32" si="19">G32</f>
        <v>0</v>
      </c>
      <c r="I32" s="71">
        <f t="shared" si="19"/>
        <v>0</v>
      </c>
      <c r="J32" s="71">
        <f t="shared" si="19"/>
        <v>0</v>
      </c>
      <c r="K32" s="71">
        <f t="shared" si="19"/>
        <v>0</v>
      </c>
      <c r="L32" s="71">
        <f t="shared" si="19"/>
        <v>0</v>
      </c>
      <c r="M32" s="71">
        <f t="shared" si="19"/>
        <v>0</v>
      </c>
      <c r="N32" s="71">
        <f t="shared" si="19"/>
        <v>0</v>
      </c>
      <c r="O32" s="71">
        <f t="shared" si="19"/>
        <v>0</v>
      </c>
      <c r="P32" s="71">
        <f t="shared" si="19"/>
        <v>0</v>
      </c>
      <c r="Q32" s="71">
        <f t="shared" si="19"/>
        <v>0</v>
      </c>
      <c r="R32" s="71">
        <f t="shared" si="19"/>
        <v>0</v>
      </c>
      <c r="S32" s="71">
        <f t="shared" si="19"/>
        <v>0</v>
      </c>
      <c r="T32" s="71">
        <f t="shared" si="19"/>
        <v>0</v>
      </c>
      <c r="U32" s="71">
        <f t="shared" si="19"/>
        <v>0</v>
      </c>
      <c r="V32" s="71">
        <f t="shared" si="19"/>
        <v>0</v>
      </c>
      <c r="W32" s="71">
        <f t="shared" si="19"/>
        <v>0</v>
      </c>
      <c r="X32" s="71">
        <f t="shared" si="19"/>
        <v>0</v>
      </c>
      <c r="Y32" s="71">
        <f t="shared" si="19"/>
        <v>0</v>
      </c>
      <c r="Z32" s="71">
        <f t="shared" si="19"/>
        <v>0</v>
      </c>
      <c r="AA32" s="71">
        <f t="shared" si="19"/>
        <v>0</v>
      </c>
      <c r="AB32" s="71">
        <f t="shared" si="19"/>
        <v>0</v>
      </c>
      <c r="AC32" s="71">
        <f t="shared" si="19"/>
        <v>0</v>
      </c>
      <c r="AD32" s="71">
        <f t="shared" si="19"/>
        <v>0</v>
      </c>
      <c r="AE32" s="71">
        <f t="shared" si="19"/>
        <v>0</v>
      </c>
      <c r="AF32" s="71">
        <f t="shared" si="19"/>
        <v>0</v>
      </c>
      <c r="AG32" s="71">
        <f t="shared" si="19"/>
        <v>0</v>
      </c>
      <c r="AH32" s="71">
        <f t="shared" si="19"/>
        <v>0</v>
      </c>
      <c r="AI32" s="72">
        <f t="shared" si="19"/>
        <v>0</v>
      </c>
    </row>
    <row r="33" spans="1:35" ht="15.5" x14ac:dyDescent="0.35">
      <c r="A33" s="66" t="str">
        <f t="shared" si="14"/>
        <v>csir_ambitions</v>
      </c>
      <c r="B33" s="78" t="s">
        <v>207</v>
      </c>
      <c r="C33" s="68" t="s">
        <v>68</v>
      </c>
      <c r="D33" s="69">
        <v>0</v>
      </c>
      <c r="E33" s="69">
        <f t="shared" si="15"/>
        <v>0</v>
      </c>
      <c r="F33" s="69">
        <f t="shared" si="15"/>
        <v>0</v>
      </c>
      <c r="G33" s="69">
        <v>0</v>
      </c>
      <c r="H33" s="69">
        <f t="shared" ref="H33:AI33" si="20">G33</f>
        <v>0</v>
      </c>
      <c r="I33" s="69">
        <f t="shared" si="20"/>
        <v>0</v>
      </c>
      <c r="J33" s="69">
        <f t="shared" si="20"/>
        <v>0</v>
      </c>
      <c r="K33" s="69">
        <f t="shared" si="20"/>
        <v>0</v>
      </c>
      <c r="L33" s="69">
        <f t="shared" si="20"/>
        <v>0</v>
      </c>
      <c r="M33" s="69">
        <f t="shared" si="20"/>
        <v>0</v>
      </c>
      <c r="N33" s="69">
        <f t="shared" si="20"/>
        <v>0</v>
      </c>
      <c r="O33" s="69">
        <f t="shared" si="20"/>
        <v>0</v>
      </c>
      <c r="P33" s="69">
        <f t="shared" si="20"/>
        <v>0</v>
      </c>
      <c r="Q33" s="69">
        <f t="shared" si="20"/>
        <v>0</v>
      </c>
      <c r="R33" s="69">
        <f t="shared" si="20"/>
        <v>0</v>
      </c>
      <c r="S33" s="69">
        <f t="shared" si="20"/>
        <v>0</v>
      </c>
      <c r="T33" s="69">
        <f t="shared" si="20"/>
        <v>0</v>
      </c>
      <c r="U33" s="69">
        <f t="shared" si="20"/>
        <v>0</v>
      </c>
      <c r="V33" s="69">
        <f t="shared" si="20"/>
        <v>0</v>
      </c>
      <c r="W33" s="69">
        <f t="shared" si="20"/>
        <v>0</v>
      </c>
      <c r="X33" s="69">
        <f t="shared" si="20"/>
        <v>0</v>
      </c>
      <c r="Y33" s="69">
        <f t="shared" si="20"/>
        <v>0</v>
      </c>
      <c r="Z33" s="69">
        <f t="shared" si="20"/>
        <v>0</v>
      </c>
      <c r="AA33" s="69">
        <f t="shared" si="20"/>
        <v>0</v>
      </c>
      <c r="AB33" s="69">
        <f t="shared" si="20"/>
        <v>0</v>
      </c>
      <c r="AC33" s="69">
        <f t="shared" si="20"/>
        <v>0</v>
      </c>
      <c r="AD33" s="69">
        <f t="shared" si="20"/>
        <v>0</v>
      </c>
      <c r="AE33" s="69">
        <f t="shared" si="20"/>
        <v>0</v>
      </c>
      <c r="AF33" s="69">
        <f t="shared" si="20"/>
        <v>0</v>
      </c>
      <c r="AG33" s="69">
        <f t="shared" si="20"/>
        <v>0</v>
      </c>
      <c r="AH33" s="69">
        <f t="shared" si="20"/>
        <v>0</v>
      </c>
      <c r="AI33" s="70">
        <f t="shared" si="20"/>
        <v>0</v>
      </c>
    </row>
    <row r="34" spans="1:35" ht="15.5" x14ac:dyDescent="0.35">
      <c r="A34" s="66" t="str">
        <f t="shared" si="14"/>
        <v>csir_ambitions</v>
      </c>
      <c r="B34" s="78" t="s">
        <v>207</v>
      </c>
      <c r="C34" s="68" t="s">
        <v>70</v>
      </c>
      <c r="D34" s="71">
        <v>0</v>
      </c>
      <c r="E34" s="71">
        <f t="shared" si="15"/>
        <v>0</v>
      </c>
      <c r="F34" s="71">
        <f t="shared" si="15"/>
        <v>0</v>
      </c>
      <c r="G34" s="71">
        <v>0</v>
      </c>
      <c r="H34" s="71">
        <f t="shared" ref="H34:AI34" si="21">G34</f>
        <v>0</v>
      </c>
      <c r="I34" s="71">
        <f t="shared" si="21"/>
        <v>0</v>
      </c>
      <c r="J34" s="71">
        <f t="shared" si="21"/>
        <v>0</v>
      </c>
      <c r="K34" s="71">
        <f t="shared" si="21"/>
        <v>0</v>
      </c>
      <c r="L34" s="71">
        <f t="shared" si="21"/>
        <v>0</v>
      </c>
      <c r="M34" s="71">
        <f t="shared" si="21"/>
        <v>0</v>
      </c>
      <c r="N34" s="71">
        <f t="shared" si="21"/>
        <v>0</v>
      </c>
      <c r="O34" s="71">
        <f t="shared" si="21"/>
        <v>0</v>
      </c>
      <c r="P34" s="71">
        <f t="shared" si="21"/>
        <v>0</v>
      </c>
      <c r="Q34" s="71">
        <f t="shared" si="21"/>
        <v>0</v>
      </c>
      <c r="R34" s="71">
        <f t="shared" si="21"/>
        <v>0</v>
      </c>
      <c r="S34" s="71">
        <f t="shared" si="21"/>
        <v>0</v>
      </c>
      <c r="T34" s="71">
        <f t="shared" si="21"/>
        <v>0</v>
      </c>
      <c r="U34" s="71">
        <f t="shared" si="21"/>
        <v>0</v>
      </c>
      <c r="V34" s="71">
        <f t="shared" si="21"/>
        <v>0</v>
      </c>
      <c r="W34" s="71">
        <f t="shared" si="21"/>
        <v>0</v>
      </c>
      <c r="X34" s="71">
        <f t="shared" si="21"/>
        <v>0</v>
      </c>
      <c r="Y34" s="71">
        <f t="shared" si="21"/>
        <v>0</v>
      </c>
      <c r="Z34" s="71">
        <f t="shared" si="21"/>
        <v>0</v>
      </c>
      <c r="AA34" s="71">
        <f t="shared" si="21"/>
        <v>0</v>
      </c>
      <c r="AB34" s="71">
        <f t="shared" si="21"/>
        <v>0</v>
      </c>
      <c r="AC34" s="71">
        <f t="shared" si="21"/>
        <v>0</v>
      </c>
      <c r="AD34" s="71">
        <f t="shared" si="21"/>
        <v>0</v>
      </c>
      <c r="AE34" s="71">
        <f t="shared" si="21"/>
        <v>0</v>
      </c>
      <c r="AF34" s="71">
        <f t="shared" si="21"/>
        <v>0</v>
      </c>
      <c r="AG34" s="71">
        <f t="shared" si="21"/>
        <v>0</v>
      </c>
      <c r="AH34" s="71">
        <f t="shared" si="21"/>
        <v>0</v>
      </c>
      <c r="AI34" s="72">
        <f t="shared" si="21"/>
        <v>0</v>
      </c>
    </row>
    <row r="35" spans="1:35" ht="15.5" x14ac:dyDescent="0.35">
      <c r="A35" s="66" t="str">
        <f t="shared" si="14"/>
        <v>csir_ambitions</v>
      </c>
      <c r="B35" s="79" t="s">
        <v>207</v>
      </c>
      <c r="C35" s="74" t="s">
        <v>206</v>
      </c>
      <c r="D35" s="75">
        <v>0</v>
      </c>
      <c r="E35" s="75">
        <f t="shared" si="15"/>
        <v>0</v>
      </c>
      <c r="F35" s="75">
        <f t="shared" si="15"/>
        <v>0</v>
      </c>
      <c r="G35" s="75">
        <v>0</v>
      </c>
      <c r="H35" s="75">
        <f t="shared" ref="H35:AI35" si="22">G35</f>
        <v>0</v>
      </c>
      <c r="I35" s="75">
        <f t="shared" si="22"/>
        <v>0</v>
      </c>
      <c r="J35" s="75">
        <f t="shared" si="22"/>
        <v>0</v>
      </c>
      <c r="K35" s="75">
        <f t="shared" si="22"/>
        <v>0</v>
      </c>
      <c r="L35" s="75">
        <f t="shared" si="22"/>
        <v>0</v>
      </c>
      <c r="M35" s="75">
        <f t="shared" si="22"/>
        <v>0</v>
      </c>
      <c r="N35" s="75">
        <f t="shared" si="22"/>
        <v>0</v>
      </c>
      <c r="O35" s="75">
        <f t="shared" si="22"/>
        <v>0</v>
      </c>
      <c r="P35" s="75">
        <f t="shared" si="22"/>
        <v>0</v>
      </c>
      <c r="Q35" s="75">
        <f t="shared" si="22"/>
        <v>0</v>
      </c>
      <c r="R35" s="75">
        <f t="shared" si="22"/>
        <v>0</v>
      </c>
      <c r="S35" s="75">
        <f t="shared" si="22"/>
        <v>0</v>
      </c>
      <c r="T35" s="75">
        <f t="shared" si="22"/>
        <v>0</v>
      </c>
      <c r="U35" s="75">
        <f t="shared" si="22"/>
        <v>0</v>
      </c>
      <c r="V35" s="75">
        <f t="shared" si="22"/>
        <v>0</v>
      </c>
      <c r="W35" s="75">
        <f t="shared" si="22"/>
        <v>0</v>
      </c>
      <c r="X35" s="75">
        <f t="shared" si="22"/>
        <v>0</v>
      </c>
      <c r="Y35" s="75">
        <f t="shared" si="22"/>
        <v>0</v>
      </c>
      <c r="Z35" s="75">
        <f t="shared" si="22"/>
        <v>0</v>
      </c>
      <c r="AA35" s="75">
        <f t="shared" si="22"/>
        <v>0</v>
      </c>
      <c r="AB35" s="75">
        <f t="shared" si="22"/>
        <v>0</v>
      </c>
      <c r="AC35" s="75">
        <f t="shared" si="22"/>
        <v>0</v>
      </c>
      <c r="AD35" s="75">
        <f t="shared" si="22"/>
        <v>0</v>
      </c>
      <c r="AE35" s="75">
        <f t="shared" si="22"/>
        <v>0</v>
      </c>
      <c r="AF35" s="75">
        <f t="shared" si="22"/>
        <v>0</v>
      </c>
      <c r="AG35" s="75">
        <f t="shared" si="22"/>
        <v>0</v>
      </c>
      <c r="AH35" s="75">
        <f t="shared" si="22"/>
        <v>0</v>
      </c>
      <c r="AI35" s="76">
        <f t="shared" si="22"/>
        <v>0</v>
      </c>
    </row>
  </sheetData>
  <conditionalFormatting sqref="D11:AI18 D28:AI35">
    <cfRule type="cellIs" dxfId="5" priority="2" operator="notEqual">
      <formula>0</formula>
    </cfRule>
    <cfRule type="expression" dxfId="4" priority="3">
      <formula>LEN(TRIM(D11))=0</formula>
    </cfRule>
  </conditionalFormatting>
  <conditionalFormatting sqref="D2:AI6 D19:AI23">
    <cfRule type="cellIs" dxfId="3" priority="4" operator="notEqual">
      <formula>0</formula>
    </cfRule>
    <cfRule type="expression" dxfId="2" priority="5">
      <formula>LEN(TRIM(D2))=0</formula>
    </cfRule>
  </conditionalFormatting>
  <conditionalFormatting sqref="D7:AI10 D24:AI27">
    <cfRule type="cellIs" dxfId="1" priority="6" operator="notEqual">
      <formula>0</formula>
    </cfRule>
    <cfRule type="expression" dxfId="0" priority="7">
      <formula>LEN(TRIM(D7))=0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53"/>
  <sheetViews>
    <sheetView zoomScale="120" zoomScaleNormal="120" workbookViewId="0">
      <selection activeCell="J23" sqref="J23"/>
    </sheetView>
  </sheetViews>
  <sheetFormatPr defaultColWidth="8.54296875" defaultRowHeight="14.5" x14ac:dyDescent="0.35"/>
  <cols>
    <col min="1" max="1" width="13.90625" customWidth="1"/>
    <col min="2" max="2" width="18.6328125" customWidth="1"/>
    <col min="3" max="3" width="12.54296875" customWidth="1"/>
    <col min="4" max="4" width="9.7265625" customWidth="1"/>
    <col min="5" max="5" width="7.6328125" customWidth="1"/>
    <col min="6" max="6" width="7.90625" customWidth="1"/>
    <col min="7" max="34" width="9.54296875" style="8" customWidth="1"/>
    <col min="35" max="35" width="7.81640625" style="8" customWidth="1"/>
  </cols>
  <sheetData>
    <row r="1" spans="1:45" ht="17" x14ac:dyDescent="0.35">
      <c r="A1" s="10" t="s">
        <v>200</v>
      </c>
      <c r="B1" s="10" t="s">
        <v>201</v>
      </c>
      <c r="C1" s="10" t="s">
        <v>208</v>
      </c>
      <c r="D1" s="12">
        <v>2019</v>
      </c>
      <c r="E1" s="12">
        <v>2020</v>
      </c>
      <c r="F1" s="12">
        <v>2021</v>
      </c>
      <c r="G1" s="12">
        <v>2022</v>
      </c>
      <c r="H1" s="12">
        <f t="shared" ref="H1:AI1" si="0">G1+1</f>
        <v>2023</v>
      </c>
      <c r="I1" s="12">
        <f t="shared" si="0"/>
        <v>2024</v>
      </c>
      <c r="J1" s="12">
        <f t="shared" si="0"/>
        <v>2025</v>
      </c>
      <c r="K1" s="12">
        <f t="shared" si="0"/>
        <v>2026</v>
      </c>
      <c r="L1" s="12">
        <f t="shared" si="0"/>
        <v>2027</v>
      </c>
      <c r="M1" s="12">
        <f t="shared" si="0"/>
        <v>2028</v>
      </c>
      <c r="N1" s="12">
        <f t="shared" si="0"/>
        <v>2029</v>
      </c>
      <c r="O1" s="12">
        <f t="shared" si="0"/>
        <v>2030</v>
      </c>
      <c r="P1" s="12">
        <f t="shared" si="0"/>
        <v>2031</v>
      </c>
      <c r="Q1" s="12">
        <f t="shared" si="0"/>
        <v>2032</v>
      </c>
      <c r="R1" s="12">
        <f t="shared" si="0"/>
        <v>2033</v>
      </c>
      <c r="S1" s="12">
        <f t="shared" si="0"/>
        <v>2034</v>
      </c>
      <c r="T1" s="12">
        <f t="shared" si="0"/>
        <v>2035</v>
      </c>
      <c r="U1" s="12">
        <f t="shared" si="0"/>
        <v>2036</v>
      </c>
      <c r="V1" s="12">
        <f t="shared" si="0"/>
        <v>2037</v>
      </c>
      <c r="W1" s="12">
        <f t="shared" si="0"/>
        <v>2038</v>
      </c>
      <c r="X1" s="12">
        <f t="shared" si="0"/>
        <v>2039</v>
      </c>
      <c r="Y1" s="12">
        <f t="shared" si="0"/>
        <v>2040</v>
      </c>
      <c r="Z1" s="12">
        <f t="shared" si="0"/>
        <v>2041</v>
      </c>
      <c r="AA1" s="12">
        <f t="shared" si="0"/>
        <v>2042</v>
      </c>
      <c r="AB1" s="12">
        <f t="shared" si="0"/>
        <v>2043</v>
      </c>
      <c r="AC1" s="12">
        <f t="shared" si="0"/>
        <v>2044</v>
      </c>
      <c r="AD1" s="12">
        <f t="shared" si="0"/>
        <v>2045</v>
      </c>
      <c r="AE1" s="12">
        <f t="shared" si="0"/>
        <v>2046</v>
      </c>
      <c r="AF1" s="12">
        <f t="shared" si="0"/>
        <v>2047</v>
      </c>
      <c r="AG1" s="12">
        <f t="shared" si="0"/>
        <v>2048</v>
      </c>
      <c r="AH1" s="12">
        <f t="shared" si="0"/>
        <v>2049</v>
      </c>
      <c r="AI1" s="12">
        <f t="shared" si="0"/>
        <v>2050</v>
      </c>
    </row>
    <row r="2" spans="1:45" x14ac:dyDescent="0.35">
      <c r="A2" s="81" t="s">
        <v>7</v>
      </c>
      <c r="B2" s="62" t="s">
        <v>209</v>
      </c>
      <c r="C2" s="82" t="s">
        <v>210</v>
      </c>
      <c r="D2" s="83"/>
      <c r="E2" s="83"/>
      <c r="F2" s="83">
        <v>248.36930000000001</v>
      </c>
      <c r="G2" s="83">
        <v>252.3981</v>
      </c>
      <c r="H2" s="83">
        <v>256.76260000000002</v>
      </c>
      <c r="I2" s="83">
        <v>261.12709999999998</v>
      </c>
      <c r="J2" s="83">
        <v>264.34160000000003</v>
      </c>
      <c r="K2" s="83">
        <v>268.6277</v>
      </c>
      <c r="L2" s="83">
        <v>272.91370000000001</v>
      </c>
      <c r="M2" s="83">
        <v>276.12819999999999</v>
      </c>
      <c r="N2" s="83">
        <v>279.87849999999997</v>
      </c>
      <c r="O2" s="83">
        <v>284.70030000000003</v>
      </c>
      <c r="P2" s="83">
        <v>287.37909999999999</v>
      </c>
      <c r="Q2" s="83">
        <v>291.6651</v>
      </c>
      <c r="R2" s="83">
        <v>294.87970000000001</v>
      </c>
      <c r="S2" s="83">
        <v>299.16570000000002</v>
      </c>
      <c r="T2" s="83">
        <v>302.38029999999998</v>
      </c>
      <c r="U2" s="83">
        <v>306.13049999999998</v>
      </c>
      <c r="V2" s="83">
        <v>309.88080000000002</v>
      </c>
      <c r="W2" s="83">
        <v>313.09539999999998</v>
      </c>
      <c r="X2" s="83">
        <v>316.30990000000003</v>
      </c>
      <c r="Y2" s="83">
        <v>320.06020000000001</v>
      </c>
      <c r="Z2" s="83">
        <v>323.2747</v>
      </c>
      <c r="AA2" s="83">
        <v>327.5607</v>
      </c>
      <c r="AB2" s="83">
        <v>330.23950000000002</v>
      </c>
      <c r="AC2" s="83">
        <v>333.9898</v>
      </c>
      <c r="AD2" s="83">
        <v>337.74009999999998</v>
      </c>
      <c r="AE2" s="83">
        <v>341.49040000000002</v>
      </c>
      <c r="AF2" s="83">
        <v>344.70490000000001</v>
      </c>
      <c r="AG2" s="83">
        <v>348.45519999999999</v>
      </c>
      <c r="AH2" s="83">
        <v>351.66969999999998</v>
      </c>
      <c r="AI2" s="84">
        <v>355.42</v>
      </c>
    </row>
    <row r="3" spans="1:45" x14ac:dyDescent="0.35">
      <c r="A3" s="85" t="s">
        <v>7</v>
      </c>
      <c r="B3" s="86" t="s">
        <v>211</v>
      </c>
      <c r="C3" s="87" t="s">
        <v>212</v>
      </c>
      <c r="D3" s="88"/>
      <c r="E3" s="88"/>
      <c r="F3" s="88">
        <v>0</v>
      </c>
      <c r="G3" s="88">
        <v>0</v>
      </c>
      <c r="H3" s="88">
        <v>-0.02</v>
      </c>
      <c r="I3" s="88">
        <v>-0.02</v>
      </c>
      <c r="J3" s="88">
        <v>-0.02</v>
      </c>
      <c r="K3" s="88">
        <v>-0.01</v>
      </c>
      <c r="L3" s="88">
        <v>-0.01</v>
      </c>
      <c r="M3" s="88">
        <v>-0.01</v>
      </c>
      <c r="N3" s="88">
        <v>-0.01</v>
      </c>
      <c r="O3" s="88">
        <v>-0.01</v>
      </c>
      <c r="P3" s="88">
        <v>0</v>
      </c>
      <c r="Q3" s="88">
        <v>0</v>
      </c>
      <c r="R3" s="88">
        <v>0</v>
      </c>
      <c r="S3" s="88">
        <v>0</v>
      </c>
      <c r="T3" s="88">
        <v>0</v>
      </c>
      <c r="U3" s="88">
        <v>0</v>
      </c>
      <c r="V3" s="88">
        <v>0</v>
      </c>
      <c r="W3" s="88">
        <v>0</v>
      </c>
      <c r="X3" s="88">
        <v>0</v>
      </c>
      <c r="Y3" s="88">
        <v>0</v>
      </c>
      <c r="Z3" s="88">
        <v>0</v>
      </c>
      <c r="AA3" s="88">
        <v>0</v>
      </c>
      <c r="AB3" s="88">
        <v>0</v>
      </c>
      <c r="AC3" s="88">
        <v>0</v>
      </c>
      <c r="AD3" s="88">
        <v>0</v>
      </c>
      <c r="AE3" s="88">
        <v>0</v>
      </c>
      <c r="AF3" s="88">
        <v>0</v>
      </c>
      <c r="AG3" s="88">
        <v>0</v>
      </c>
      <c r="AH3" s="88">
        <v>0</v>
      </c>
      <c r="AI3" s="89">
        <v>0</v>
      </c>
    </row>
    <row r="4" spans="1:45" x14ac:dyDescent="0.35">
      <c r="A4" s="90" t="s">
        <v>7</v>
      </c>
      <c r="B4" s="86" t="s">
        <v>213</v>
      </c>
      <c r="C4" s="87" t="s">
        <v>214</v>
      </c>
      <c r="D4" s="35"/>
      <c r="E4" s="35"/>
      <c r="F4" s="35">
        <v>800</v>
      </c>
      <c r="G4" s="35">
        <v>800</v>
      </c>
      <c r="H4" s="35">
        <v>800</v>
      </c>
      <c r="I4" s="35">
        <v>800</v>
      </c>
      <c r="J4" s="35">
        <v>800</v>
      </c>
      <c r="K4" s="35">
        <v>800</v>
      </c>
      <c r="L4" s="35">
        <v>800</v>
      </c>
      <c r="M4" s="35">
        <v>800</v>
      </c>
      <c r="N4" s="35">
        <v>800</v>
      </c>
      <c r="O4" s="35">
        <v>800</v>
      </c>
      <c r="P4" s="35">
        <v>800</v>
      </c>
      <c r="Q4" s="35">
        <v>800</v>
      </c>
      <c r="R4" s="35">
        <v>800</v>
      </c>
      <c r="S4" s="35">
        <v>800</v>
      </c>
      <c r="T4" s="35">
        <v>800</v>
      </c>
      <c r="U4" s="35">
        <v>800</v>
      </c>
      <c r="V4" s="35">
        <v>800</v>
      </c>
      <c r="W4" s="35">
        <v>800</v>
      </c>
      <c r="X4" s="35">
        <v>800</v>
      </c>
      <c r="Y4" s="35">
        <v>800</v>
      </c>
      <c r="Z4" s="35">
        <f t="shared" ref="Z4:AI4" si="1">Y4</f>
        <v>800</v>
      </c>
      <c r="AA4" s="35">
        <f t="shared" si="1"/>
        <v>800</v>
      </c>
      <c r="AB4" s="35">
        <f t="shared" si="1"/>
        <v>800</v>
      </c>
      <c r="AC4" s="35">
        <f t="shared" si="1"/>
        <v>800</v>
      </c>
      <c r="AD4" s="35">
        <f t="shared" si="1"/>
        <v>800</v>
      </c>
      <c r="AE4" s="35">
        <f t="shared" si="1"/>
        <v>800</v>
      </c>
      <c r="AF4" s="35">
        <f t="shared" si="1"/>
        <v>800</v>
      </c>
      <c r="AG4" s="35">
        <f t="shared" si="1"/>
        <v>800</v>
      </c>
      <c r="AH4" s="35">
        <f t="shared" si="1"/>
        <v>800</v>
      </c>
      <c r="AI4" s="91">
        <f t="shared" si="1"/>
        <v>800</v>
      </c>
    </row>
    <row r="5" spans="1:45" x14ac:dyDescent="0.35">
      <c r="A5" s="90" t="s">
        <v>7</v>
      </c>
      <c r="B5" s="92" t="s">
        <v>215</v>
      </c>
      <c r="C5" s="93" t="s">
        <v>214</v>
      </c>
      <c r="D5" s="94"/>
      <c r="E5" s="94"/>
      <c r="F5" s="94">
        <v>2200</v>
      </c>
      <c r="G5" s="94">
        <v>2200</v>
      </c>
      <c r="H5" s="94">
        <v>2200</v>
      </c>
      <c r="I5" s="94">
        <v>2200</v>
      </c>
      <c r="J5" s="94">
        <v>3400</v>
      </c>
      <c r="K5" s="94">
        <v>3400</v>
      </c>
      <c r="L5" s="94">
        <v>3400</v>
      </c>
      <c r="M5" s="94">
        <v>3400</v>
      </c>
      <c r="N5" s="94">
        <v>3400</v>
      </c>
      <c r="O5" s="94">
        <v>3400</v>
      </c>
      <c r="P5" s="94">
        <v>3400</v>
      </c>
      <c r="Q5" s="94">
        <v>3400</v>
      </c>
      <c r="R5" s="94">
        <v>3400</v>
      </c>
      <c r="S5" s="94">
        <v>3400</v>
      </c>
      <c r="T5" s="94">
        <v>3400</v>
      </c>
      <c r="U5" s="94">
        <v>3400</v>
      </c>
      <c r="V5" s="94">
        <v>3400</v>
      </c>
      <c r="W5" s="94">
        <v>3400</v>
      </c>
      <c r="X5" s="94">
        <v>3400</v>
      </c>
      <c r="Y5" s="94">
        <v>3400</v>
      </c>
      <c r="Z5" s="94">
        <v>3400</v>
      </c>
      <c r="AA5" s="94">
        <v>3400</v>
      </c>
      <c r="AB5" s="94">
        <v>3400</v>
      </c>
      <c r="AC5" s="94">
        <v>3400</v>
      </c>
      <c r="AD5" s="94">
        <v>3400</v>
      </c>
      <c r="AE5" s="94">
        <v>3400</v>
      </c>
      <c r="AF5" s="94">
        <v>3400</v>
      </c>
      <c r="AG5" s="94">
        <v>3400</v>
      </c>
      <c r="AH5" s="94">
        <v>3400</v>
      </c>
      <c r="AI5" s="95">
        <v>3400</v>
      </c>
    </row>
    <row r="6" spans="1:45" x14ac:dyDescent="0.35">
      <c r="A6" s="96" t="s">
        <v>216</v>
      </c>
      <c r="B6" s="62" t="s">
        <v>209</v>
      </c>
      <c r="C6" s="82" t="s">
        <v>210</v>
      </c>
      <c r="D6" s="83"/>
      <c r="E6" s="83"/>
      <c r="F6" s="83">
        <v>248.36930000000001</v>
      </c>
      <c r="G6" s="83">
        <v>252.3981</v>
      </c>
      <c r="H6" s="83">
        <v>250</v>
      </c>
      <c r="I6" s="83">
        <f t="shared" ref="I6:AI6" si="2">H6</f>
        <v>250</v>
      </c>
      <c r="J6" s="83">
        <f t="shared" si="2"/>
        <v>250</v>
      </c>
      <c r="K6" s="83">
        <f t="shared" si="2"/>
        <v>250</v>
      </c>
      <c r="L6" s="83">
        <f t="shared" si="2"/>
        <v>250</v>
      </c>
      <c r="M6" s="83">
        <f t="shared" si="2"/>
        <v>250</v>
      </c>
      <c r="N6" s="83">
        <f t="shared" si="2"/>
        <v>250</v>
      </c>
      <c r="O6" s="83">
        <f t="shared" si="2"/>
        <v>250</v>
      </c>
      <c r="P6" s="83">
        <f t="shared" si="2"/>
        <v>250</v>
      </c>
      <c r="Q6" s="83">
        <f t="shared" si="2"/>
        <v>250</v>
      </c>
      <c r="R6" s="83">
        <f t="shared" si="2"/>
        <v>250</v>
      </c>
      <c r="S6" s="83">
        <f t="shared" si="2"/>
        <v>250</v>
      </c>
      <c r="T6" s="83">
        <f t="shared" si="2"/>
        <v>250</v>
      </c>
      <c r="U6" s="83">
        <f t="shared" si="2"/>
        <v>250</v>
      </c>
      <c r="V6" s="83">
        <f t="shared" si="2"/>
        <v>250</v>
      </c>
      <c r="W6" s="83">
        <f t="shared" si="2"/>
        <v>250</v>
      </c>
      <c r="X6" s="83">
        <f t="shared" si="2"/>
        <v>250</v>
      </c>
      <c r="Y6" s="83">
        <f t="shared" si="2"/>
        <v>250</v>
      </c>
      <c r="Z6" s="83">
        <f t="shared" si="2"/>
        <v>250</v>
      </c>
      <c r="AA6" s="83">
        <f t="shared" si="2"/>
        <v>250</v>
      </c>
      <c r="AB6" s="83">
        <f t="shared" si="2"/>
        <v>250</v>
      </c>
      <c r="AC6" s="83">
        <f t="shared" si="2"/>
        <v>250</v>
      </c>
      <c r="AD6" s="83">
        <f t="shared" si="2"/>
        <v>250</v>
      </c>
      <c r="AE6" s="83">
        <f t="shared" si="2"/>
        <v>250</v>
      </c>
      <c r="AF6" s="83">
        <f t="shared" si="2"/>
        <v>250</v>
      </c>
      <c r="AG6" s="83">
        <f t="shared" si="2"/>
        <v>250</v>
      </c>
      <c r="AH6" s="83">
        <f t="shared" si="2"/>
        <v>250</v>
      </c>
      <c r="AI6" s="83">
        <f t="shared" si="2"/>
        <v>250</v>
      </c>
    </row>
    <row r="7" spans="1:45" x14ac:dyDescent="0.35">
      <c r="A7" s="96" t="s">
        <v>216</v>
      </c>
      <c r="B7" s="86" t="s">
        <v>211</v>
      </c>
      <c r="C7" s="87" t="s">
        <v>212</v>
      </c>
      <c r="D7" s="88"/>
      <c r="E7" s="88"/>
      <c r="F7" s="88">
        <v>0</v>
      </c>
      <c r="G7" s="88"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  <c r="P7" s="88">
        <v>0</v>
      </c>
      <c r="Q7" s="88">
        <v>0</v>
      </c>
      <c r="R7" s="88">
        <v>0</v>
      </c>
      <c r="S7" s="88">
        <v>0</v>
      </c>
      <c r="T7" s="88">
        <v>0</v>
      </c>
      <c r="U7" s="88">
        <v>0</v>
      </c>
      <c r="V7" s="88">
        <v>0</v>
      </c>
      <c r="W7" s="88">
        <v>0</v>
      </c>
      <c r="X7" s="88">
        <v>0</v>
      </c>
      <c r="Y7" s="88">
        <v>0</v>
      </c>
      <c r="Z7" s="88">
        <v>0</v>
      </c>
      <c r="AA7" s="88">
        <v>0</v>
      </c>
      <c r="AB7" s="88">
        <v>0</v>
      </c>
      <c r="AC7" s="88">
        <v>0</v>
      </c>
      <c r="AD7" s="88">
        <v>0</v>
      </c>
      <c r="AE7" s="88">
        <v>0</v>
      </c>
      <c r="AF7" s="88">
        <v>0</v>
      </c>
      <c r="AG7" s="88">
        <v>0</v>
      </c>
      <c r="AH7" s="88">
        <v>0</v>
      </c>
      <c r="AI7" s="89">
        <v>0</v>
      </c>
    </row>
    <row r="8" spans="1:45" x14ac:dyDescent="0.35">
      <c r="A8" s="96" t="s">
        <v>216</v>
      </c>
      <c r="B8" s="86" t="s">
        <v>213</v>
      </c>
      <c r="C8" s="87" t="s">
        <v>214</v>
      </c>
      <c r="D8" s="35"/>
      <c r="E8" s="35"/>
      <c r="F8" s="35">
        <v>800</v>
      </c>
      <c r="G8" s="35">
        <v>800</v>
      </c>
      <c r="H8" s="35">
        <v>800</v>
      </c>
      <c r="I8" s="35">
        <v>800</v>
      </c>
      <c r="J8" s="35">
        <v>800</v>
      </c>
      <c r="K8" s="35">
        <v>800</v>
      </c>
      <c r="L8" s="35">
        <v>800</v>
      </c>
      <c r="M8" s="35">
        <v>800</v>
      </c>
      <c r="N8" s="35">
        <v>800</v>
      </c>
      <c r="O8" s="35">
        <v>800</v>
      </c>
      <c r="P8" s="35">
        <v>800</v>
      </c>
      <c r="Q8" s="35">
        <v>800</v>
      </c>
      <c r="R8" s="35">
        <v>800</v>
      </c>
      <c r="S8" s="35">
        <v>800</v>
      </c>
      <c r="T8" s="35">
        <v>800</v>
      </c>
      <c r="U8" s="35">
        <v>800</v>
      </c>
      <c r="V8" s="35">
        <v>800</v>
      </c>
      <c r="W8" s="35">
        <v>800</v>
      </c>
      <c r="X8" s="35">
        <v>800</v>
      </c>
      <c r="Y8" s="35">
        <v>800</v>
      </c>
      <c r="Z8" s="35">
        <f t="shared" ref="Z8:AI8" si="3">Y8</f>
        <v>800</v>
      </c>
      <c r="AA8" s="35">
        <f t="shared" si="3"/>
        <v>800</v>
      </c>
      <c r="AB8" s="35">
        <f t="shared" si="3"/>
        <v>800</v>
      </c>
      <c r="AC8" s="35">
        <f t="shared" si="3"/>
        <v>800</v>
      </c>
      <c r="AD8" s="35">
        <f t="shared" si="3"/>
        <v>800</v>
      </c>
      <c r="AE8" s="35">
        <f t="shared" si="3"/>
        <v>800</v>
      </c>
      <c r="AF8" s="35">
        <f t="shared" si="3"/>
        <v>800</v>
      </c>
      <c r="AG8" s="35">
        <f t="shared" si="3"/>
        <v>800</v>
      </c>
      <c r="AH8" s="35">
        <f t="shared" si="3"/>
        <v>800</v>
      </c>
      <c r="AI8" s="91">
        <f t="shared" si="3"/>
        <v>800</v>
      </c>
    </row>
    <row r="9" spans="1:45" x14ac:dyDescent="0.35">
      <c r="A9" s="96" t="s">
        <v>216</v>
      </c>
      <c r="B9" s="92" t="s">
        <v>215</v>
      </c>
      <c r="C9" s="93" t="s">
        <v>214</v>
      </c>
      <c r="D9" s="94"/>
      <c r="E9" s="94"/>
      <c r="F9" s="94">
        <v>2200</v>
      </c>
      <c r="G9" s="94">
        <v>2200</v>
      </c>
      <c r="H9" s="94">
        <v>2200</v>
      </c>
      <c r="I9" s="94">
        <v>2200</v>
      </c>
      <c r="J9" s="94">
        <v>3400</v>
      </c>
      <c r="K9" s="94">
        <v>3400</v>
      </c>
      <c r="L9" s="94">
        <v>3400</v>
      </c>
      <c r="M9" s="94">
        <v>3400</v>
      </c>
      <c r="N9" s="94">
        <v>3400</v>
      </c>
      <c r="O9" s="94">
        <v>3400</v>
      </c>
      <c r="P9" s="94">
        <v>3400</v>
      </c>
      <c r="Q9" s="94">
        <v>3400</v>
      </c>
      <c r="R9" s="94">
        <v>3400</v>
      </c>
      <c r="S9" s="94">
        <v>3400</v>
      </c>
      <c r="T9" s="94">
        <v>3400</v>
      </c>
      <c r="U9" s="94">
        <v>3400</v>
      </c>
      <c r="V9" s="94">
        <v>3400</v>
      </c>
      <c r="W9" s="94">
        <v>3400</v>
      </c>
      <c r="X9" s="94">
        <v>3400</v>
      </c>
      <c r="Y9" s="94">
        <v>3400</v>
      </c>
      <c r="Z9" s="94">
        <v>3400</v>
      </c>
      <c r="AA9" s="94">
        <v>3400</v>
      </c>
      <c r="AB9" s="94">
        <v>3400</v>
      </c>
      <c r="AC9" s="94">
        <v>3400</v>
      </c>
      <c r="AD9" s="94">
        <v>3400</v>
      </c>
      <c r="AE9" s="94">
        <v>3400</v>
      </c>
      <c r="AF9" s="94">
        <v>3400</v>
      </c>
      <c r="AG9" s="94">
        <v>3400</v>
      </c>
      <c r="AH9" s="94">
        <v>3400</v>
      </c>
      <c r="AI9" s="95">
        <v>3400</v>
      </c>
    </row>
    <row r="10" spans="1:45" x14ac:dyDescent="0.35">
      <c r="A10" s="96" t="s">
        <v>217</v>
      </c>
      <c r="B10" s="62" t="s">
        <v>209</v>
      </c>
      <c r="C10" s="82" t="s">
        <v>210</v>
      </c>
      <c r="D10" s="97">
        <v>236.753952989863</v>
      </c>
      <c r="E10" s="97">
        <v>227.66141893154099</v>
      </c>
      <c r="F10" s="97">
        <v>228.59346237021501</v>
      </c>
      <c r="G10" s="97">
        <v>229.83615610909001</v>
      </c>
      <c r="H10" s="97">
        <v>233.56432986378701</v>
      </c>
      <c r="I10" s="97">
        <v>237.603153918684</v>
      </c>
      <c r="J10" s="97">
        <v>241.64197797358199</v>
      </c>
      <c r="K10" s="97">
        <v>244.61661422618101</v>
      </c>
      <c r="L10" s="97">
        <v>248.58288843438299</v>
      </c>
      <c r="M10" s="97">
        <v>252.54907010451501</v>
      </c>
      <c r="N10" s="97">
        <v>255.523706357115</v>
      </c>
      <c r="O10" s="97">
        <v>258.99416158751501</v>
      </c>
      <c r="P10" s="97">
        <v>263.45616223544903</v>
      </c>
      <c r="Q10" s="97">
        <v>265.93507204831599</v>
      </c>
      <c r="R10" s="97">
        <v>269.901253718448</v>
      </c>
      <c r="S10" s="97">
        <v>272.87598250911702</v>
      </c>
      <c r="T10" s="97">
        <v>276.84216417924898</v>
      </c>
      <c r="U10" s="97">
        <v>279.816892969918</v>
      </c>
      <c r="V10" s="97">
        <v>283.28725566224898</v>
      </c>
      <c r="W10" s="97">
        <v>286.75771089264902</v>
      </c>
      <c r="X10" s="97">
        <v>289.73243968331798</v>
      </c>
      <c r="Y10" s="97">
        <v>292.707075935918</v>
      </c>
      <c r="Z10" s="97">
        <v>296.17753116631798</v>
      </c>
      <c r="AA10" s="97">
        <v>299.15216741891697</v>
      </c>
      <c r="AB10" s="97">
        <v>303.11834908904899</v>
      </c>
      <c r="AC10" s="97">
        <v>305.59725890191697</v>
      </c>
      <c r="AD10" s="97">
        <v>309.06771413231701</v>
      </c>
      <c r="AE10" s="97">
        <v>312.53816936271801</v>
      </c>
      <c r="AF10" s="97">
        <v>316.00862459311799</v>
      </c>
      <c r="AG10" s="97">
        <v>318.98326084571801</v>
      </c>
      <c r="AH10" s="97">
        <v>322.45371607611798</v>
      </c>
      <c r="AI10" s="97">
        <v>325.42835232871698</v>
      </c>
      <c r="AJ10" s="98"/>
      <c r="AK10" s="98"/>
      <c r="AL10" s="98"/>
      <c r="AM10" s="98"/>
      <c r="AN10" s="98"/>
      <c r="AO10" s="98"/>
      <c r="AP10" s="98"/>
      <c r="AQ10" s="98"/>
      <c r="AR10" s="98"/>
      <c r="AS10" s="98"/>
    </row>
    <row r="11" spans="1:45" x14ac:dyDescent="0.35">
      <c r="A11" s="96" t="s">
        <v>217</v>
      </c>
      <c r="B11" s="86" t="s">
        <v>211</v>
      </c>
      <c r="C11" s="87" t="s">
        <v>212</v>
      </c>
      <c r="D11" s="88"/>
      <c r="E11" s="88"/>
      <c r="F11" s="99">
        <v>0.56408309356535402</v>
      </c>
      <c r="G11" s="99">
        <v>0.55890148860016198</v>
      </c>
      <c r="H11" s="99">
        <v>0.56785153354003903</v>
      </c>
      <c r="I11" s="99">
        <v>0.55303471273048199</v>
      </c>
      <c r="J11" s="99">
        <v>0.55255996228803095</v>
      </c>
      <c r="K11" s="99">
        <v>0.559688966216215</v>
      </c>
      <c r="L11" s="99">
        <v>0.55462560797572003</v>
      </c>
      <c r="M11" s="99">
        <v>0.55518180865215705</v>
      </c>
      <c r="N11" s="99">
        <v>0.55896961516712895</v>
      </c>
      <c r="O11" s="99">
        <v>0.56907798273523502</v>
      </c>
      <c r="P11" s="99">
        <v>0.57652635455136403</v>
      </c>
      <c r="Q11" s="99">
        <v>0.58259445739499305</v>
      </c>
      <c r="R11" s="99">
        <v>0.58818527928517494</v>
      </c>
      <c r="S11" s="99">
        <v>0.59147924859349799</v>
      </c>
      <c r="T11" s="99">
        <v>0.59560369434278104</v>
      </c>
      <c r="U11" s="99">
        <v>0.601198037163308</v>
      </c>
      <c r="V11" s="99">
        <v>0.61321521574907401</v>
      </c>
      <c r="W11" s="99">
        <v>0.61932890998823498</v>
      </c>
      <c r="X11" s="99">
        <v>0.618424459531838</v>
      </c>
      <c r="Y11" s="99">
        <v>0.62194562630207795</v>
      </c>
      <c r="Z11" s="99">
        <v>0.648123345980258</v>
      </c>
      <c r="AA11" s="99">
        <v>0.66001422779530305</v>
      </c>
      <c r="AB11" s="99">
        <v>0.66001987145762098</v>
      </c>
      <c r="AC11" s="99">
        <v>0.66730908361390195</v>
      </c>
      <c r="AD11" s="99">
        <v>0.66778302429578595</v>
      </c>
      <c r="AE11" s="99">
        <v>0.67606262403723005</v>
      </c>
      <c r="AF11" s="99">
        <v>0.68450310335006903</v>
      </c>
      <c r="AG11" s="99">
        <v>0.69374859687568402</v>
      </c>
      <c r="AH11" s="99">
        <v>0.70482305529206202</v>
      </c>
      <c r="AI11" s="100">
        <v>0.71714781951467099</v>
      </c>
    </row>
    <row r="12" spans="1:45" x14ac:dyDescent="0.35">
      <c r="A12" s="96" t="s">
        <v>217</v>
      </c>
      <c r="B12" s="86" t="s">
        <v>213</v>
      </c>
      <c r="C12" s="87" t="s">
        <v>214</v>
      </c>
      <c r="D12" s="35">
        <v>800</v>
      </c>
      <c r="E12" s="35">
        <v>800</v>
      </c>
      <c r="F12" s="35">
        <v>800</v>
      </c>
      <c r="G12" s="35">
        <v>800</v>
      </c>
      <c r="H12" s="35">
        <v>800</v>
      </c>
      <c r="I12" s="35">
        <v>800</v>
      </c>
      <c r="J12" s="35">
        <v>800</v>
      </c>
      <c r="K12" s="35">
        <v>800</v>
      </c>
      <c r="L12" s="35">
        <v>800</v>
      </c>
      <c r="M12" s="35">
        <v>800</v>
      </c>
      <c r="N12" s="35">
        <v>800</v>
      </c>
      <c r="O12" s="35">
        <v>800</v>
      </c>
      <c r="P12" s="35">
        <v>800</v>
      </c>
      <c r="Q12" s="35">
        <v>800</v>
      </c>
      <c r="R12" s="35">
        <v>800</v>
      </c>
      <c r="S12" s="35">
        <v>800</v>
      </c>
      <c r="T12" s="35">
        <v>800</v>
      </c>
      <c r="U12" s="35">
        <v>800</v>
      </c>
      <c r="V12" s="35">
        <v>800</v>
      </c>
      <c r="W12" s="35">
        <v>800</v>
      </c>
      <c r="X12" s="35">
        <v>800</v>
      </c>
      <c r="Y12" s="35">
        <v>800</v>
      </c>
      <c r="Z12" s="35">
        <f t="shared" ref="Z12:AI12" si="4">Y12</f>
        <v>800</v>
      </c>
      <c r="AA12" s="35">
        <f t="shared" si="4"/>
        <v>800</v>
      </c>
      <c r="AB12" s="35">
        <f t="shared" si="4"/>
        <v>800</v>
      </c>
      <c r="AC12" s="35">
        <f t="shared" si="4"/>
        <v>800</v>
      </c>
      <c r="AD12" s="35">
        <f t="shared" si="4"/>
        <v>800</v>
      </c>
      <c r="AE12" s="35">
        <f t="shared" si="4"/>
        <v>800</v>
      </c>
      <c r="AF12" s="35">
        <f t="shared" si="4"/>
        <v>800</v>
      </c>
      <c r="AG12" s="35">
        <f t="shared" si="4"/>
        <v>800</v>
      </c>
      <c r="AH12" s="35">
        <f t="shared" si="4"/>
        <v>800</v>
      </c>
      <c r="AI12" s="91">
        <f t="shared" si="4"/>
        <v>800</v>
      </c>
    </row>
    <row r="13" spans="1:45" x14ac:dyDescent="0.35">
      <c r="A13" s="96" t="s">
        <v>217</v>
      </c>
      <c r="B13" s="92" t="s">
        <v>215</v>
      </c>
      <c r="C13" s="93" t="s">
        <v>214</v>
      </c>
      <c r="D13" s="94">
        <v>2200</v>
      </c>
      <c r="E13" s="94">
        <v>2200</v>
      </c>
      <c r="F13" s="94">
        <v>2200</v>
      </c>
      <c r="G13" s="94">
        <v>2200</v>
      </c>
      <c r="H13" s="94">
        <v>2200</v>
      </c>
      <c r="I13" s="94">
        <v>2200</v>
      </c>
      <c r="J13" s="94">
        <v>3400</v>
      </c>
      <c r="K13" s="94">
        <v>3400</v>
      </c>
      <c r="L13" s="94">
        <v>3400</v>
      </c>
      <c r="M13" s="94">
        <v>3400</v>
      </c>
      <c r="N13" s="94">
        <v>3400</v>
      </c>
      <c r="O13" s="94">
        <v>3400</v>
      </c>
      <c r="P13" s="94">
        <v>3400</v>
      </c>
      <c r="Q13" s="94">
        <v>3400</v>
      </c>
      <c r="R13" s="94">
        <v>3400</v>
      </c>
      <c r="S13" s="94">
        <v>3400</v>
      </c>
      <c r="T13" s="94">
        <v>3400</v>
      </c>
      <c r="U13" s="94">
        <v>3400</v>
      </c>
      <c r="V13" s="94">
        <v>3400</v>
      </c>
      <c r="W13" s="94">
        <v>3400</v>
      </c>
      <c r="X13" s="94">
        <v>3400</v>
      </c>
      <c r="Y13" s="94">
        <v>3400</v>
      </c>
      <c r="Z13" s="94">
        <v>3400</v>
      </c>
      <c r="AA13" s="94">
        <v>3400</v>
      </c>
      <c r="AB13" s="94">
        <v>3400</v>
      </c>
      <c r="AC13" s="94">
        <v>3400</v>
      </c>
      <c r="AD13" s="94">
        <v>3400</v>
      </c>
      <c r="AE13" s="94">
        <v>3400</v>
      </c>
      <c r="AF13" s="94">
        <v>3400</v>
      </c>
      <c r="AG13" s="94">
        <v>3400</v>
      </c>
      <c r="AH13" s="94">
        <v>3400</v>
      </c>
      <c r="AI13" s="95">
        <v>3400</v>
      </c>
    </row>
    <row r="14" spans="1:45" x14ac:dyDescent="0.35">
      <c r="A14" s="4" t="s">
        <v>11</v>
      </c>
      <c r="B14" s="62" t="s">
        <v>209</v>
      </c>
      <c r="C14" s="82" t="s">
        <v>210</v>
      </c>
      <c r="D14" s="101">
        <v>239.58110689889</v>
      </c>
      <c r="E14" s="101">
        <v>240.31078563294</v>
      </c>
      <c r="F14" s="101">
        <v>241.617177800039</v>
      </c>
      <c r="G14" s="97">
        <v>245.53645158275199</v>
      </c>
      <c r="H14" s="97">
        <v>249.78229908688499</v>
      </c>
      <c r="I14" s="97">
        <v>254.02814659101799</v>
      </c>
      <c r="J14" s="97">
        <v>257.15525778406101</v>
      </c>
      <c r="K14" s="97">
        <v>261.32483665620299</v>
      </c>
      <c r="L14" s="97">
        <v>265.49431824692698</v>
      </c>
      <c r="M14" s="97">
        <v>268.62142943996901</v>
      </c>
      <c r="N14" s="97">
        <v>272.26977447256201</v>
      </c>
      <c r="O14" s="97">
        <v>276.96048990283498</v>
      </c>
      <c r="P14" s="97">
        <v>279.56646453774698</v>
      </c>
      <c r="Q14" s="97">
        <v>283.73594612847103</v>
      </c>
      <c r="R14" s="97">
        <v>286.86315460293201</v>
      </c>
      <c r="S14" s="97">
        <v>291.032636193656</v>
      </c>
      <c r="T14" s="97">
        <v>294.15984466811699</v>
      </c>
      <c r="U14" s="97">
        <v>297.80809241929097</v>
      </c>
      <c r="V14" s="97">
        <v>301.45643745188403</v>
      </c>
      <c r="W14" s="97">
        <v>304.58364592634501</v>
      </c>
      <c r="X14" s="97">
        <v>307.71075711938801</v>
      </c>
      <c r="Y14" s="97">
        <v>311.35910215198101</v>
      </c>
      <c r="Z14" s="97">
        <v>314.48621334502297</v>
      </c>
      <c r="AA14" s="97">
        <v>318.65569493574702</v>
      </c>
      <c r="AB14" s="97">
        <v>321.26166957065902</v>
      </c>
      <c r="AC14" s="97">
        <v>324.910014603251</v>
      </c>
      <c r="AD14" s="97">
        <v>328.558359635844</v>
      </c>
      <c r="AE14" s="97">
        <v>332.20670466843598</v>
      </c>
      <c r="AF14" s="97">
        <v>335.33381586147902</v>
      </c>
      <c r="AG14" s="97">
        <v>338.98216089407202</v>
      </c>
      <c r="AH14" s="97">
        <v>342.10927208711502</v>
      </c>
      <c r="AI14" s="97">
        <v>345.75761711970699</v>
      </c>
    </row>
    <row r="15" spans="1:45" x14ac:dyDescent="0.35">
      <c r="A15" s="4" t="s">
        <v>11</v>
      </c>
      <c r="B15" s="86" t="s">
        <v>211</v>
      </c>
      <c r="C15" s="87" t="s">
        <v>212</v>
      </c>
      <c r="D15" s="102">
        <v>0.58544560751347097</v>
      </c>
      <c r="E15" s="102">
        <v>0.57305198428233395</v>
      </c>
      <c r="F15" s="102">
        <v>0.56531499259279505</v>
      </c>
      <c r="G15" s="102">
        <v>0.56356137777561899</v>
      </c>
      <c r="H15" s="102">
        <v>0.56410384250955303</v>
      </c>
      <c r="I15" s="102">
        <v>0.55758979047655799</v>
      </c>
      <c r="J15" s="102">
        <v>0.55631579474951798</v>
      </c>
      <c r="K15" s="102">
        <v>0.55784021063759603</v>
      </c>
      <c r="L15" s="102">
        <v>0.55643595215576602</v>
      </c>
      <c r="M15" s="102">
        <v>0.55670138597749796</v>
      </c>
      <c r="N15" s="102">
        <v>0.56339718992214705</v>
      </c>
      <c r="O15" s="102">
        <v>0.57177413889870699</v>
      </c>
      <c r="P15" s="102">
        <v>0.57512497623418002</v>
      </c>
      <c r="Q15" s="102">
        <v>0.58203332934318497</v>
      </c>
      <c r="R15" s="102">
        <v>0.58872884456358998</v>
      </c>
      <c r="S15" s="102">
        <v>0.59381871614191295</v>
      </c>
      <c r="T15" s="102">
        <v>0.59577058827336404</v>
      </c>
      <c r="U15" s="102">
        <v>0.602748860770146</v>
      </c>
      <c r="V15" s="102">
        <v>0.61280151713868602</v>
      </c>
      <c r="W15" s="102">
        <v>0.618241659345795</v>
      </c>
      <c r="X15" s="102">
        <v>0.61865554554969504</v>
      </c>
      <c r="Y15" s="102">
        <v>0.62388657922302404</v>
      </c>
      <c r="Z15" s="102">
        <v>0.65316049875360005</v>
      </c>
      <c r="AA15" s="102">
        <v>0.65707107615694504</v>
      </c>
      <c r="AB15" s="102">
        <v>0.66286110402718301</v>
      </c>
      <c r="AC15" s="102">
        <v>0.66599015302248799</v>
      </c>
      <c r="AD15" s="102">
        <v>0.67108026520434805</v>
      </c>
      <c r="AE15" s="102">
        <v>0.674920778857794</v>
      </c>
      <c r="AF15" s="102">
        <v>0.68431187174171404</v>
      </c>
      <c r="AG15" s="102">
        <v>0.69593785869735203</v>
      </c>
      <c r="AH15" s="102">
        <v>0.71018567833249302</v>
      </c>
      <c r="AI15" s="103">
        <v>0.71835809024246999</v>
      </c>
    </row>
    <row r="16" spans="1:45" x14ac:dyDescent="0.35">
      <c r="A16" s="4" t="s">
        <v>11</v>
      </c>
      <c r="B16" s="86" t="s">
        <v>213</v>
      </c>
      <c r="C16" s="87" t="s">
        <v>214</v>
      </c>
      <c r="D16" s="35">
        <v>800</v>
      </c>
      <c r="E16" s="35">
        <v>800</v>
      </c>
      <c r="F16" s="35">
        <v>800</v>
      </c>
      <c r="G16" s="35">
        <v>800</v>
      </c>
      <c r="H16" s="35">
        <v>800</v>
      </c>
      <c r="I16" s="35">
        <v>800</v>
      </c>
      <c r="J16" s="35">
        <v>800</v>
      </c>
      <c r="K16" s="35">
        <v>800</v>
      </c>
      <c r="L16" s="35">
        <v>800</v>
      </c>
      <c r="M16" s="35">
        <v>800</v>
      </c>
      <c r="N16" s="35">
        <v>800</v>
      </c>
      <c r="O16" s="35">
        <v>800</v>
      </c>
      <c r="P16" s="35">
        <v>800</v>
      </c>
      <c r="Q16" s="35">
        <v>800</v>
      </c>
      <c r="R16" s="35">
        <v>800</v>
      </c>
      <c r="S16" s="35">
        <v>800</v>
      </c>
      <c r="T16" s="35">
        <v>800</v>
      </c>
      <c r="U16" s="35">
        <v>800</v>
      </c>
      <c r="V16" s="35">
        <v>800</v>
      </c>
      <c r="W16" s="35">
        <v>800</v>
      </c>
      <c r="X16" s="35">
        <v>800</v>
      </c>
      <c r="Y16" s="35">
        <v>800</v>
      </c>
      <c r="Z16" s="35">
        <f t="shared" ref="Z16:AI16" si="5">Y16</f>
        <v>800</v>
      </c>
      <c r="AA16" s="35">
        <f t="shared" si="5"/>
        <v>800</v>
      </c>
      <c r="AB16" s="35">
        <f t="shared" si="5"/>
        <v>800</v>
      </c>
      <c r="AC16" s="35">
        <f t="shared" si="5"/>
        <v>800</v>
      </c>
      <c r="AD16" s="35">
        <f t="shared" si="5"/>
        <v>800</v>
      </c>
      <c r="AE16" s="35">
        <f t="shared" si="5"/>
        <v>800</v>
      </c>
      <c r="AF16" s="35">
        <f t="shared" si="5"/>
        <v>800</v>
      </c>
      <c r="AG16" s="35">
        <f t="shared" si="5"/>
        <v>800</v>
      </c>
      <c r="AH16" s="35">
        <f t="shared" si="5"/>
        <v>800</v>
      </c>
      <c r="AI16" s="91">
        <f t="shared" si="5"/>
        <v>800</v>
      </c>
    </row>
    <row r="17" spans="1:35" x14ac:dyDescent="0.35">
      <c r="A17" s="4" t="s">
        <v>11</v>
      </c>
      <c r="B17" s="92" t="s">
        <v>215</v>
      </c>
      <c r="C17" s="93" t="s">
        <v>214</v>
      </c>
      <c r="D17" s="94">
        <v>2200</v>
      </c>
      <c r="E17" s="94">
        <v>2200</v>
      </c>
      <c r="F17" s="94">
        <v>2200</v>
      </c>
      <c r="G17" s="94">
        <v>2200</v>
      </c>
      <c r="H17" s="94">
        <v>2200</v>
      </c>
      <c r="I17" s="94">
        <v>2200</v>
      </c>
      <c r="J17" s="94">
        <v>3400</v>
      </c>
      <c r="K17" s="94">
        <v>3400</v>
      </c>
      <c r="L17" s="94">
        <v>3400</v>
      </c>
      <c r="M17" s="94">
        <v>3400</v>
      </c>
      <c r="N17" s="94">
        <v>3400</v>
      </c>
      <c r="O17" s="94">
        <v>3400</v>
      </c>
      <c r="P17" s="94">
        <v>3400</v>
      </c>
      <c r="Q17" s="94">
        <v>3400</v>
      </c>
      <c r="R17" s="94">
        <v>3400</v>
      </c>
      <c r="S17" s="94">
        <v>3400</v>
      </c>
      <c r="T17" s="94">
        <v>3400</v>
      </c>
      <c r="U17" s="94">
        <v>3400</v>
      </c>
      <c r="V17" s="94">
        <v>3400</v>
      </c>
      <c r="W17" s="94">
        <v>3400</v>
      </c>
      <c r="X17" s="94">
        <v>3400</v>
      </c>
      <c r="Y17" s="94">
        <v>3400</v>
      </c>
      <c r="Z17" s="94">
        <v>3400</v>
      </c>
      <c r="AA17" s="94">
        <v>3400</v>
      </c>
      <c r="AB17" s="94">
        <v>3400</v>
      </c>
      <c r="AC17" s="94">
        <v>3400</v>
      </c>
      <c r="AD17" s="94">
        <v>3400</v>
      </c>
      <c r="AE17" s="94">
        <v>3400</v>
      </c>
      <c r="AF17" s="94">
        <v>3400</v>
      </c>
      <c r="AG17" s="94">
        <v>3400</v>
      </c>
      <c r="AH17" s="94">
        <v>3400</v>
      </c>
      <c r="AI17" s="95">
        <v>3400</v>
      </c>
    </row>
    <row r="18" spans="1:35" x14ac:dyDescent="0.35"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</row>
    <row r="19" spans="1:35" x14ac:dyDescent="0.35">
      <c r="F19" s="104"/>
      <c r="G19" s="104"/>
      <c r="J19" s="105"/>
      <c r="O19" s="105"/>
      <c r="Y19" s="105"/>
      <c r="AI19" s="105"/>
    </row>
    <row r="20" spans="1:35" x14ac:dyDescent="0.35">
      <c r="F20" s="104"/>
      <c r="G20" s="104"/>
      <c r="J20" s="106"/>
    </row>
    <row r="21" spans="1:35" x14ac:dyDescent="0.35">
      <c r="J21" s="107"/>
      <c r="O21" s="107"/>
      <c r="Y21" s="107"/>
      <c r="AI21" s="107"/>
    </row>
    <row r="23" spans="1:35" x14ac:dyDescent="0.35"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x14ac:dyDescent="0.35"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x14ac:dyDescent="0.35">
      <c r="F25" s="104"/>
      <c r="G25" s="104"/>
    </row>
    <row r="26" spans="1:35" x14ac:dyDescent="0.35">
      <c r="F26" s="104"/>
      <c r="G26" s="104"/>
    </row>
    <row r="27" spans="1:35" x14ac:dyDescent="0.35">
      <c r="F27" s="104"/>
      <c r="G27" s="104"/>
    </row>
    <row r="28" spans="1:35" x14ac:dyDescent="0.35">
      <c r="F28" s="104"/>
      <c r="G28" s="104"/>
    </row>
    <row r="29" spans="1:35" x14ac:dyDescent="0.35">
      <c r="F29" s="104"/>
      <c r="G29" s="104"/>
    </row>
    <row r="30" spans="1:35" x14ac:dyDescent="0.35">
      <c r="F30" s="104"/>
      <c r="G30" s="104"/>
    </row>
    <row r="31" spans="1:35" x14ac:dyDescent="0.35">
      <c r="F31" s="104"/>
      <c r="G31" s="104"/>
    </row>
    <row r="32" spans="1:35" x14ac:dyDescent="0.35">
      <c r="F32" s="104"/>
      <c r="G32" s="104"/>
    </row>
    <row r="33" spans="6:7" x14ac:dyDescent="0.35">
      <c r="F33" s="104"/>
      <c r="G33" s="104"/>
    </row>
    <row r="34" spans="6:7" x14ac:dyDescent="0.35">
      <c r="F34" s="104"/>
      <c r="G34" s="104"/>
    </row>
    <row r="35" spans="6:7" x14ac:dyDescent="0.35">
      <c r="F35" s="104"/>
      <c r="G35" s="104"/>
    </row>
    <row r="36" spans="6:7" x14ac:dyDescent="0.35">
      <c r="F36" s="104"/>
      <c r="G36" s="104"/>
    </row>
    <row r="37" spans="6:7" x14ac:dyDescent="0.35">
      <c r="F37" s="104"/>
      <c r="G37" s="104"/>
    </row>
    <row r="38" spans="6:7" x14ac:dyDescent="0.35">
      <c r="F38" s="104"/>
      <c r="G38" s="104"/>
    </row>
    <row r="39" spans="6:7" x14ac:dyDescent="0.35">
      <c r="F39" s="104"/>
      <c r="G39" s="104"/>
    </row>
    <row r="40" spans="6:7" x14ac:dyDescent="0.35">
      <c r="F40" s="104"/>
      <c r="G40" s="104"/>
    </row>
    <row r="41" spans="6:7" x14ac:dyDescent="0.35">
      <c r="F41" s="104"/>
      <c r="G41" s="104"/>
    </row>
    <row r="42" spans="6:7" x14ac:dyDescent="0.35">
      <c r="F42" s="104"/>
      <c r="G42" s="104"/>
    </row>
    <row r="43" spans="6:7" x14ac:dyDescent="0.35">
      <c r="G43" s="104"/>
    </row>
    <row r="44" spans="6:7" x14ac:dyDescent="0.35">
      <c r="G44" s="104"/>
    </row>
    <row r="45" spans="6:7" x14ac:dyDescent="0.35">
      <c r="G45" s="104"/>
    </row>
    <row r="46" spans="6:7" x14ac:dyDescent="0.35">
      <c r="G46" s="104"/>
    </row>
    <row r="47" spans="6:7" x14ac:dyDescent="0.35">
      <c r="G47" s="104"/>
    </row>
    <row r="48" spans="6:7" x14ac:dyDescent="0.35">
      <c r="G48" s="104"/>
    </row>
    <row r="49" spans="7:7" x14ac:dyDescent="0.35">
      <c r="G49" s="104"/>
    </row>
    <row r="50" spans="7:7" x14ac:dyDescent="0.35">
      <c r="G50" s="104"/>
    </row>
    <row r="51" spans="7:7" x14ac:dyDescent="0.35">
      <c r="G51" s="104"/>
    </row>
    <row r="52" spans="7:7" x14ac:dyDescent="0.35">
      <c r="G52" s="104"/>
    </row>
    <row r="53" spans="7:7" x14ac:dyDescent="0.35">
      <c r="G53" s="104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L375"/>
  <sheetViews>
    <sheetView tabSelected="1" zoomScale="120" zoomScaleNormal="120" workbookViewId="0">
      <selection activeCell="D140" sqref="D140"/>
    </sheetView>
  </sheetViews>
  <sheetFormatPr defaultColWidth="8.54296875" defaultRowHeight="14.5" x14ac:dyDescent="0.35"/>
  <cols>
    <col min="1" max="1" width="17.81640625" customWidth="1"/>
    <col min="2" max="2" width="16.36328125" customWidth="1"/>
    <col min="3" max="3" width="12.6328125" customWidth="1"/>
    <col min="4" max="10" width="8.81640625" customWidth="1"/>
    <col min="11" max="11" width="18.54296875" style="8" customWidth="1"/>
    <col min="12" max="12" width="96" customWidth="1"/>
  </cols>
  <sheetData>
    <row r="1" spans="1:12" ht="17.5" thickBot="1" x14ac:dyDescent="0.4">
      <c r="A1" s="108" t="s">
        <v>200</v>
      </c>
      <c r="B1" s="109" t="s">
        <v>218</v>
      </c>
      <c r="C1" s="110" t="s">
        <v>201</v>
      </c>
      <c r="D1" s="110">
        <v>2019</v>
      </c>
      <c r="E1" s="110">
        <v>2025</v>
      </c>
      <c r="F1" s="110">
        <v>2030</v>
      </c>
      <c r="G1" s="110">
        <v>2035</v>
      </c>
      <c r="H1" s="110">
        <v>2040</v>
      </c>
      <c r="I1" s="110">
        <v>2045</v>
      </c>
      <c r="J1" s="110">
        <v>2050</v>
      </c>
      <c r="K1" s="110" t="s">
        <v>208</v>
      </c>
      <c r="L1" s="111" t="s">
        <v>219</v>
      </c>
    </row>
    <row r="2" spans="1:12" hidden="1" x14ac:dyDescent="0.35">
      <c r="A2" s="24" t="s">
        <v>220</v>
      </c>
      <c r="B2" s="112" t="s">
        <v>46</v>
      </c>
      <c r="C2" s="8" t="s">
        <v>221</v>
      </c>
      <c r="D2" s="8"/>
      <c r="H2">
        <v>0.34799999999999998</v>
      </c>
      <c r="K2" s="8">
        <f>$H2</f>
        <v>0.34799999999999998</v>
      </c>
      <c r="L2" s="113" t="s">
        <v>222</v>
      </c>
    </row>
    <row r="3" spans="1:12" hidden="1" x14ac:dyDescent="0.35">
      <c r="A3" s="24" t="str">
        <f t="shared" ref="A3:A34" si="0">A2</f>
        <v>pypsa_za_original</v>
      </c>
      <c r="B3" s="112" t="s">
        <v>111</v>
      </c>
      <c r="C3" s="8" t="s">
        <v>221</v>
      </c>
      <c r="D3" s="8"/>
      <c r="H3">
        <v>0</v>
      </c>
      <c r="K3" s="8" t="s">
        <v>223</v>
      </c>
      <c r="L3" s="113"/>
    </row>
    <row r="4" spans="1:12" hidden="1" x14ac:dyDescent="0.35">
      <c r="A4" s="24" t="str">
        <f t="shared" si="0"/>
        <v>pypsa_za_original</v>
      </c>
      <c r="B4" s="112" t="s">
        <v>77</v>
      </c>
      <c r="C4" s="8" t="s">
        <v>221</v>
      </c>
      <c r="D4" s="8"/>
      <c r="H4">
        <v>0.248</v>
      </c>
      <c r="K4" s="8" t="s">
        <v>223</v>
      </c>
      <c r="L4" s="113"/>
    </row>
    <row r="5" spans="1:12" hidden="1" x14ac:dyDescent="0.35">
      <c r="A5" s="24" t="str">
        <f t="shared" si="0"/>
        <v>pypsa_za_original</v>
      </c>
      <c r="B5" s="112" t="s">
        <v>91</v>
      </c>
      <c r="C5" s="8" t="s">
        <v>221</v>
      </c>
      <c r="D5" s="8"/>
      <c r="H5">
        <v>0.187</v>
      </c>
      <c r="K5" s="8" t="s">
        <v>223</v>
      </c>
      <c r="L5" s="113"/>
    </row>
    <row r="6" spans="1:12" hidden="1" x14ac:dyDescent="0.35">
      <c r="A6" s="24" t="str">
        <f t="shared" si="0"/>
        <v>pypsa_za_original</v>
      </c>
      <c r="B6" s="112" t="s">
        <v>101</v>
      </c>
      <c r="C6" s="8" t="s">
        <v>224</v>
      </c>
      <c r="D6" s="8"/>
      <c r="H6">
        <v>0.08</v>
      </c>
      <c r="K6" s="8" t="s">
        <v>225</v>
      </c>
      <c r="L6" s="113" t="s">
        <v>222</v>
      </c>
    </row>
    <row r="7" spans="1:12" hidden="1" x14ac:dyDescent="0.35">
      <c r="A7" s="24" t="str">
        <f t="shared" si="0"/>
        <v>pypsa_za_original</v>
      </c>
      <c r="B7" s="112" t="s">
        <v>226</v>
      </c>
      <c r="C7" s="8" t="s">
        <v>224</v>
      </c>
      <c r="D7" s="8"/>
      <c r="H7">
        <v>0.08</v>
      </c>
      <c r="K7" s="8" t="s">
        <v>225</v>
      </c>
      <c r="L7" s="113"/>
    </row>
    <row r="8" spans="1:12" hidden="1" x14ac:dyDescent="0.35">
      <c r="A8" s="24" t="str">
        <f t="shared" si="0"/>
        <v>pypsa_za_original</v>
      </c>
      <c r="B8" s="112" t="s">
        <v>227</v>
      </c>
      <c r="C8" s="8" t="s">
        <v>224</v>
      </c>
      <c r="D8" s="8"/>
      <c r="H8">
        <v>0.08</v>
      </c>
      <c r="K8" s="8" t="s">
        <v>225</v>
      </c>
      <c r="L8" s="113"/>
    </row>
    <row r="9" spans="1:12" hidden="1" x14ac:dyDescent="0.35">
      <c r="A9" s="24" t="str">
        <f t="shared" si="0"/>
        <v>pypsa_za_original</v>
      </c>
      <c r="B9" s="112" t="s">
        <v>228</v>
      </c>
      <c r="C9" s="8" t="s">
        <v>229</v>
      </c>
      <c r="D9" s="8"/>
      <c r="H9" s="114">
        <v>0.89</v>
      </c>
      <c r="K9" s="8" t="s">
        <v>225</v>
      </c>
      <c r="L9" s="113"/>
    </row>
    <row r="10" spans="1:12" hidden="1" x14ac:dyDescent="0.35">
      <c r="A10" s="24" t="str">
        <f t="shared" si="0"/>
        <v>pypsa_za_original</v>
      </c>
      <c r="B10" s="112" t="s">
        <v>96</v>
      </c>
      <c r="C10" s="8" t="s">
        <v>229</v>
      </c>
      <c r="D10" s="8"/>
      <c r="H10" s="114">
        <v>0.46800000000000003</v>
      </c>
      <c r="K10" s="8" t="s">
        <v>225</v>
      </c>
      <c r="L10" s="113"/>
    </row>
    <row r="11" spans="1:12" hidden="1" x14ac:dyDescent="0.35">
      <c r="A11" s="24" t="str">
        <f t="shared" si="0"/>
        <v>pypsa_za_original</v>
      </c>
      <c r="B11" s="112" t="s">
        <v>204</v>
      </c>
      <c r="C11" s="8" t="s">
        <v>229</v>
      </c>
      <c r="D11" s="8"/>
      <c r="H11" s="114">
        <v>0.49</v>
      </c>
      <c r="K11" s="8" t="s">
        <v>225</v>
      </c>
      <c r="L11" s="113" t="s">
        <v>222</v>
      </c>
    </row>
    <row r="12" spans="1:12" hidden="1" x14ac:dyDescent="0.35">
      <c r="A12" s="24" t="str">
        <f t="shared" si="0"/>
        <v>pypsa_za_original</v>
      </c>
      <c r="B12" s="112" t="s">
        <v>46</v>
      </c>
      <c r="C12" s="8" t="s">
        <v>229</v>
      </c>
      <c r="D12" s="8"/>
      <c r="H12" s="114">
        <v>0.37</v>
      </c>
      <c r="K12" s="8" t="s">
        <v>225</v>
      </c>
      <c r="L12" s="113" t="s">
        <v>222</v>
      </c>
    </row>
    <row r="13" spans="1:12" hidden="1" x14ac:dyDescent="0.35">
      <c r="A13" s="24" t="str">
        <f t="shared" si="0"/>
        <v>pypsa_za_original</v>
      </c>
      <c r="B13" s="112" t="s">
        <v>111</v>
      </c>
      <c r="C13" s="8" t="s">
        <v>229</v>
      </c>
      <c r="D13" s="8"/>
      <c r="H13" s="114">
        <v>1</v>
      </c>
      <c r="K13" s="8" t="s">
        <v>225</v>
      </c>
      <c r="L13" s="113" t="s">
        <v>222</v>
      </c>
    </row>
    <row r="14" spans="1:12" hidden="1" x14ac:dyDescent="0.35">
      <c r="A14" s="24" t="str">
        <f t="shared" si="0"/>
        <v>pypsa_za_original</v>
      </c>
      <c r="B14" s="112" t="s">
        <v>77</v>
      </c>
      <c r="C14" s="8" t="s">
        <v>229</v>
      </c>
      <c r="D14" s="8"/>
      <c r="H14" s="114">
        <v>0.39300000000000002</v>
      </c>
      <c r="K14" s="8" t="s">
        <v>225</v>
      </c>
      <c r="L14" s="113" t="s">
        <v>222</v>
      </c>
    </row>
    <row r="15" spans="1:12" hidden="1" x14ac:dyDescent="0.35">
      <c r="A15" s="24" t="str">
        <f t="shared" si="0"/>
        <v>pypsa_za_original</v>
      </c>
      <c r="B15" s="112" t="s">
        <v>230</v>
      </c>
      <c r="C15" s="8" t="s">
        <v>229</v>
      </c>
      <c r="D15" s="8"/>
      <c r="H15" s="114">
        <v>0.23899999999999999</v>
      </c>
      <c r="K15" s="8" t="s">
        <v>225</v>
      </c>
      <c r="L15" s="113"/>
    </row>
    <row r="16" spans="1:12" hidden="1" x14ac:dyDescent="0.35">
      <c r="A16" s="24" t="str">
        <f t="shared" si="0"/>
        <v>pypsa_za_original</v>
      </c>
      <c r="B16" s="112" t="s">
        <v>74</v>
      </c>
      <c r="C16" s="8" t="s">
        <v>229</v>
      </c>
      <c r="D16" s="8"/>
      <c r="H16" s="114">
        <v>0.9</v>
      </c>
      <c r="K16" s="8" t="s">
        <v>225</v>
      </c>
      <c r="L16" s="113"/>
    </row>
    <row r="17" spans="1:12" hidden="1" x14ac:dyDescent="0.35">
      <c r="A17" s="24" t="str">
        <f t="shared" si="0"/>
        <v>pypsa_za_original</v>
      </c>
      <c r="B17" s="112" t="s">
        <v>68</v>
      </c>
      <c r="C17" s="8" t="s">
        <v>229</v>
      </c>
      <c r="D17" s="8"/>
      <c r="H17" s="114">
        <v>0.33700000000000002</v>
      </c>
      <c r="K17" s="8" t="s">
        <v>225</v>
      </c>
      <c r="L17" s="113"/>
    </row>
    <row r="18" spans="1:12" hidden="1" x14ac:dyDescent="0.35">
      <c r="A18" s="24" t="str">
        <f t="shared" si="0"/>
        <v>pypsa_za_original</v>
      </c>
      <c r="B18" s="112" t="s">
        <v>205</v>
      </c>
      <c r="C18" s="8" t="s">
        <v>229</v>
      </c>
      <c r="D18" s="8"/>
      <c r="H18" s="114">
        <v>0.31</v>
      </c>
      <c r="K18" s="8" t="s">
        <v>225</v>
      </c>
      <c r="L18" s="113"/>
    </row>
    <row r="19" spans="1:12" hidden="1" x14ac:dyDescent="0.35">
      <c r="A19" s="24" t="str">
        <f t="shared" si="0"/>
        <v>pypsa_za_original</v>
      </c>
      <c r="B19" s="112" t="s">
        <v>70</v>
      </c>
      <c r="C19" s="8" t="s">
        <v>229</v>
      </c>
      <c r="D19" s="8"/>
      <c r="H19" s="114">
        <v>0.75</v>
      </c>
      <c r="K19" s="8" t="s">
        <v>225</v>
      </c>
      <c r="L19" s="113"/>
    </row>
    <row r="20" spans="1:12" hidden="1" x14ac:dyDescent="0.35">
      <c r="A20" s="24" t="str">
        <f t="shared" si="0"/>
        <v>pypsa_za_original</v>
      </c>
      <c r="B20" s="112" t="s">
        <v>231</v>
      </c>
      <c r="C20" s="8" t="s">
        <v>229</v>
      </c>
      <c r="D20" s="8"/>
      <c r="H20" s="114">
        <v>0.9</v>
      </c>
      <c r="K20" s="8" t="s">
        <v>225</v>
      </c>
      <c r="L20" s="113"/>
    </row>
    <row r="21" spans="1:12" hidden="1" x14ac:dyDescent="0.35">
      <c r="A21" s="24" t="str">
        <f>A20</f>
        <v>pypsa_za_original</v>
      </c>
      <c r="B21" s="112" t="s">
        <v>228</v>
      </c>
      <c r="C21" s="8" t="s">
        <v>232</v>
      </c>
      <c r="D21" s="8"/>
      <c r="H21">
        <v>2.5</v>
      </c>
      <c r="K21" s="8" t="s">
        <v>233</v>
      </c>
      <c r="L21" s="113"/>
    </row>
    <row r="22" spans="1:12" hidden="1" x14ac:dyDescent="0.35">
      <c r="A22" s="24" t="str">
        <f>A21</f>
        <v>pypsa_za_original</v>
      </c>
      <c r="B22" s="112" t="s">
        <v>96</v>
      </c>
      <c r="C22" s="8" t="s">
        <v>232</v>
      </c>
      <c r="D22" s="8"/>
      <c r="H22">
        <v>2.6</v>
      </c>
      <c r="K22" s="8" t="s">
        <v>233</v>
      </c>
      <c r="L22" s="113"/>
    </row>
    <row r="23" spans="1:12" hidden="1" x14ac:dyDescent="0.35">
      <c r="A23" s="24" t="str">
        <f>A22</f>
        <v>pypsa_za_original</v>
      </c>
      <c r="B23" s="112" t="s">
        <v>204</v>
      </c>
      <c r="C23" s="8" t="s">
        <v>232</v>
      </c>
      <c r="D23" s="8"/>
      <c r="H23">
        <v>1.8</v>
      </c>
      <c r="K23" s="8" t="s">
        <v>233</v>
      </c>
      <c r="L23" s="113"/>
    </row>
    <row r="24" spans="1:12" hidden="1" x14ac:dyDescent="0.35">
      <c r="A24" s="24" t="str">
        <f>A23</f>
        <v>pypsa_za_original</v>
      </c>
      <c r="B24" s="112" t="s">
        <v>46</v>
      </c>
      <c r="C24" s="8" t="s">
        <v>232</v>
      </c>
      <c r="D24" s="8"/>
      <c r="H24">
        <v>2.6</v>
      </c>
      <c r="K24" s="8" t="s">
        <v>233</v>
      </c>
      <c r="L24" s="113"/>
    </row>
    <row r="25" spans="1:12" hidden="1" x14ac:dyDescent="0.35">
      <c r="A25" s="24" t="str">
        <f>A24</f>
        <v>pypsa_za_original</v>
      </c>
      <c r="B25" s="112" t="s">
        <v>111</v>
      </c>
      <c r="C25" s="8" t="s">
        <v>232</v>
      </c>
      <c r="D25" s="8"/>
      <c r="H25">
        <v>5</v>
      </c>
      <c r="K25" s="8" t="s">
        <v>233</v>
      </c>
      <c r="L25" s="113"/>
    </row>
    <row r="26" spans="1:12" hidden="1" x14ac:dyDescent="0.35">
      <c r="A26" s="24" t="str">
        <f>A25</f>
        <v>pypsa_za_original</v>
      </c>
      <c r="B26" s="112" t="s">
        <v>77</v>
      </c>
      <c r="C26" s="8" t="s">
        <v>232</v>
      </c>
      <c r="D26" s="8"/>
      <c r="H26">
        <v>2.6</v>
      </c>
      <c r="K26" s="8" t="s">
        <v>233</v>
      </c>
      <c r="L26" s="113"/>
    </row>
    <row r="27" spans="1:12" hidden="1" x14ac:dyDescent="0.35">
      <c r="A27" s="24" t="str">
        <f>A26</f>
        <v>pypsa_za_original</v>
      </c>
      <c r="B27" s="112" t="s">
        <v>234</v>
      </c>
      <c r="C27" s="8" t="s">
        <v>232</v>
      </c>
      <c r="D27" s="8"/>
      <c r="H27">
        <v>2</v>
      </c>
      <c r="K27" s="8" t="s">
        <v>233</v>
      </c>
      <c r="L27" s="113"/>
    </row>
    <row r="28" spans="1:12" hidden="1" x14ac:dyDescent="0.35">
      <c r="A28" s="24" t="str">
        <f>A27</f>
        <v>pypsa_za_original</v>
      </c>
      <c r="B28" s="112" t="s">
        <v>235</v>
      </c>
      <c r="C28" s="8" t="s">
        <v>232</v>
      </c>
      <c r="D28" s="8"/>
      <c r="H28">
        <v>2</v>
      </c>
      <c r="K28" s="8" t="s">
        <v>233</v>
      </c>
      <c r="L28" s="113"/>
    </row>
    <row r="29" spans="1:12" hidden="1" x14ac:dyDescent="0.35">
      <c r="A29" s="24" t="str">
        <f>A28</f>
        <v>pypsa_za_original</v>
      </c>
      <c r="B29" s="112" t="s">
        <v>236</v>
      </c>
      <c r="C29" s="8" t="s">
        <v>232</v>
      </c>
      <c r="D29" s="8"/>
      <c r="H29">
        <v>2</v>
      </c>
      <c r="K29" s="8" t="s">
        <v>233</v>
      </c>
      <c r="L29" s="113"/>
    </row>
    <row r="30" spans="1:12" hidden="1" x14ac:dyDescent="0.35">
      <c r="A30" s="24" t="str">
        <f>A29</f>
        <v>pypsa_za_original</v>
      </c>
      <c r="B30" s="112" t="s">
        <v>237</v>
      </c>
      <c r="C30" s="8" t="s">
        <v>232</v>
      </c>
      <c r="D30" s="8"/>
      <c r="H30">
        <v>2</v>
      </c>
      <c r="K30" s="8" t="s">
        <v>233</v>
      </c>
      <c r="L30" s="113"/>
    </row>
    <row r="31" spans="1:12" hidden="1" x14ac:dyDescent="0.35">
      <c r="A31" s="24" t="str">
        <f>A30</f>
        <v>pypsa_za_original</v>
      </c>
      <c r="B31" s="112" t="s">
        <v>74</v>
      </c>
      <c r="C31" s="8" t="s">
        <v>232</v>
      </c>
      <c r="D31" s="8"/>
      <c r="H31">
        <v>1</v>
      </c>
      <c r="K31" s="8" t="s">
        <v>233</v>
      </c>
      <c r="L31" s="113"/>
    </row>
    <row r="32" spans="1:12" hidden="1" x14ac:dyDescent="0.35">
      <c r="A32" s="24" t="str">
        <f>A31</f>
        <v>pypsa_za_original</v>
      </c>
      <c r="B32" s="112" t="s">
        <v>68</v>
      </c>
      <c r="C32" s="8" t="s">
        <v>232</v>
      </c>
      <c r="D32" s="8"/>
      <c r="H32">
        <v>1.6</v>
      </c>
      <c r="K32" s="8" t="s">
        <v>233</v>
      </c>
      <c r="L32" s="113"/>
    </row>
    <row r="33" spans="1:12" hidden="1" x14ac:dyDescent="0.35">
      <c r="A33" s="24" t="str">
        <f>A32</f>
        <v>pypsa_za_original</v>
      </c>
      <c r="B33" s="112" t="s">
        <v>205</v>
      </c>
      <c r="C33" s="8" t="s">
        <v>232</v>
      </c>
      <c r="D33" s="8"/>
      <c r="H33">
        <v>2</v>
      </c>
      <c r="K33" s="8" t="s">
        <v>233</v>
      </c>
      <c r="L33" s="113"/>
    </row>
    <row r="34" spans="1:12" hidden="1" x14ac:dyDescent="0.35">
      <c r="A34" s="24" t="str">
        <f>A33</f>
        <v>pypsa_za_original</v>
      </c>
      <c r="B34" s="112" t="s">
        <v>66</v>
      </c>
      <c r="C34" s="8" t="s">
        <v>232</v>
      </c>
      <c r="D34" s="8"/>
      <c r="H34">
        <v>4</v>
      </c>
      <c r="K34" s="8" t="s">
        <v>233</v>
      </c>
      <c r="L34" s="113"/>
    </row>
    <row r="35" spans="1:12" hidden="1" x14ac:dyDescent="0.35">
      <c r="A35" s="24" t="str">
        <f>A34</f>
        <v>pypsa_za_original</v>
      </c>
      <c r="B35" s="112" t="s">
        <v>70</v>
      </c>
      <c r="C35" s="8" t="s">
        <v>232</v>
      </c>
      <c r="D35" s="8"/>
      <c r="H35">
        <v>1</v>
      </c>
      <c r="K35" s="8" t="s">
        <v>233</v>
      </c>
      <c r="L35" s="113"/>
    </row>
    <row r="36" spans="1:12" hidden="1" x14ac:dyDescent="0.35">
      <c r="A36" s="24" t="str">
        <f>A35</f>
        <v>pypsa_za_original</v>
      </c>
      <c r="B36" s="112" t="s">
        <v>231</v>
      </c>
      <c r="C36" s="8" t="s">
        <v>232</v>
      </c>
      <c r="D36" s="8"/>
      <c r="H36">
        <v>2</v>
      </c>
      <c r="K36" s="8" t="s">
        <v>233</v>
      </c>
      <c r="L36" s="113"/>
    </row>
    <row r="37" spans="1:12" hidden="1" x14ac:dyDescent="0.35">
      <c r="A37" s="24" t="str">
        <f>A36</f>
        <v>pypsa_za_original</v>
      </c>
      <c r="B37" s="112" t="s">
        <v>101</v>
      </c>
      <c r="C37" s="8" t="s">
        <v>232</v>
      </c>
      <c r="D37" s="8"/>
      <c r="H37">
        <v>2</v>
      </c>
      <c r="K37" s="8" t="s">
        <v>233</v>
      </c>
      <c r="L37" s="113"/>
    </row>
    <row r="38" spans="1:12" hidden="1" x14ac:dyDescent="0.35">
      <c r="A38" s="24" t="str">
        <f>A37</f>
        <v>pypsa_za_original</v>
      </c>
      <c r="B38" s="112" t="s">
        <v>226</v>
      </c>
      <c r="C38" s="8" t="s">
        <v>232</v>
      </c>
      <c r="D38" s="8"/>
      <c r="H38">
        <v>2</v>
      </c>
      <c r="K38" s="8" t="s">
        <v>233</v>
      </c>
      <c r="L38" s="113"/>
    </row>
    <row r="39" spans="1:12" hidden="1" x14ac:dyDescent="0.35">
      <c r="A39" s="24" t="str">
        <f>A38</f>
        <v>pypsa_za_original</v>
      </c>
      <c r="B39" s="112" t="s">
        <v>227</v>
      </c>
      <c r="C39" s="8" t="s">
        <v>232</v>
      </c>
      <c r="D39" s="8"/>
      <c r="H39">
        <v>2</v>
      </c>
      <c r="K39" s="8" t="s">
        <v>233</v>
      </c>
      <c r="L39" s="113"/>
    </row>
    <row r="40" spans="1:12" x14ac:dyDescent="0.35">
      <c r="A40" s="24" t="str">
        <f>A39</f>
        <v>pypsa_za_original</v>
      </c>
      <c r="B40" s="112" t="s">
        <v>96</v>
      </c>
      <c r="C40" s="8" t="s">
        <v>238</v>
      </c>
      <c r="D40" s="8"/>
      <c r="K40" s="8" t="s">
        <v>239</v>
      </c>
      <c r="L40" s="113"/>
    </row>
    <row r="41" spans="1:12" x14ac:dyDescent="0.35">
      <c r="A41" s="24" t="str">
        <f>A40</f>
        <v>pypsa_za_original</v>
      </c>
      <c r="B41" s="112" t="s">
        <v>46</v>
      </c>
      <c r="C41" s="8" t="s">
        <v>238</v>
      </c>
      <c r="D41" s="8"/>
      <c r="H41">
        <v>98</v>
      </c>
      <c r="K41" s="8" t="s">
        <v>239</v>
      </c>
      <c r="L41" s="113"/>
    </row>
    <row r="42" spans="1:12" x14ac:dyDescent="0.35">
      <c r="A42" s="24" t="str">
        <f>A41</f>
        <v>pypsa_za_original</v>
      </c>
      <c r="B42" s="112" t="s">
        <v>111</v>
      </c>
      <c r="C42" s="8" t="s">
        <v>238</v>
      </c>
      <c r="D42" s="8"/>
      <c r="H42">
        <v>50</v>
      </c>
      <c r="K42" s="8" t="s">
        <v>239</v>
      </c>
      <c r="L42" s="113"/>
    </row>
    <row r="43" spans="1:12" x14ac:dyDescent="0.35">
      <c r="A43" s="24" t="str">
        <f>A42</f>
        <v>pypsa_za_original</v>
      </c>
      <c r="B43" s="112" t="s">
        <v>77</v>
      </c>
      <c r="C43" s="8" t="s">
        <v>238</v>
      </c>
      <c r="D43" s="8"/>
      <c r="H43">
        <v>900</v>
      </c>
      <c r="K43" s="8" t="s">
        <v>239</v>
      </c>
      <c r="L43" s="113"/>
    </row>
    <row r="44" spans="1:12" x14ac:dyDescent="0.35">
      <c r="A44" s="24" t="str">
        <f>A43</f>
        <v>pypsa_za_original</v>
      </c>
      <c r="B44" s="112" t="s">
        <v>91</v>
      </c>
      <c r="C44" s="8" t="s">
        <v>238</v>
      </c>
      <c r="D44" s="8"/>
      <c r="H44">
        <v>540</v>
      </c>
      <c r="K44" s="8" t="s">
        <v>239</v>
      </c>
      <c r="L44" s="113"/>
    </row>
    <row r="45" spans="1:12" x14ac:dyDescent="0.35">
      <c r="A45" s="24" t="str">
        <f>A44</f>
        <v>pypsa_za_original</v>
      </c>
      <c r="B45" s="112" t="s">
        <v>68</v>
      </c>
      <c r="C45" s="8" t="s">
        <v>238</v>
      </c>
      <c r="D45" s="8"/>
      <c r="H45">
        <v>29</v>
      </c>
      <c r="K45" s="8" t="s">
        <v>239</v>
      </c>
      <c r="L45" s="113"/>
    </row>
    <row r="46" spans="1:12" x14ac:dyDescent="0.35">
      <c r="A46" s="24" t="str">
        <f>A45</f>
        <v>pypsa_za_original</v>
      </c>
      <c r="B46" s="112" t="s">
        <v>240</v>
      </c>
      <c r="C46" s="8" t="s">
        <v>238</v>
      </c>
      <c r="D46" s="8"/>
      <c r="H46">
        <v>0</v>
      </c>
      <c r="K46" s="8" t="s">
        <v>239</v>
      </c>
      <c r="L46" s="113"/>
    </row>
    <row r="47" spans="1:12" hidden="1" x14ac:dyDescent="0.35">
      <c r="A47" s="24" t="str">
        <f>A46</f>
        <v>pypsa_za_original</v>
      </c>
      <c r="B47" s="112" t="s">
        <v>228</v>
      </c>
      <c r="C47" s="8" t="s">
        <v>241</v>
      </c>
      <c r="D47" s="8"/>
      <c r="H47">
        <v>12000</v>
      </c>
      <c r="K47" s="8" t="s">
        <v>242</v>
      </c>
      <c r="L47" s="113"/>
    </row>
    <row r="48" spans="1:12" hidden="1" x14ac:dyDescent="0.35">
      <c r="A48" s="24" t="str">
        <f>A47</f>
        <v>pypsa_za_original</v>
      </c>
      <c r="B48" s="112" t="s">
        <v>243</v>
      </c>
      <c r="C48" s="8" t="s">
        <v>241</v>
      </c>
      <c r="D48" s="8"/>
      <c r="H48">
        <v>0</v>
      </c>
      <c r="K48" s="8" t="s">
        <v>244</v>
      </c>
      <c r="L48" s="113"/>
    </row>
    <row r="49" spans="1:12" hidden="1" x14ac:dyDescent="0.35">
      <c r="A49" s="24" t="str">
        <f>A48</f>
        <v>pypsa_za_original</v>
      </c>
      <c r="B49" s="112" t="s">
        <v>96</v>
      </c>
      <c r="C49" s="8" t="s">
        <v>241</v>
      </c>
      <c r="D49" s="8"/>
      <c r="H49">
        <v>1610.3610000000001</v>
      </c>
      <c r="K49" s="8" t="s">
        <v>242</v>
      </c>
      <c r="L49" s="113"/>
    </row>
    <row r="50" spans="1:12" hidden="1" x14ac:dyDescent="0.35">
      <c r="A50" s="24" t="str">
        <f>A49</f>
        <v>pypsa_za_original</v>
      </c>
      <c r="B50" s="112" t="s">
        <v>204</v>
      </c>
      <c r="C50" s="8" t="s">
        <v>241</v>
      </c>
      <c r="D50" s="8"/>
      <c r="H50">
        <v>12199</v>
      </c>
      <c r="K50" s="8" t="s">
        <v>242</v>
      </c>
      <c r="L50" s="113"/>
    </row>
    <row r="51" spans="1:12" hidden="1" x14ac:dyDescent="0.35">
      <c r="A51" s="24" t="str">
        <f>A50</f>
        <v>pypsa_za_original</v>
      </c>
      <c r="B51" s="112" t="s">
        <v>46</v>
      </c>
      <c r="C51" s="8" t="s">
        <v>241</v>
      </c>
      <c r="D51" s="8"/>
      <c r="H51">
        <v>48188</v>
      </c>
      <c r="K51" s="8" t="s">
        <v>242</v>
      </c>
      <c r="L51" s="113"/>
    </row>
    <row r="52" spans="1:12" hidden="1" x14ac:dyDescent="0.35">
      <c r="A52" s="24" t="str">
        <f>A51</f>
        <v>pypsa_za_original</v>
      </c>
      <c r="B52" s="112" t="s">
        <v>111</v>
      </c>
      <c r="C52" s="8" t="s">
        <v>241</v>
      </c>
      <c r="D52" s="8"/>
      <c r="H52">
        <v>0</v>
      </c>
      <c r="K52" s="8" t="s">
        <v>242</v>
      </c>
      <c r="L52" s="113"/>
    </row>
    <row r="53" spans="1:12" hidden="1" x14ac:dyDescent="0.35">
      <c r="A53" s="24" t="str">
        <f>A52</f>
        <v>pypsa_za_original</v>
      </c>
      <c r="B53" s="112" t="s">
        <v>77</v>
      </c>
      <c r="C53" s="8" t="s">
        <v>241</v>
      </c>
      <c r="D53" s="8"/>
      <c r="H53">
        <v>291.60000000000002</v>
      </c>
      <c r="K53" s="8" t="s">
        <v>242</v>
      </c>
      <c r="L53" s="113"/>
    </row>
    <row r="54" spans="1:12" hidden="1" x14ac:dyDescent="0.35">
      <c r="A54" s="24" t="str">
        <f>A53</f>
        <v>pypsa_za_original</v>
      </c>
      <c r="B54" s="112" t="s">
        <v>234</v>
      </c>
      <c r="C54" s="8" t="s">
        <v>241</v>
      </c>
      <c r="D54" s="8"/>
      <c r="H54">
        <v>6000</v>
      </c>
      <c r="K54" s="8" t="s">
        <v>245</v>
      </c>
      <c r="L54" s="113"/>
    </row>
    <row r="55" spans="1:12" hidden="1" x14ac:dyDescent="0.35">
      <c r="A55" s="24" t="str">
        <f>A54</f>
        <v>pypsa_za_original</v>
      </c>
      <c r="B55" s="112" t="s">
        <v>235</v>
      </c>
      <c r="C55" s="8" t="s">
        <v>241</v>
      </c>
      <c r="D55" s="8"/>
      <c r="H55">
        <v>0</v>
      </c>
      <c r="K55" s="8" t="s">
        <v>246</v>
      </c>
      <c r="L55" s="113"/>
    </row>
    <row r="56" spans="1:12" hidden="1" x14ac:dyDescent="0.35">
      <c r="A56" s="24" t="str">
        <f>A55</f>
        <v>pypsa_za_original</v>
      </c>
      <c r="B56" s="112" t="s">
        <v>236</v>
      </c>
      <c r="C56" s="8" t="s">
        <v>241</v>
      </c>
      <c r="D56" s="8"/>
      <c r="H56">
        <v>6000</v>
      </c>
      <c r="K56" s="8" t="s">
        <v>245</v>
      </c>
      <c r="L56" s="113"/>
    </row>
    <row r="57" spans="1:12" hidden="1" x14ac:dyDescent="0.35">
      <c r="A57" s="24" t="str">
        <f>A56</f>
        <v>pypsa_za_original</v>
      </c>
      <c r="B57" s="112" t="s">
        <v>237</v>
      </c>
      <c r="C57" s="8" t="s">
        <v>241</v>
      </c>
      <c r="D57" s="8"/>
      <c r="H57">
        <v>0</v>
      </c>
      <c r="K57" s="8" t="s">
        <v>245</v>
      </c>
      <c r="L57" s="113"/>
    </row>
    <row r="58" spans="1:12" hidden="1" x14ac:dyDescent="0.35">
      <c r="A58" s="24" t="str">
        <f>A57</f>
        <v>pypsa_za_original</v>
      </c>
      <c r="B58" s="112" t="s">
        <v>74</v>
      </c>
      <c r="C58" s="8" t="s">
        <v>241</v>
      </c>
      <c r="D58" s="8"/>
      <c r="H58">
        <v>2000</v>
      </c>
      <c r="K58" s="8" t="s">
        <v>242</v>
      </c>
      <c r="L58" s="113"/>
    </row>
    <row r="59" spans="1:12" hidden="1" x14ac:dyDescent="0.35">
      <c r="A59" s="24" t="str">
        <f>A58</f>
        <v>pypsa_za_original</v>
      </c>
      <c r="B59" s="112" t="s">
        <v>68</v>
      </c>
      <c r="C59" s="8" t="s">
        <v>241</v>
      </c>
      <c r="D59" s="8"/>
      <c r="H59">
        <v>91968</v>
      </c>
      <c r="K59" s="8" t="s">
        <v>242</v>
      </c>
      <c r="L59" s="113"/>
    </row>
    <row r="60" spans="1:12" hidden="1" x14ac:dyDescent="0.35">
      <c r="A60" s="24" t="str">
        <f>A59</f>
        <v>pypsa_za_original</v>
      </c>
      <c r="B60" s="112" t="s">
        <v>205</v>
      </c>
      <c r="C60" s="8" t="s">
        <v>241</v>
      </c>
      <c r="D60" s="8"/>
      <c r="H60">
        <v>10754</v>
      </c>
      <c r="K60" s="8" t="s">
        <v>242</v>
      </c>
      <c r="L60" s="113"/>
    </row>
    <row r="61" spans="1:12" hidden="1" x14ac:dyDescent="0.35">
      <c r="A61" s="24" t="str">
        <f>A60</f>
        <v>pypsa_za_original</v>
      </c>
      <c r="B61" s="112" t="s">
        <v>66</v>
      </c>
      <c r="C61" s="8" t="s">
        <v>241</v>
      </c>
      <c r="D61" s="8"/>
      <c r="H61">
        <v>10544</v>
      </c>
      <c r="K61" s="8" t="s">
        <v>242</v>
      </c>
      <c r="L61" s="113"/>
    </row>
    <row r="62" spans="1:12" hidden="1" x14ac:dyDescent="0.35">
      <c r="A62" s="24" t="str">
        <f>A61</f>
        <v>pypsa_za_original</v>
      </c>
      <c r="B62" s="112" t="s">
        <v>70</v>
      </c>
      <c r="C62" s="8" t="s">
        <v>241</v>
      </c>
      <c r="D62" s="8"/>
      <c r="H62">
        <v>2000</v>
      </c>
      <c r="K62" s="8" t="s">
        <v>242</v>
      </c>
      <c r="L62" s="113"/>
    </row>
    <row r="63" spans="1:12" hidden="1" x14ac:dyDescent="0.35">
      <c r="A63" s="24" t="str">
        <f>A62</f>
        <v>pypsa_za_original</v>
      </c>
      <c r="B63" s="112" t="s">
        <v>231</v>
      </c>
      <c r="C63" s="8" t="s">
        <v>241</v>
      </c>
      <c r="D63" s="8"/>
      <c r="H63">
        <v>3000</v>
      </c>
      <c r="K63" s="8" t="s">
        <v>242</v>
      </c>
      <c r="L63" s="113"/>
    </row>
    <row r="64" spans="1:12" hidden="1" x14ac:dyDescent="0.35">
      <c r="A64" s="24" t="str">
        <f>A63</f>
        <v>pypsa_za_original</v>
      </c>
      <c r="B64" s="112" t="s">
        <v>101</v>
      </c>
      <c r="C64" s="8" t="s">
        <v>241</v>
      </c>
      <c r="D64" s="8"/>
      <c r="H64">
        <v>5363</v>
      </c>
      <c r="K64" s="8" t="s">
        <v>242</v>
      </c>
      <c r="L64" s="113"/>
    </row>
    <row r="65" spans="1:12" hidden="1" x14ac:dyDescent="0.35">
      <c r="A65" s="24" t="str">
        <f>A64</f>
        <v>pypsa_za_original</v>
      </c>
      <c r="B65" s="112" t="s">
        <v>226</v>
      </c>
      <c r="C65" s="8" t="s">
        <v>241</v>
      </c>
      <c r="D65" s="8"/>
      <c r="H65">
        <v>10177.2045</v>
      </c>
      <c r="K65" s="8" t="s">
        <v>242</v>
      </c>
      <c r="L65" s="113"/>
    </row>
    <row r="66" spans="1:12" hidden="1" x14ac:dyDescent="0.35">
      <c r="A66" s="24" t="str">
        <f>A65</f>
        <v>pypsa_za_original</v>
      </c>
      <c r="B66" s="112" t="s">
        <v>227</v>
      </c>
      <c r="C66" s="8" t="s">
        <v>241</v>
      </c>
      <c r="D66" s="8"/>
      <c r="H66">
        <v>5363</v>
      </c>
      <c r="K66" s="8" t="s">
        <v>242</v>
      </c>
      <c r="L66" s="113"/>
    </row>
    <row r="67" spans="1:12" hidden="1" x14ac:dyDescent="0.35">
      <c r="A67" s="24" t="str">
        <f>A66</f>
        <v>pypsa_za_original</v>
      </c>
      <c r="B67" s="112" t="s">
        <v>228</v>
      </c>
      <c r="C67" s="8" t="s">
        <v>247</v>
      </c>
      <c r="D67" s="8"/>
      <c r="H67">
        <v>20</v>
      </c>
      <c r="K67" s="8" t="s">
        <v>248</v>
      </c>
      <c r="L67" s="113"/>
    </row>
    <row r="68" spans="1:12" hidden="1" x14ac:dyDescent="0.35">
      <c r="A68" s="24" t="str">
        <f>A67</f>
        <v>pypsa_za_original</v>
      </c>
      <c r="B68" s="112" t="s">
        <v>243</v>
      </c>
      <c r="C68" s="8" t="s">
        <v>247</v>
      </c>
      <c r="D68" s="8"/>
      <c r="H68">
        <v>20</v>
      </c>
      <c r="K68" s="8" t="s">
        <v>248</v>
      </c>
      <c r="L68" s="113"/>
    </row>
    <row r="69" spans="1:12" hidden="1" x14ac:dyDescent="0.35">
      <c r="A69" s="24" t="str">
        <f>A68</f>
        <v>pypsa_za_original</v>
      </c>
      <c r="B69" s="112" t="s">
        <v>96</v>
      </c>
      <c r="C69" s="8" t="s">
        <v>247</v>
      </c>
      <c r="D69" s="8"/>
      <c r="K69" s="8" t="s">
        <v>248</v>
      </c>
      <c r="L69" s="113"/>
    </row>
    <row r="70" spans="1:12" hidden="1" x14ac:dyDescent="0.35">
      <c r="A70" s="24" t="str">
        <f>A69</f>
        <v>pypsa_za_original</v>
      </c>
      <c r="B70" s="112" t="s">
        <v>204</v>
      </c>
      <c r="C70" s="8" t="s">
        <v>247</v>
      </c>
      <c r="D70" s="8"/>
      <c r="H70">
        <v>30</v>
      </c>
      <c r="K70" s="8" t="s">
        <v>248</v>
      </c>
      <c r="L70" s="113"/>
    </row>
    <row r="71" spans="1:12" hidden="1" x14ac:dyDescent="0.35">
      <c r="A71" s="24" t="str">
        <f>A70</f>
        <v>pypsa_za_original</v>
      </c>
      <c r="B71" s="112" t="s">
        <v>46</v>
      </c>
      <c r="C71" s="8" t="s">
        <v>247</v>
      </c>
      <c r="D71" s="8"/>
      <c r="H71">
        <v>30</v>
      </c>
      <c r="K71" s="8" t="s">
        <v>248</v>
      </c>
      <c r="L71" s="113"/>
    </row>
    <row r="72" spans="1:12" hidden="1" x14ac:dyDescent="0.35">
      <c r="A72" s="24" t="str">
        <f>A71</f>
        <v>pypsa_za_original</v>
      </c>
      <c r="B72" s="112" t="s">
        <v>111</v>
      </c>
      <c r="C72" s="8" t="s">
        <v>247</v>
      </c>
      <c r="D72" s="8"/>
      <c r="H72">
        <v>30</v>
      </c>
      <c r="K72" s="8" t="s">
        <v>248</v>
      </c>
      <c r="L72" s="113"/>
    </row>
    <row r="73" spans="1:12" hidden="1" x14ac:dyDescent="0.35">
      <c r="A73" s="24" t="str">
        <f>A72</f>
        <v>pypsa_za_original</v>
      </c>
      <c r="B73" s="112" t="s">
        <v>77</v>
      </c>
      <c r="C73" s="8" t="s">
        <v>247</v>
      </c>
      <c r="D73" s="8"/>
      <c r="K73" s="8" t="s">
        <v>248</v>
      </c>
      <c r="L73" s="113"/>
    </row>
    <row r="74" spans="1:12" hidden="1" x14ac:dyDescent="0.35">
      <c r="A74" s="24" t="str">
        <f>A73</f>
        <v>pypsa_za_original</v>
      </c>
      <c r="B74" s="112" t="s">
        <v>234</v>
      </c>
      <c r="C74" s="8" t="s">
        <v>247</v>
      </c>
      <c r="D74" s="8"/>
      <c r="H74">
        <v>40</v>
      </c>
      <c r="K74" s="8" t="s">
        <v>248</v>
      </c>
      <c r="L74" s="113"/>
    </row>
    <row r="75" spans="1:12" hidden="1" x14ac:dyDescent="0.35">
      <c r="A75" s="24" t="str">
        <f>A74</f>
        <v>pypsa_za_original</v>
      </c>
      <c r="B75" s="112" t="s">
        <v>235</v>
      </c>
      <c r="C75" s="8" t="s">
        <v>247</v>
      </c>
      <c r="D75" s="8"/>
      <c r="H75">
        <v>40</v>
      </c>
      <c r="K75" s="8" t="s">
        <v>248</v>
      </c>
      <c r="L75" s="113"/>
    </row>
    <row r="76" spans="1:12" hidden="1" x14ac:dyDescent="0.35">
      <c r="A76" s="24" t="str">
        <f>A75</f>
        <v>pypsa_za_original</v>
      </c>
      <c r="B76" s="112" t="s">
        <v>236</v>
      </c>
      <c r="C76" s="8" t="s">
        <v>247</v>
      </c>
      <c r="D76" s="8"/>
      <c r="H76">
        <v>40</v>
      </c>
      <c r="K76" s="8" t="s">
        <v>248</v>
      </c>
      <c r="L76" s="113"/>
    </row>
    <row r="77" spans="1:12" hidden="1" x14ac:dyDescent="0.35">
      <c r="A77" s="24" t="str">
        <f>A76</f>
        <v>pypsa_za_original</v>
      </c>
      <c r="B77" s="112" t="s">
        <v>237</v>
      </c>
      <c r="C77" s="8" t="s">
        <v>247</v>
      </c>
      <c r="D77" s="8"/>
      <c r="H77">
        <v>40</v>
      </c>
      <c r="K77" s="8" t="s">
        <v>248</v>
      </c>
      <c r="L77" s="113"/>
    </row>
    <row r="78" spans="1:12" hidden="1" x14ac:dyDescent="0.35">
      <c r="A78" s="24" t="str">
        <f>A77</f>
        <v>pypsa_za_original</v>
      </c>
      <c r="B78" s="112" t="s">
        <v>74</v>
      </c>
      <c r="C78" s="8" t="s">
        <v>247</v>
      </c>
      <c r="D78" s="8"/>
      <c r="H78">
        <v>80</v>
      </c>
      <c r="K78" s="8" t="s">
        <v>248</v>
      </c>
      <c r="L78" s="113"/>
    </row>
    <row r="79" spans="1:12" hidden="1" x14ac:dyDescent="0.35">
      <c r="A79" s="24" t="str">
        <f>A78</f>
        <v>pypsa_za_original</v>
      </c>
      <c r="B79" s="112" t="s">
        <v>68</v>
      </c>
      <c r="C79" s="8" t="s">
        <v>247</v>
      </c>
      <c r="D79" s="8"/>
      <c r="H79">
        <v>60</v>
      </c>
      <c r="K79" s="8" t="s">
        <v>248</v>
      </c>
      <c r="L79" s="113"/>
    </row>
    <row r="80" spans="1:12" hidden="1" x14ac:dyDescent="0.35">
      <c r="A80" s="24" t="str">
        <f>A79</f>
        <v>pypsa_za_original</v>
      </c>
      <c r="B80" s="112" t="s">
        <v>205</v>
      </c>
      <c r="C80" s="8" t="s">
        <v>247</v>
      </c>
      <c r="D80" s="8"/>
      <c r="H80">
        <v>30</v>
      </c>
      <c r="K80" s="8" t="s">
        <v>248</v>
      </c>
      <c r="L80" s="113"/>
    </row>
    <row r="81" spans="1:12" hidden="1" x14ac:dyDescent="0.35">
      <c r="A81" s="24" t="str">
        <f>A80</f>
        <v>pypsa_za_original</v>
      </c>
      <c r="B81" s="112" t="s">
        <v>66</v>
      </c>
      <c r="C81" s="8" t="s">
        <v>247</v>
      </c>
      <c r="D81" s="8"/>
      <c r="H81">
        <v>20</v>
      </c>
      <c r="K81" s="8" t="s">
        <v>248</v>
      </c>
      <c r="L81" s="113"/>
    </row>
    <row r="82" spans="1:12" hidden="1" x14ac:dyDescent="0.35">
      <c r="A82" s="24" t="str">
        <f>A81</f>
        <v>pypsa_za_original</v>
      </c>
      <c r="B82" s="112" t="s">
        <v>70</v>
      </c>
      <c r="C82" s="8" t="s">
        <v>247</v>
      </c>
      <c r="D82" s="8"/>
      <c r="H82">
        <v>80</v>
      </c>
      <c r="K82" s="8" t="s">
        <v>248</v>
      </c>
      <c r="L82" s="113"/>
    </row>
    <row r="83" spans="1:12" hidden="1" x14ac:dyDescent="0.35">
      <c r="A83" s="24" t="str">
        <f>A82</f>
        <v>pypsa_za_original</v>
      </c>
      <c r="B83" s="112" t="s">
        <v>231</v>
      </c>
      <c r="C83" s="8" t="s">
        <v>247</v>
      </c>
      <c r="D83" s="8"/>
      <c r="H83">
        <v>80</v>
      </c>
      <c r="K83" s="8" t="s">
        <v>248</v>
      </c>
      <c r="L83" s="113"/>
    </row>
    <row r="84" spans="1:12" hidden="1" x14ac:dyDescent="0.35">
      <c r="A84" s="24" t="str">
        <f>A83</f>
        <v>pypsa_za_original</v>
      </c>
      <c r="B84" s="112" t="s">
        <v>101</v>
      </c>
      <c r="C84" s="8" t="s">
        <v>247</v>
      </c>
      <c r="D84" s="8"/>
      <c r="H84">
        <v>25</v>
      </c>
      <c r="K84" s="8" t="s">
        <v>248</v>
      </c>
      <c r="L84" s="113"/>
    </row>
    <row r="85" spans="1:12" hidden="1" x14ac:dyDescent="0.35">
      <c r="A85" s="24" t="str">
        <f>A84</f>
        <v>pypsa_za_original</v>
      </c>
      <c r="B85" s="112" t="s">
        <v>226</v>
      </c>
      <c r="C85" s="8" t="s">
        <v>247</v>
      </c>
      <c r="D85" s="8"/>
      <c r="H85">
        <v>25</v>
      </c>
      <c r="K85" s="8" t="s">
        <v>248</v>
      </c>
      <c r="L85" s="113"/>
    </row>
    <row r="86" spans="1:12" hidden="1" x14ac:dyDescent="0.35">
      <c r="A86" s="24" t="str">
        <f>A85</f>
        <v>pypsa_za_original</v>
      </c>
      <c r="B86" s="112" t="s">
        <v>227</v>
      </c>
      <c r="C86" s="8" t="s">
        <v>247</v>
      </c>
      <c r="D86" s="8"/>
      <c r="H86">
        <v>25</v>
      </c>
      <c r="K86" s="8" t="s">
        <v>248</v>
      </c>
      <c r="L86" s="113"/>
    </row>
    <row r="87" spans="1:12" hidden="1" x14ac:dyDescent="0.35">
      <c r="A87" s="24" t="str">
        <f>A86</f>
        <v>pypsa_za_original</v>
      </c>
      <c r="B87" s="112" t="s">
        <v>204</v>
      </c>
      <c r="C87" s="8" t="s">
        <v>249</v>
      </c>
      <c r="D87" s="8"/>
      <c r="H87">
        <v>22</v>
      </c>
      <c r="K87" s="8" t="s">
        <v>250</v>
      </c>
      <c r="L87" s="113"/>
    </row>
    <row r="88" spans="1:12" hidden="1" x14ac:dyDescent="0.35">
      <c r="A88" s="24" t="str">
        <f>A87</f>
        <v>pypsa_za_original</v>
      </c>
      <c r="B88" s="112" t="s">
        <v>46</v>
      </c>
      <c r="C88" s="8" t="s">
        <v>249</v>
      </c>
      <c r="D88" s="8"/>
      <c r="H88">
        <v>80</v>
      </c>
      <c r="K88" s="8" t="s">
        <v>250</v>
      </c>
      <c r="L88" s="113"/>
    </row>
    <row r="89" spans="1:12" hidden="1" x14ac:dyDescent="0.35">
      <c r="A89" s="24" t="str">
        <f>A88</f>
        <v>pypsa_za_original</v>
      </c>
      <c r="B89" s="112" t="s">
        <v>111</v>
      </c>
      <c r="C89" s="8" t="s">
        <v>249</v>
      </c>
      <c r="D89" s="8"/>
      <c r="H89">
        <v>0</v>
      </c>
      <c r="K89" s="8" t="s">
        <v>250</v>
      </c>
      <c r="L89" s="113"/>
    </row>
    <row r="90" spans="1:12" hidden="1" x14ac:dyDescent="0.35">
      <c r="A90" s="24" t="str">
        <f>A89</f>
        <v>pypsa_za_original</v>
      </c>
      <c r="B90" s="112" t="s">
        <v>77</v>
      </c>
      <c r="C90" s="8" t="s">
        <v>249</v>
      </c>
      <c r="D90" s="8"/>
      <c r="H90">
        <v>3</v>
      </c>
      <c r="K90" s="8" t="s">
        <v>251</v>
      </c>
      <c r="L90" s="113"/>
    </row>
    <row r="91" spans="1:12" hidden="1" x14ac:dyDescent="0.35">
      <c r="A91" s="24" t="str">
        <f>A90</f>
        <v>pypsa_za_original</v>
      </c>
      <c r="B91" s="112" t="s">
        <v>68</v>
      </c>
      <c r="C91" s="8" t="s">
        <v>249</v>
      </c>
      <c r="D91" s="8"/>
      <c r="H91">
        <v>37</v>
      </c>
      <c r="K91" s="8" t="s">
        <v>250</v>
      </c>
      <c r="L91" s="113"/>
    </row>
    <row r="92" spans="1:12" hidden="1" x14ac:dyDescent="0.35">
      <c r="A92" s="24" t="str">
        <f>A91</f>
        <v>pypsa_za_original</v>
      </c>
      <c r="B92" s="112" t="s">
        <v>205</v>
      </c>
      <c r="C92" s="8" t="s">
        <v>249</v>
      </c>
      <c r="D92" s="8"/>
      <c r="H92">
        <v>2.4</v>
      </c>
      <c r="K92" s="8" t="s">
        <v>250</v>
      </c>
      <c r="L92" s="113"/>
    </row>
    <row r="93" spans="1:12" hidden="1" x14ac:dyDescent="0.35">
      <c r="A93" s="24" t="str">
        <f>A92</f>
        <v>pypsa_za_original</v>
      </c>
      <c r="B93" s="112" t="s">
        <v>66</v>
      </c>
      <c r="C93" s="8" t="s">
        <v>249</v>
      </c>
      <c r="D93" s="8"/>
      <c r="H93">
        <v>0.02</v>
      </c>
      <c r="K93" s="8" t="s">
        <v>250</v>
      </c>
      <c r="L93" s="113"/>
    </row>
    <row r="94" spans="1:12" hidden="1" x14ac:dyDescent="0.35">
      <c r="A94" s="24" t="str">
        <f>A93</f>
        <v>pypsa_za_original</v>
      </c>
      <c r="B94" s="112" t="s">
        <v>101</v>
      </c>
      <c r="C94" s="8" t="s">
        <v>249</v>
      </c>
      <c r="D94" s="8"/>
      <c r="H94">
        <v>0.01</v>
      </c>
      <c r="K94" s="8" t="s">
        <v>250</v>
      </c>
      <c r="L94" s="113"/>
    </row>
    <row r="95" spans="1:12" hidden="1" x14ac:dyDescent="0.35">
      <c r="A95" s="24" t="str">
        <f>A94</f>
        <v>pypsa_za_original</v>
      </c>
      <c r="B95" s="115" t="s">
        <v>68</v>
      </c>
      <c r="C95" s="8" t="s">
        <v>252</v>
      </c>
      <c r="D95" s="8"/>
      <c r="E95" s="107"/>
      <c r="F95" s="107"/>
      <c r="G95" s="107"/>
      <c r="H95" s="107">
        <v>1</v>
      </c>
      <c r="I95" s="107"/>
      <c r="J95" s="107"/>
      <c r="K95" s="8" t="s">
        <v>253</v>
      </c>
      <c r="L95" s="113"/>
    </row>
    <row r="96" spans="1:12" ht="15" hidden="1" thickBot="1" x14ac:dyDescent="0.4">
      <c r="A96" s="24" t="str">
        <f>A95</f>
        <v>pypsa_za_original</v>
      </c>
      <c r="B96" s="116" t="s">
        <v>46</v>
      </c>
      <c r="C96" s="117" t="s">
        <v>252</v>
      </c>
      <c r="D96" s="117"/>
      <c r="E96" s="118"/>
      <c r="F96" s="118"/>
      <c r="G96" s="118"/>
      <c r="H96" s="118">
        <v>1</v>
      </c>
      <c r="I96" s="118"/>
      <c r="J96" s="118"/>
      <c r="K96" s="117" t="s">
        <v>253</v>
      </c>
      <c r="L96" s="119"/>
    </row>
    <row r="97" spans="1:12" hidden="1" x14ac:dyDescent="0.35">
      <c r="A97" s="4" t="s">
        <v>14</v>
      </c>
      <c r="B97" s="17" t="s">
        <v>46</v>
      </c>
      <c r="C97" s="120" t="s">
        <v>221</v>
      </c>
      <c r="D97" s="120">
        <f>E97</f>
        <v>0.35399999999999998</v>
      </c>
      <c r="E97" s="121">
        <v>0.35399999999999998</v>
      </c>
      <c r="F97" s="121">
        <v>0.35399999999999998</v>
      </c>
      <c r="G97" s="121">
        <v>0.35399999999999998</v>
      </c>
      <c r="H97" s="121">
        <v>0.35399999999999998</v>
      </c>
      <c r="I97" s="121">
        <v>0.35399999999999998</v>
      </c>
      <c r="J97" s="121">
        <v>0.35399999999999998</v>
      </c>
      <c r="K97" s="120" t="s">
        <v>223</v>
      </c>
      <c r="L97" s="122" t="s">
        <v>254</v>
      </c>
    </row>
    <row r="98" spans="1:12" hidden="1" x14ac:dyDescent="0.35">
      <c r="A98" s="46" t="str">
        <f>A97</f>
        <v>csir_ambitions_2019</v>
      </c>
      <c r="B98" s="3" t="s">
        <v>111</v>
      </c>
      <c r="C98" s="8" t="s">
        <v>221</v>
      </c>
      <c r="D98" s="8">
        <f>E98</f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s="8" t="s">
        <v>223</v>
      </c>
      <c r="L98" s="123" t="s">
        <v>254</v>
      </c>
    </row>
    <row r="99" spans="1:12" hidden="1" x14ac:dyDescent="0.35">
      <c r="A99" s="46" t="str">
        <f>A98</f>
        <v>csir_ambitions_2019</v>
      </c>
      <c r="B99" s="3" t="s">
        <v>77</v>
      </c>
      <c r="C99" s="8" t="s">
        <v>221</v>
      </c>
      <c r="D99" s="8">
        <f>E99</f>
        <v>0.248</v>
      </c>
      <c r="E99">
        <v>0.248</v>
      </c>
      <c r="F99">
        <v>0.248</v>
      </c>
      <c r="G99">
        <v>0.248</v>
      </c>
      <c r="H99">
        <v>0.248</v>
      </c>
      <c r="I99">
        <v>0.248</v>
      </c>
      <c r="J99">
        <v>0.248</v>
      </c>
      <c r="K99" s="8" t="s">
        <v>223</v>
      </c>
      <c r="L99" s="123" t="s">
        <v>254</v>
      </c>
    </row>
    <row r="100" spans="1:12" hidden="1" x14ac:dyDescent="0.35">
      <c r="A100" s="46" t="str">
        <f>A99</f>
        <v>csir_ambitions_2019</v>
      </c>
      <c r="B100" s="3" t="s">
        <v>91</v>
      </c>
      <c r="C100" s="8" t="s">
        <v>221</v>
      </c>
      <c r="D100" s="8">
        <f>E100</f>
        <v>0.187</v>
      </c>
      <c r="E100">
        <v>0.187</v>
      </c>
      <c r="F100">
        <v>0.187</v>
      </c>
      <c r="G100">
        <v>0.187</v>
      </c>
      <c r="H100">
        <v>0.187</v>
      </c>
      <c r="I100">
        <v>0.187</v>
      </c>
      <c r="J100">
        <v>0.187</v>
      </c>
      <c r="K100" s="8" t="s">
        <v>223</v>
      </c>
      <c r="L100" s="123" t="s">
        <v>254</v>
      </c>
    </row>
    <row r="101" spans="1:12" hidden="1" x14ac:dyDescent="0.35">
      <c r="A101" s="46" t="str">
        <f>A100</f>
        <v>csir_ambitions_2019</v>
      </c>
      <c r="B101" s="3" t="s">
        <v>101</v>
      </c>
      <c r="C101" s="8" t="s">
        <v>224</v>
      </c>
      <c r="D101" s="106">
        <f>E101</f>
        <v>0.08</v>
      </c>
      <c r="E101" s="107">
        <v>0.08</v>
      </c>
      <c r="F101" s="107">
        <v>0.08</v>
      </c>
      <c r="G101" s="107">
        <v>0.08</v>
      </c>
      <c r="H101" s="107">
        <v>0.08</v>
      </c>
      <c r="I101" s="107">
        <v>0.08</v>
      </c>
      <c r="J101" s="107">
        <v>0.08</v>
      </c>
      <c r="K101" s="8" t="s">
        <v>225</v>
      </c>
      <c r="L101" s="123"/>
    </row>
    <row r="102" spans="1:12" hidden="1" x14ac:dyDescent="0.35">
      <c r="A102" s="46" t="str">
        <f>A101</f>
        <v>csir_ambitions_2019</v>
      </c>
      <c r="B102" s="3" t="s">
        <v>226</v>
      </c>
      <c r="C102" s="8" t="s">
        <v>224</v>
      </c>
      <c r="D102" s="106">
        <f>E102</f>
        <v>0.08</v>
      </c>
      <c r="E102" s="107">
        <v>0.08</v>
      </c>
      <c r="F102" s="107">
        <v>0.08</v>
      </c>
      <c r="G102" s="107">
        <v>0.08</v>
      </c>
      <c r="H102" s="107">
        <v>0.08</v>
      </c>
      <c r="I102" s="107">
        <v>0.08</v>
      </c>
      <c r="J102" s="107">
        <v>0.08</v>
      </c>
      <c r="K102" s="8" t="s">
        <v>225</v>
      </c>
      <c r="L102" s="123" t="s">
        <v>255</v>
      </c>
    </row>
    <row r="103" spans="1:12" hidden="1" x14ac:dyDescent="0.35">
      <c r="A103" s="46" t="str">
        <f>A102</f>
        <v>csir_ambitions_2019</v>
      </c>
      <c r="B103" s="3" t="s">
        <v>227</v>
      </c>
      <c r="C103" s="8" t="s">
        <v>224</v>
      </c>
      <c r="D103" s="106">
        <f>E103</f>
        <v>0.08</v>
      </c>
      <c r="E103" s="107">
        <v>0.08</v>
      </c>
      <c r="F103" s="107">
        <v>0.08</v>
      </c>
      <c r="G103" s="107">
        <v>0.08</v>
      </c>
      <c r="H103" s="107">
        <v>0.08</v>
      </c>
      <c r="I103" s="107">
        <v>0.08</v>
      </c>
      <c r="J103" s="107">
        <v>0.08</v>
      </c>
      <c r="K103" s="8" t="s">
        <v>225</v>
      </c>
      <c r="L103" s="123" t="s">
        <v>255</v>
      </c>
    </row>
    <row r="104" spans="1:12" hidden="1" x14ac:dyDescent="0.35">
      <c r="A104" s="46" t="str">
        <f>A103</f>
        <v>csir_ambitions_2019</v>
      </c>
      <c r="B104" s="3" t="s">
        <v>228</v>
      </c>
      <c r="C104" s="8" t="s">
        <v>229</v>
      </c>
      <c r="D104" s="106">
        <f>E104</f>
        <v>0.89</v>
      </c>
      <c r="E104" s="114">
        <v>0.89</v>
      </c>
      <c r="F104" s="114">
        <v>0.89</v>
      </c>
      <c r="G104" s="114">
        <v>0.89</v>
      </c>
      <c r="H104" s="114">
        <v>0.89</v>
      </c>
      <c r="I104" s="114">
        <v>0.89</v>
      </c>
      <c r="J104" s="114">
        <v>0.89</v>
      </c>
      <c r="K104" s="8" t="s">
        <v>225</v>
      </c>
      <c r="L104" s="123" t="s">
        <v>256</v>
      </c>
    </row>
    <row r="105" spans="1:12" hidden="1" x14ac:dyDescent="0.35">
      <c r="A105" s="46" t="str">
        <f>A104</f>
        <v>csir_ambitions_2019</v>
      </c>
      <c r="B105" s="3" t="s">
        <v>96</v>
      </c>
      <c r="C105" s="8" t="s">
        <v>229</v>
      </c>
      <c r="D105" s="106">
        <f>E105</f>
        <v>0.46800000000000003</v>
      </c>
      <c r="E105" s="114">
        <v>0.46800000000000003</v>
      </c>
      <c r="F105" s="114">
        <v>0.46800000000000003</v>
      </c>
      <c r="G105" s="114">
        <v>0.46800000000000003</v>
      </c>
      <c r="H105" s="114">
        <v>0.46800000000000003</v>
      </c>
      <c r="I105" s="114">
        <v>0.46800000000000003</v>
      </c>
      <c r="J105" s="114">
        <v>0.46800000000000003</v>
      </c>
      <c r="K105" s="8" t="s">
        <v>225</v>
      </c>
      <c r="L105" s="123" t="s">
        <v>257</v>
      </c>
    </row>
    <row r="106" spans="1:12" hidden="1" x14ac:dyDescent="0.35">
      <c r="A106" s="46" t="str">
        <f>A105</f>
        <v>csir_ambitions_2019</v>
      </c>
      <c r="B106" s="3" t="s">
        <v>204</v>
      </c>
      <c r="C106" s="8" t="s">
        <v>229</v>
      </c>
      <c r="D106" s="106">
        <f>E106</f>
        <v>0.49</v>
      </c>
      <c r="E106" s="114">
        <v>0.49</v>
      </c>
      <c r="F106" s="114">
        <v>0.49</v>
      </c>
      <c r="G106" s="114">
        <v>0.49</v>
      </c>
      <c r="H106" s="114">
        <v>0.49</v>
      </c>
      <c r="I106" s="114">
        <v>0.49</v>
      </c>
      <c r="J106" s="114">
        <v>0.49</v>
      </c>
      <c r="K106" s="8" t="s">
        <v>225</v>
      </c>
      <c r="L106" s="123" t="s">
        <v>257</v>
      </c>
    </row>
    <row r="107" spans="1:12" hidden="1" x14ac:dyDescent="0.35">
      <c r="A107" s="46" t="str">
        <f>A106</f>
        <v>csir_ambitions_2019</v>
      </c>
      <c r="B107" s="3" t="s">
        <v>46</v>
      </c>
      <c r="C107" s="8" t="s">
        <v>229</v>
      </c>
      <c r="D107" s="106">
        <f>E107</f>
        <v>0.37</v>
      </c>
      <c r="E107" s="114">
        <v>0.37</v>
      </c>
      <c r="F107" s="114">
        <v>0.37</v>
      </c>
      <c r="G107" s="114">
        <v>0.37</v>
      </c>
      <c r="H107" s="114">
        <v>0.37</v>
      </c>
      <c r="I107" s="114">
        <v>0.37</v>
      </c>
      <c r="J107" s="114">
        <v>0.37</v>
      </c>
      <c r="K107" s="8" t="s">
        <v>225</v>
      </c>
      <c r="L107" s="123" t="s">
        <v>258</v>
      </c>
    </row>
    <row r="108" spans="1:12" hidden="1" x14ac:dyDescent="0.35">
      <c r="A108" s="46" t="str">
        <f>A107</f>
        <v>csir_ambitions_2019</v>
      </c>
      <c r="B108" s="3" t="s">
        <v>111</v>
      </c>
      <c r="C108" s="8" t="s">
        <v>229</v>
      </c>
      <c r="D108" s="106">
        <f>E108</f>
        <v>1</v>
      </c>
      <c r="E108" s="114">
        <v>1</v>
      </c>
      <c r="F108" s="114">
        <v>1</v>
      </c>
      <c r="G108" s="114">
        <v>1</v>
      </c>
      <c r="H108" s="114">
        <v>1</v>
      </c>
      <c r="I108" s="114">
        <v>1</v>
      </c>
      <c r="J108" s="114">
        <v>1</v>
      </c>
      <c r="K108" s="8" t="s">
        <v>225</v>
      </c>
      <c r="L108" s="123" t="s">
        <v>259</v>
      </c>
    </row>
    <row r="109" spans="1:12" hidden="1" x14ac:dyDescent="0.35">
      <c r="A109" s="46" t="str">
        <f>A108</f>
        <v>csir_ambitions_2019</v>
      </c>
      <c r="B109" s="3" t="s">
        <v>77</v>
      </c>
      <c r="C109" s="8" t="s">
        <v>229</v>
      </c>
      <c r="D109" s="106">
        <f>E109</f>
        <v>0.39300000000000002</v>
      </c>
      <c r="E109" s="114">
        <v>0.39300000000000002</v>
      </c>
      <c r="F109" s="114">
        <v>0.39300000000000002</v>
      </c>
      <c r="G109" s="114">
        <v>0.39300000000000002</v>
      </c>
      <c r="H109" s="114">
        <v>0.39300000000000002</v>
      </c>
      <c r="I109" s="114">
        <v>0.39300000000000002</v>
      </c>
      <c r="J109" s="114">
        <v>0.39300000000000002</v>
      </c>
      <c r="K109" s="8" t="s">
        <v>225</v>
      </c>
      <c r="L109" s="123" t="s">
        <v>259</v>
      </c>
    </row>
    <row r="110" spans="1:12" hidden="1" x14ac:dyDescent="0.35">
      <c r="A110" s="46" t="str">
        <f>A109</f>
        <v>csir_ambitions_2019</v>
      </c>
      <c r="B110" s="3" t="s">
        <v>230</v>
      </c>
      <c r="C110" s="8" t="s">
        <v>229</v>
      </c>
      <c r="D110" s="106">
        <f>E110</f>
        <v>0.23899999999999999</v>
      </c>
      <c r="E110" s="114">
        <v>0.23899999999999999</v>
      </c>
      <c r="F110" s="114">
        <v>0.23899999999999999</v>
      </c>
      <c r="G110" s="114">
        <v>0.23899999999999999</v>
      </c>
      <c r="H110" s="114">
        <v>0.23899999999999999</v>
      </c>
      <c r="I110" s="114">
        <v>0.23899999999999999</v>
      </c>
      <c r="J110" s="114">
        <v>0.23899999999999999</v>
      </c>
      <c r="K110" s="8" t="s">
        <v>225</v>
      </c>
      <c r="L110" s="123" t="s">
        <v>257</v>
      </c>
    </row>
    <row r="111" spans="1:12" hidden="1" x14ac:dyDescent="0.35">
      <c r="A111" s="46" t="str">
        <f>A110</f>
        <v>csir_ambitions_2019</v>
      </c>
      <c r="B111" s="3" t="s">
        <v>74</v>
      </c>
      <c r="C111" s="8" t="s">
        <v>229</v>
      </c>
      <c r="D111" s="106">
        <f>E111</f>
        <v>0.9</v>
      </c>
      <c r="E111" s="114">
        <v>0.9</v>
      </c>
      <c r="F111" s="114">
        <v>0.9</v>
      </c>
      <c r="G111" s="114">
        <v>0.9</v>
      </c>
      <c r="H111" s="114">
        <v>0.9</v>
      </c>
      <c r="I111" s="114">
        <v>0.9</v>
      </c>
      <c r="J111" s="114">
        <v>0.9</v>
      </c>
      <c r="K111" s="8" t="s">
        <v>225</v>
      </c>
      <c r="L111" s="123" t="s">
        <v>257</v>
      </c>
    </row>
    <row r="112" spans="1:12" hidden="1" x14ac:dyDescent="0.35">
      <c r="A112" s="46" t="str">
        <f>A111</f>
        <v>csir_ambitions_2019</v>
      </c>
      <c r="B112" s="3" t="s">
        <v>68</v>
      </c>
      <c r="C112" s="8" t="s">
        <v>229</v>
      </c>
      <c r="D112" s="106">
        <f>E112</f>
        <v>0.33700000000000002</v>
      </c>
      <c r="E112" s="114">
        <v>0.33700000000000002</v>
      </c>
      <c r="F112" s="114">
        <v>0.33700000000000002</v>
      </c>
      <c r="G112" s="114">
        <v>0.33700000000000002</v>
      </c>
      <c r="H112" s="114">
        <v>0.33700000000000002</v>
      </c>
      <c r="I112" s="114">
        <v>0.33700000000000002</v>
      </c>
      <c r="J112" s="114">
        <v>0.33700000000000002</v>
      </c>
      <c r="K112" s="8" t="s">
        <v>225</v>
      </c>
      <c r="L112" s="123" t="s">
        <v>257</v>
      </c>
    </row>
    <row r="113" spans="1:12" hidden="1" x14ac:dyDescent="0.35">
      <c r="A113" s="46" t="str">
        <f>A112</f>
        <v>csir_ambitions_2019</v>
      </c>
      <c r="B113" s="3" t="s">
        <v>205</v>
      </c>
      <c r="C113" s="8" t="s">
        <v>229</v>
      </c>
      <c r="D113" s="106">
        <f>E113</f>
        <v>0.31</v>
      </c>
      <c r="E113" s="114">
        <v>0.31</v>
      </c>
      <c r="F113" s="114">
        <v>0.31</v>
      </c>
      <c r="G113" s="114">
        <v>0.31</v>
      </c>
      <c r="H113" s="114">
        <v>0.31</v>
      </c>
      <c r="I113" s="114">
        <v>0.31</v>
      </c>
      <c r="J113" s="114">
        <v>0.31</v>
      </c>
      <c r="K113" s="8" t="s">
        <v>225</v>
      </c>
      <c r="L113" s="123" t="s">
        <v>257</v>
      </c>
    </row>
    <row r="114" spans="1:12" hidden="1" x14ac:dyDescent="0.35">
      <c r="A114" s="46" t="str">
        <f>A113</f>
        <v>csir_ambitions_2019</v>
      </c>
      <c r="B114" s="3" t="s">
        <v>70</v>
      </c>
      <c r="C114" s="8" t="s">
        <v>229</v>
      </c>
      <c r="D114" s="106">
        <f>E114</f>
        <v>0.75</v>
      </c>
      <c r="E114" s="114">
        <v>0.75</v>
      </c>
      <c r="F114" s="114">
        <v>0.75</v>
      </c>
      <c r="G114" s="114">
        <v>0.75</v>
      </c>
      <c r="H114" s="114">
        <v>0.75</v>
      </c>
      <c r="I114" s="114">
        <v>0.75</v>
      </c>
      <c r="J114" s="114">
        <v>0.75</v>
      </c>
      <c r="K114" s="8" t="s">
        <v>225</v>
      </c>
      <c r="L114" s="123" t="s">
        <v>257</v>
      </c>
    </row>
    <row r="115" spans="1:12" hidden="1" x14ac:dyDescent="0.35">
      <c r="A115" s="46" t="str">
        <f>A114</f>
        <v>csir_ambitions_2019</v>
      </c>
      <c r="B115" s="3" t="s">
        <v>231</v>
      </c>
      <c r="C115" s="8" t="s">
        <v>229</v>
      </c>
      <c r="D115" s="106">
        <f>E115</f>
        <v>0.9</v>
      </c>
      <c r="E115" s="114">
        <v>0.9</v>
      </c>
      <c r="F115" s="114">
        <v>0.9</v>
      </c>
      <c r="G115" s="114">
        <v>0.9</v>
      </c>
      <c r="H115" s="114">
        <v>0.9</v>
      </c>
      <c r="I115" s="114">
        <v>0.9</v>
      </c>
      <c r="J115" s="114">
        <v>0.9</v>
      </c>
      <c r="K115" s="8" t="s">
        <v>225</v>
      </c>
      <c r="L115" s="123" t="s">
        <v>257</v>
      </c>
    </row>
    <row r="116" spans="1:12" hidden="1" x14ac:dyDescent="0.35">
      <c r="A116" s="46" t="str">
        <f>A115</f>
        <v>csir_ambitions_2019</v>
      </c>
      <c r="B116" s="129" t="s">
        <v>228</v>
      </c>
      <c r="C116" s="8" t="s">
        <v>232</v>
      </c>
      <c r="D116" s="97">
        <v>757</v>
      </c>
      <c r="E116" s="97">
        <f>D116</f>
        <v>757</v>
      </c>
      <c r="F116" s="97">
        <f>E116</f>
        <v>757</v>
      </c>
      <c r="G116" s="97">
        <f>F116</f>
        <v>757</v>
      </c>
      <c r="H116" s="97">
        <f>G116</f>
        <v>757</v>
      </c>
      <c r="I116" s="97">
        <f>H116</f>
        <v>757</v>
      </c>
      <c r="J116" s="97">
        <f>I116</f>
        <v>757</v>
      </c>
      <c r="K116" s="8" t="s">
        <v>242</v>
      </c>
      <c r="L116" s="123" t="s">
        <v>260</v>
      </c>
    </row>
    <row r="117" spans="1:12" hidden="1" x14ac:dyDescent="0.35">
      <c r="A117" s="46" t="str">
        <f>A116</f>
        <v>csir_ambitions_2019</v>
      </c>
      <c r="B117" s="129" t="s">
        <v>96</v>
      </c>
      <c r="C117" s="8" t="s">
        <v>232</v>
      </c>
      <c r="D117" s="8">
        <v>2.6</v>
      </c>
      <c r="E117">
        <v>2.6</v>
      </c>
      <c r="F117">
        <v>2.6</v>
      </c>
      <c r="G117">
        <v>2.6</v>
      </c>
      <c r="H117">
        <v>2.6</v>
      </c>
      <c r="I117">
        <v>2.6</v>
      </c>
      <c r="J117">
        <v>2.6</v>
      </c>
      <c r="K117" s="8" t="s">
        <v>233</v>
      </c>
      <c r="L117" s="123" t="s">
        <v>257</v>
      </c>
    </row>
    <row r="118" spans="1:12" hidden="1" x14ac:dyDescent="0.35">
      <c r="A118" s="46" t="str">
        <f>A117</f>
        <v>csir_ambitions_2019</v>
      </c>
      <c r="B118" s="129" t="s">
        <v>204</v>
      </c>
      <c r="C118" s="8" t="s">
        <v>232</v>
      </c>
      <c r="D118" s="8">
        <v>203</v>
      </c>
      <c r="E118" s="8">
        <v>203</v>
      </c>
      <c r="F118" s="8">
        <v>203</v>
      </c>
      <c r="G118" s="8">
        <v>203</v>
      </c>
      <c r="H118" s="8">
        <v>203</v>
      </c>
      <c r="I118" s="8">
        <v>203</v>
      </c>
      <c r="J118" s="8">
        <v>203</v>
      </c>
      <c r="K118" s="8" t="s">
        <v>242</v>
      </c>
      <c r="L118" s="123" t="s">
        <v>257</v>
      </c>
    </row>
    <row r="119" spans="1:12" hidden="1" x14ac:dyDescent="0.35">
      <c r="A119" s="46" t="str">
        <f>A118</f>
        <v>csir_ambitions_2019</v>
      </c>
      <c r="B119" s="129" t="s">
        <v>46</v>
      </c>
      <c r="C119" s="8" t="s">
        <v>232</v>
      </c>
      <c r="D119" s="8">
        <v>1133</v>
      </c>
      <c r="E119" s="8">
        <v>1133</v>
      </c>
      <c r="F119" s="8">
        <v>1133</v>
      </c>
      <c r="G119" s="8">
        <v>1133</v>
      </c>
      <c r="H119" s="8">
        <v>1133</v>
      </c>
      <c r="I119" s="8">
        <v>1133</v>
      </c>
      <c r="J119" s="8">
        <v>1133</v>
      </c>
      <c r="K119" s="8" t="s">
        <v>242</v>
      </c>
      <c r="L119" s="123" t="s">
        <v>258</v>
      </c>
    </row>
    <row r="120" spans="1:12" hidden="1" x14ac:dyDescent="0.35">
      <c r="A120" s="46" t="str">
        <f>A119</f>
        <v>csir_ambitions_2019</v>
      </c>
      <c r="B120" s="129" t="s">
        <v>111</v>
      </c>
      <c r="C120" s="8" t="s">
        <v>232</v>
      </c>
      <c r="D120" s="8">
        <v>5</v>
      </c>
      <c r="E120">
        <v>5</v>
      </c>
      <c r="F120">
        <v>5</v>
      </c>
      <c r="G120">
        <v>5</v>
      </c>
      <c r="H120">
        <v>5</v>
      </c>
      <c r="I120">
        <v>5</v>
      </c>
      <c r="J120">
        <v>5</v>
      </c>
      <c r="K120" s="8" t="s">
        <v>233</v>
      </c>
      <c r="L120" s="123" t="s">
        <v>257</v>
      </c>
    </row>
    <row r="121" spans="1:12" hidden="1" x14ac:dyDescent="0.35">
      <c r="A121" s="46" t="str">
        <f>A120</f>
        <v>csir_ambitions_2019</v>
      </c>
      <c r="B121" s="3" t="s">
        <v>77</v>
      </c>
      <c r="C121" s="8" t="s">
        <v>232</v>
      </c>
      <c r="D121" s="8">
        <v>2.6</v>
      </c>
      <c r="E121">
        <v>2.6</v>
      </c>
      <c r="F121">
        <v>2.6</v>
      </c>
      <c r="G121">
        <v>2.6</v>
      </c>
      <c r="H121">
        <v>2.6</v>
      </c>
      <c r="I121">
        <v>2.6</v>
      </c>
      <c r="J121">
        <v>2.6</v>
      </c>
      <c r="K121" s="8" t="s">
        <v>233</v>
      </c>
      <c r="L121" s="123" t="s">
        <v>257</v>
      </c>
    </row>
    <row r="122" spans="1:12" hidden="1" x14ac:dyDescent="0.35">
      <c r="A122" s="46" t="str">
        <f>A121</f>
        <v>csir_ambitions_2019</v>
      </c>
      <c r="B122" s="3" t="s">
        <v>234</v>
      </c>
      <c r="C122" s="8" t="s">
        <v>232</v>
      </c>
      <c r="D122" s="8">
        <v>2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  <c r="K122" s="8" t="s">
        <v>233</v>
      </c>
      <c r="L122" s="123" t="s">
        <v>261</v>
      </c>
    </row>
    <row r="123" spans="1:12" hidden="1" x14ac:dyDescent="0.35">
      <c r="A123" s="46" t="str">
        <f>A122</f>
        <v>csir_ambitions_2019</v>
      </c>
      <c r="B123" s="3" t="s">
        <v>235</v>
      </c>
      <c r="C123" s="8" t="s">
        <v>232</v>
      </c>
      <c r="D123" s="8">
        <v>2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  <c r="K123" s="8" t="s">
        <v>233</v>
      </c>
      <c r="L123" s="123" t="s">
        <v>261</v>
      </c>
    </row>
    <row r="124" spans="1:12" hidden="1" x14ac:dyDescent="0.35">
      <c r="A124" s="46" t="str">
        <f>A123</f>
        <v>csir_ambitions_2019</v>
      </c>
      <c r="B124" s="3" t="s">
        <v>236</v>
      </c>
      <c r="C124" s="8" t="s">
        <v>232</v>
      </c>
      <c r="D124" s="8">
        <v>2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  <c r="K124" s="8" t="s">
        <v>233</v>
      </c>
      <c r="L124" s="123" t="s">
        <v>261</v>
      </c>
    </row>
    <row r="125" spans="1:12" hidden="1" x14ac:dyDescent="0.35">
      <c r="A125" s="46" t="str">
        <f>A124</f>
        <v>csir_ambitions_2019</v>
      </c>
      <c r="B125" s="3" t="s">
        <v>237</v>
      </c>
      <c r="C125" s="8" t="s">
        <v>232</v>
      </c>
      <c r="D125" s="8">
        <v>2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  <c r="K125" s="8" t="s">
        <v>233</v>
      </c>
      <c r="L125" s="123" t="s">
        <v>261</v>
      </c>
    </row>
    <row r="126" spans="1:12" hidden="1" x14ac:dyDescent="0.35">
      <c r="A126" s="46" t="str">
        <f>A125</f>
        <v>csir_ambitions_2019</v>
      </c>
      <c r="B126" s="3" t="s">
        <v>74</v>
      </c>
      <c r="C126" s="8" t="s">
        <v>232</v>
      </c>
      <c r="D126" s="8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 s="8" t="s">
        <v>233</v>
      </c>
      <c r="L126" s="123" t="s">
        <v>257</v>
      </c>
    </row>
    <row r="127" spans="1:12" hidden="1" x14ac:dyDescent="0.35">
      <c r="A127" s="46" t="str">
        <f>A126</f>
        <v>csir_ambitions_2019</v>
      </c>
      <c r="B127" s="3" t="s">
        <v>68</v>
      </c>
      <c r="C127" s="8" t="s">
        <v>232</v>
      </c>
      <c r="D127" s="8">
        <v>1187</v>
      </c>
      <c r="E127" s="8">
        <v>1187</v>
      </c>
      <c r="F127" s="8">
        <v>1187</v>
      </c>
      <c r="G127" s="8">
        <v>1187</v>
      </c>
      <c r="H127" s="8">
        <v>1187</v>
      </c>
      <c r="I127" s="8">
        <v>1187</v>
      </c>
      <c r="J127" s="8">
        <v>1187</v>
      </c>
      <c r="K127" s="8" t="s">
        <v>242</v>
      </c>
      <c r="L127" s="123"/>
    </row>
    <row r="128" spans="1:12" hidden="1" x14ac:dyDescent="0.35">
      <c r="A128" s="46" t="str">
        <f>A127</f>
        <v>csir_ambitions_2019</v>
      </c>
      <c r="B128" s="3" t="s">
        <v>205</v>
      </c>
      <c r="C128" s="8" t="s">
        <v>232</v>
      </c>
      <c r="D128" s="8">
        <v>196</v>
      </c>
      <c r="E128" s="8">
        <v>196</v>
      </c>
      <c r="F128" s="8">
        <v>196</v>
      </c>
      <c r="G128" s="8">
        <v>196</v>
      </c>
      <c r="H128" s="8">
        <v>196</v>
      </c>
      <c r="I128" s="8">
        <v>196</v>
      </c>
      <c r="J128" s="8">
        <v>196</v>
      </c>
      <c r="K128" s="8" t="s">
        <v>242</v>
      </c>
      <c r="L128" s="123" t="s">
        <v>257</v>
      </c>
    </row>
    <row r="129" spans="1:12" hidden="1" x14ac:dyDescent="0.35">
      <c r="A129" s="46" t="str">
        <f>A128</f>
        <v>csir_ambitions_2019</v>
      </c>
      <c r="B129" s="3" t="s">
        <v>66</v>
      </c>
      <c r="C129" s="8" t="s">
        <v>232</v>
      </c>
      <c r="D129" s="8">
        <v>742</v>
      </c>
      <c r="E129" s="8">
        <v>742</v>
      </c>
      <c r="F129" s="8">
        <v>742</v>
      </c>
      <c r="G129" s="8">
        <v>742</v>
      </c>
      <c r="H129" s="8">
        <v>742</v>
      </c>
      <c r="I129" s="8">
        <v>742</v>
      </c>
      <c r="J129" s="8">
        <v>742</v>
      </c>
      <c r="K129" s="8" t="s">
        <v>242</v>
      </c>
      <c r="L129" s="123" t="s">
        <v>262</v>
      </c>
    </row>
    <row r="130" spans="1:12" hidden="1" x14ac:dyDescent="0.35">
      <c r="A130" s="46" t="str">
        <f>A129</f>
        <v>csir_ambitions_2019</v>
      </c>
      <c r="B130" s="3" t="s">
        <v>70</v>
      </c>
      <c r="C130" s="8" t="s">
        <v>232</v>
      </c>
      <c r="D130" s="8">
        <v>0.72</v>
      </c>
      <c r="E130" s="8">
        <v>0.72</v>
      </c>
      <c r="F130" s="8">
        <v>0.72</v>
      </c>
      <c r="G130" s="8">
        <v>0.72</v>
      </c>
      <c r="H130" s="8">
        <v>0.72</v>
      </c>
      <c r="I130" s="8">
        <v>0.72</v>
      </c>
      <c r="J130" s="8">
        <v>0.72</v>
      </c>
      <c r="K130" s="8" t="s">
        <v>233</v>
      </c>
      <c r="L130" s="123" t="s">
        <v>257</v>
      </c>
    </row>
    <row r="131" spans="1:12" hidden="1" x14ac:dyDescent="0.35">
      <c r="A131" s="46" t="str">
        <f>A130</f>
        <v>csir_ambitions_2019</v>
      </c>
      <c r="B131" s="3" t="s">
        <v>231</v>
      </c>
      <c r="C131" s="8" t="s">
        <v>232</v>
      </c>
      <c r="D131" s="8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 s="8" t="s">
        <v>233</v>
      </c>
      <c r="L131" s="123" t="s">
        <v>257</v>
      </c>
    </row>
    <row r="132" spans="1:12" hidden="1" x14ac:dyDescent="0.35">
      <c r="A132" s="46" t="str">
        <f>A131</f>
        <v>csir_ambitions_2019</v>
      </c>
      <c r="B132" s="3" t="s">
        <v>101</v>
      </c>
      <c r="C132" s="8" t="s">
        <v>232</v>
      </c>
      <c r="D132" s="8">
        <v>328</v>
      </c>
      <c r="E132">
        <f>D132</f>
        <v>328</v>
      </c>
      <c r="F132">
        <f>E132</f>
        <v>328</v>
      </c>
      <c r="G132">
        <f>F132</f>
        <v>328</v>
      </c>
      <c r="H132">
        <f>G132</f>
        <v>328</v>
      </c>
      <c r="I132">
        <f>H132</f>
        <v>328</v>
      </c>
      <c r="J132">
        <v>328</v>
      </c>
      <c r="K132" s="8" t="s">
        <v>242</v>
      </c>
      <c r="L132" s="123" t="s">
        <v>257</v>
      </c>
    </row>
    <row r="133" spans="1:12" hidden="1" x14ac:dyDescent="0.35">
      <c r="A133" s="46" t="str">
        <f>A132</f>
        <v>csir_ambitions_2019</v>
      </c>
      <c r="B133" s="3" t="s">
        <v>226</v>
      </c>
      <c r="C133" s="8" t="s">
        <v>232</v>
      </c>
      <c r="D133" s="8">
        <v>328</v>
      </c>
      <c r="E133">
        <f>D133</f>
        <v>328</v>
      </c>
      <c r="F133">
        <f>E133</f>
        <v>328</v>
      </c>
      <c r="G133">
        <f>F133</f>
        <v>328</v>
      </c>
      <c r="H133">
        <f>G133</f>
        <v>328</v>
      </c>
      <c r="I133">
        <f>H133</f>
        <v>328</v>
      </c>
      <c r="J133">
        <v>328</v>
      </c>
      <c r="K133" s="8" t="s">
        <v>242</v>
      </c>
      <c r="L133" s="123" t="s">
        <v>263</v>
      </c>
    </row>
    <row r="134" spans="1:12" hidden="1" x14ac:dyDescent="0.35">
      <c r="A134" s="46" t="str">
        <f>A133</f>
        <v>csir_ambitions_2019</v>
      </c>
      <c r="B134" s="3" t="s">
        <v>227</v>
      </c>
      <c r="C134" s="8" t="s">
        <v>232</v>
      </c>
      <c r="D134" s="8">
        <v>328</v>
      </c>
      <c r="E134">
        <f>D134</f>
        <v>328</v>
      </c>
      <c r="F134">
        <f>E134</f>
        <v>328</v>
      </c>
      <c r="G134">
        <f>F134</f>
        <v>328</v>
      </c>
      <c r="H134">
        <f>G134</f>
        <v>328</v>
      </c>
      <c r="I134">
        <f>H134</f>
        <v>328</v>
      </c>
      <c r="J134">
        <v>328</v>
      </c>
      <c r="K134" s="8" t="s">
        <v>242</v>
      </c>
      <c r="L134" s="123" t="s">
        <v>263</v>
      </c>
    </row>
    <row r="135" spans="1:12" x14ac:dyDescent="0.35">
      <c r="A135" s="46" t="str">
        <f>A134</f>
        <v>csir_ambitions_2019</v>
      </c>
      <c r="B135" s="3" t="s">
        <v>96</v>
      </c>
      <c r="C135" s="8" t="s">
        <v>238</v>
      </c>
      <c r="D135" s="8"/>
      <c r="K135" s="8" t="s">
        <v>239</v>
      </c>
      <c r="L135" s="123" t="s">
        <v>264</v>
      </c>
    </row>
    <row r="136" spans="1:12" x14ac:dyDescent="0.35">
      <c r="A136" s="46" t="str">
        <f>A135</f>
        <v>csir_ambitions_2019</v>
      </c>
      <c r="B136" s="3" t="s">
        <v>46</v>
      </c>
      <c r="C136" s="8" t="s">
        <v>238</v>
      </c>
      <c r="D136">
        <v>98</v>
      </c>
      <c r="E136">
        <v>98</v>
      </c>
      <c r="F136">
        <v>98</v>
      </c>
      <c r="G136">
        <v>98</v>
      </c>
      <c r="H136">
        <v>98</v>
      </c>
      <c r="I136">
        <v>98</v>
      </c>
      <c r="J136">
        <v>98</v>
      </c>
      <c r="K136" s="8" t="s">
        <v>239</v>
      </c>
      <c r="L136" s="123" t="s">
        <v>264</v>
      </c>
    </row>
    <row r="137" spans="1:12" x14ac:dyDescent="0.35">
      <c r="A137" s="46" t="str">
        <f>A136</f>
        <v>csir_ambitions_2019</v>
      </c>
      <c r="B137" s="3" t="s">
        <v>111</v>
      </c>
      <c r="C137" s="8" t="s">
        <v>238</v>
      </c>
      <c r="D137" s="8">
        <v>50</v>
      </c>
      <c r="E137">
        <v>50</v>
      </c>
      <c r="F137">
        <v>50</v>
      </c>
      <c r="G137">
        <v>50</v>
      </c>
      <c r="H137">
        <v>50</v>
      </c>
      <c r="I137">
        <v>50</v>
      </c>
      <c r="J137">
        <v>50</v>
      </c>
      <c r="K137" s="8" t="s">
        <v>239</v>
      </c>
      <c r="L137" s="123" t="s">
        <v>265</v>
      </c>
    </row>
    <row r="138" spans="1:12" x14ac:dyDescent="0.35">
      <c r="A138" s="46" t="str">
        <f>A137</f>
        <v>csir_ambitions_2019</v>
      </c>
      <c r="B138" s="3" t="s">
        <v>77</v>
      </c>
      <c r="C138" s="8" t="s">
        <v>238</v>
      </c>
      <c r="D138" s="8">
        <v>900</v>
      </c>
      <c r="E138">
        <v>900</v>
      </c>
      <c r="F138">
        <v>900</v>
      </c>
      <c r="G138">
        <v>900</v>
      </c>
      <c r="H138">
        <v>900</v>
      </c>
      <c r="I138">
        <v>900</v>
      </c>
      <c r="J138">
        <v>900</v>
      </c>
      <c r="K138" s="8" t="s">
        <v>239</v>
      </c>
      <c r="L138" s="123" t="s">
        <v>265</v>
      </c>
    </row>
    <row r="139" spans="1:12" x14ac:dyDescent="0.35">
      <c r="A139" s="46" t="str">
        <f>A138</f>
        <v>csir_ambitions_2019</v>
      </c>
      <c r="B139" s="3" t="s">
        <v>91</v>
      </c>
      <c r="C139" s="8" t="s">
        <v>238</v>
      </c>
      <c r="D139" s="8">
        <v>540</v>
      </c>
      <c r="E139">
        <v>540</v>
      </c>
      <c r="F139">
        <v>540</v>
      </c>
      <c r="G139">
        <v>540</v>
      </c>
      <c r="H139">
        <v>540</v>
      </c>
      <c r="I139">
        <v>540</v>
      </c>
      <c r="J139">
        <v>540</v>
      </c>
      <c r="K139" s="8" t="s">
        <v>239</v>
      </c>
      <c r="L139" s="123" t="s">
        <v>264</v>
      </c>
    </row>
    <row r="140" spans="1:12" x14ac:dyDescent="0.35">
      <c r="A140" s="46" t="str">
        <f>A139</f>
        <v>csir_ambitions_2019</v>
      </c>
      <c r="B140" s="3" t="s">
        <v>68</v>
      </c>
      <c r="C140" s="8" t="s">
        <v>238</v>
      </c>
      <c r="D140" s="8">
        <v>29</v>
      </c>
      <c r="E140">
        <v>29</v>
      </c>
      <c r="F140">
        <v>29</v>
      </c>
      <c r="G140">
        <v>29</v>
      </c>
      <c r="H140">
        <v>29</v>
      </c>
      <c r="I140">
        <v>29</v>
      </c>
      <c r="J140">
        <v>29</v>
      </c>
      <c r="K140" s="8" t="s">
        <v>239</v>
      </c>
      <c r="L140" s="123" t="s">
        <v>264</v>
      </c>
    </row>
    <row r="141" spans="1:12" x14ac:dyDescent="0.35">
      <c r="A141" s="46" t="str">
        <f>A140</f>
        <v>csir_ambitions_2019</v>
      </c>
      <c r="B141" s="3" t="s">
        <v>240</v>
      </c>
      <c r="C141" s="8" t="s">
        <v>238</v>
      </c>
      <c r="D141" s="8"/>
      <c r="K141" s="8" t="s">
        <v>239</v>
      </c>
      <c r="L141" s="123" t="s">
        <v>257</v>
      </c>
    </row>
    <row r="142" spans="1:12" hidden="1" x14ac:dyDescent="0.35">
      <c r="A142" s="46" t="str">
        <f>A141</f>
        <v>csir_ambitions_2019</v>
      </c>
      <c r="B142" s="3" t="s">
        <v>228</v>
      </c>
      <c r="C142" s="8" t="s">
        <v>241</v>
      </c>
      <c r="D142" s="8">
        <v>12286.033869999999</v>
      </c>
      <c r="E142">
        <v>8587.8391360000005</v>
      </c>
      <c r="F142">
        <v>7192.4046479999997</v>
      </c>
      <c r="G142">
        <v>6742.8793580000001</v>
      </c>
      <c r="H142">
        <v>6293.3540670000002</v>
      </c>
      <c r="I142">
        <v>5843.8287769999997</v>
      </c>
      <c r="J142">
        <v>5394.3034859999998</v>
      </c>
      <c r="K142" s="8" t="s">
        <v>242</v>
      </c>
      <c r="L142" s="123"/>
    </row>
    <row r="143" spans="1:12" hidden="1" x14ac:dyDescent="0.35">
      <c r="A143" s="46" t="str">
        <f>A142</f>
        <v>csir_ambitions_2019</v>
      </c>
      <c r="B143" s="3" t="s">
        <v>243</v>
      </c>
      <c r="C143" s="8" t="s">
        <v>241</v>
      </c>
      <c r="D143" s="8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s="8" t="s">
        <v>244</v>
      </c>
      <c r="L143" s="123"/>
    </row>
    <row r="144" spans="1:12" hidden="1" x14ac:dyDescent="0.35">
      <c r="A144" s="46" t="str">
        <f>A143</f>
        <v>csir_ambitions_2019</v>
      </c>
      <c r="B144" s="3" t="s">
        <v>96</v>
      </c>
      <c r="C144" s="8" t="s">
        <v>241</v>
      </c>
      <c r="D144" s="8">
        <v>20232.73</v>
      </c>
      <c r="E144">
        <v>20232.731070000002</v>
      </c>
      <c r="F144">
        <v>20232.731070000002</v>
      </c>
      <c r="G144">
        <v>20232.731070000002</v>
      </c>
      <c r="H144">
        <v>20232.731070000002</v>
      </c>
      <c r="I144">
        <v>20232.731070000002</v>
      </c>
      <c r="J144">
        <v>20232.731070000002</v>
      </c>
      <c r="K144" s="8" t="s">
        <v>242</v>
      </c>
      <c r="L144" s="123"/>
    </row>
    <row r="145" spans="1:12" hidden="1" x14ac:dyDescent="0.35">
      <c r="A145" s="46" t="str">
        <f>A144</f>
        <v>csir_ambitions_2019</v>
      </c>
      <c r="B145" s="3" t="s">
        <v>204</v>
      </c>
      <c r="C145" s="8" t="s">
        <v>241</v>
      </c>
      <c r="D145" s="8">
        <v>12198.93492</v>
      </c>
      <c r="E145" s="8">
        <v>12198.93492</v>
      </c>
      <c r="F145" s="8">
        <v>12198.93492</v>
      </c>
      <c r="G145" s="8">
        <v>12198.93492</v>
      </c>
      <c r="H145" s="8">
        <v>12198.93492</v>
      </c>
      <c r="I145" s="8">
        <v>12198.93492</v>
      </c>
      <c r="J145" s="8">
        <v>12198.93492</v>
      </c>
      <c r="K145" s="8" t="s">
        <v>242</v>
      </c>
      <c r="L145" s="123"/>
    </row>
    <row r="146" spans="1:12" hidden="1" x14ac:dyDescent="0.35">
      <c r="A146" s="46" t="str">
        <f>A145</f>
        <v>csir_ambitions_2019</v>
      </c>
      <c r="B146" s="3" t="s">
        <v>46</v>
      </c>
      <c r="C146" s="8" t="s">
        <v>241</v>
      </c>
      <c r="D146" s="8">
        <v>48188.416069999999</v>
      </c>
      <c r="E146" s="8">
        <v>48188.416069999999</v>
      </c>
      <c r="F146" s="8">
        <v>48188.416069999999</v>
      </c>
      <c r="G146" s="8">
        <v>48188.416069999999</v>
      </c>
      <c r="H146" s="8">
        <v>48188.416069999999</v>
      </c>
      <c r="I146" s="8">
        <v>48188.416069999999</v>
      </c>
      <c r="J146" s="8">
        <v>48188.416069999999</v>
      </c>
      <c r="K146" s="8" t="s">
        <v>242</v>
      </c>
      <c r="L146" s="123"/>
    </row>
    <row r="147" spans="1:12" hidden="1" x14ac:dyDescent="0.35">
      <c r="A147" s="46" t="str">
        <f>A146</f>
        <v>csir_ambitions_2019</v>
      </c>
      <c r="B147" s="3" t="s">
        <v>111</v>
      </c>
      <c r="C147" s="8" t="s">
        <v>241</v>
      </c>
      <c r="D147">
        <v>176498.15979999999</v>
      </c>
      <c r="E147">
        <v>137582.2769</v>
      </c>
      <c r="F147">
        <v>117244.45080000001</v>
      </c>
      <c r="G147">
        <v>104947.2738</v>
      </c>
      <c r="H147">
        <v>98372.545530000003</v>
      </c>
      <c r="I147">
        <v>95133.883090000003</v>
      </c>
      <c r="J147">
        <v>92922.826319999993</v>
      </c>
      <c r="K147" s="8" t="s">
        <v>242</v>
      </c>
      <c r="L147" s="123"/>
    </row>
    <row r="148" spans="1:12" hidden="1" x14ac:dyDescent="0.35">
      <c r="A148" s="46" t="str">
        <f>A147</f>
        <v>csir_ambitions_2019</v>
      </c>
      <c r="B148" s="3" t="s">
        <v>77</v>
      </c>
      <c r="C148" s="8" t="s">
        <v>241</v>
      </c>
      <c r="D148" s="8">
        <v>400</v>
      </c>
      <c r="E148">
        <v>400</v>
      </c>
      <c r="F148">
        <v>400</v>
      </c>
      <c r="G148">
        <v>400</v>
      </c>
      <c r="H148">
        <v>400</v>
      </c>
      <c r="I148">
        <v>400</v>
      </c>
      <c r="J148">
        <v>400</v>
      </c>
      <c r="K148" s="8" t="s">
        <v>242</v>
      </c>
      <c r="L148" s="123"/>
    </row>
    <row r="149" spans="1:12" hidden="1" x14ac:dyDescent="0.35">
      <c r="A149" s="46" t="str">
        <f>A148</f>
        <v>csir_ambitions_2019</v>
      </c>
      <c r="B149" s="3" t="s">
        <v>234</v>
      </c>
      <c r="C149" s="8" t="s">
        <v>241</v>
      </c>
      <c r="D149" s="8">
        <v>6000</v>
      </c>
      <c r="E149">
        <v>6000</v>
      </c>
      <c r="F149">
        <v>6000</v>
      </c>
      <c r="G149">
        <v>6000</v>
      </c>
      <c r="H149">
        <v>6000</v>
      </c>
      <c r="I149">
        <v>6000</v>
      </c>
      <c r="J149">
        <v>6000</v>
      </c>
      <c r="K149" s="8" t="s">
        <v>245</v>
      </c>
      <c r="L149" s="123"/>
    </row>
    <row r="150" spans="1:12" hidden="1" x14ac:dyDescent="0.35">
      <c r="A150" s="46" t="str">
        <f>A149</f>
        <v>csir_ambitions_2019</v>
      </c>
      <c r="B150" s="3" t="s">
        <v>235</v>
      </c>
      <c r="C150" s="8" t="s">
        <v>241</v>
      </c>
      <c r="D150" s="8"/>
      <c r="K150" s="8" t="s">
        <v>246</v>
      </c>
      <c r="L150" s="123"/>
    </row>
    <row r="151" spans="1:12" hidden="1" x14ac:dyDescent="0.35">
      <c r="A151" s="46" t="str">
        <f>A150</f>
        <v>csir_ambitions_2019</v>
      </c>
      <c r="B151" s="3" t="s">
        <v>236</v>
      </c>
      <c r="C151" s="8" t="s">
        <v>241</v>
      </c>
      <c r="D151" s="8">
        <v>6000</v>
      </c>
      <c r="E151">
        <v>6000</v>
      </c>
      <c r="F151">
        <v>6000</v>
      </c>
      <c r="G151">
        <v>6000</v>
      </c>
      <c r="H151">
        <v>6000</v>
      </c>
      <c r="I151">
        <v>6000</v>
      </c>
      <c r="J151">
        <v>6000</v>
      </c>
      <c r="K151" s="8" t="s">
        <v>245</v>
      </c>
      <c r="L151" s="123"/>
    </row>
    <row r="152" spans="1:12" hidden="1" x14ac:dyDescent="0.35">
      <c r="A152" s="46" t="str">
        <f>A151</f>
        <v>csir_ambitions_2019</v>
      </c>
      <c r="B152" s="3" t="s">
        <v>237</v>
      </c>
      <c r="C152" s="8" t="s">
        <v>241</v>
      </c>
      <c r="D152" s="8"/>
      <c r="K152" s="8" t="s">
        <v>245</v>
      </c>
      <c r="L152" s="123"/>
    </row>
    <row r="153" spans="1:12" hidden="1" x14ac:dyDescent="0.35">
      <c r="A153" s="46" t="str">
        <f>A152</f>
        <v>csir_ambitions_2019</v>
      </c>
      <c r="B153" s="3" t="s">
        <v>74</v>
      </c>
      <c r="C153" s="8" t="s">
        <v>241</v>
      </c>
      <c r="D153">
        <v>74339.707999999999</v>
      </c>
      <c r="E153">
        <v>74339.707999999999</v>
      </c>
      <c r="F153">
        <v>74339.707999999999</v>
      </c>
      <c r="G153">
        <v>74339.707999999999</v>
      </c>
      <c r="H153">
        <v>74339.707999999999</v>
      </c>
      <c r="I153">
        <v>74339.707999999999</v>
      </c>
      <c r="J153">
        <v>74339.707999999999</v>
      </c>
      <c r="K153" s="8" t="s">
        <v>242</v>
      </c>
      <c r="L153" s="123"/>
    </row>
    <row r="154" spans="1:12" hidden="1" x14ac:dyDescent="0.35">
      <c r="A154" s="46" t="str">
        <f>A153</f>
        <v>csir_ambitions_2019</v>
      </c>
      <c r="B154" s="3" t="s">
        <v>68</v>
      </c>
      <c r="C154" s="8" t="s">
        <v>241</v>
      </c>
      <c r="D154">
        <v>94145.259030000001</v>
      </c>
      <c r="E154">
        <v>93056.874530000001</v>
      </c>
      <c r="F154">
        <v>92149.887449999995</v>
      </c>
      <c r="G154">
        <v>91968.490030000001</v>
      </c>
      <c r="H154">
        <v>91968.490030000001</v>
      </c>
      <c r="I154">
        <v>91968.490030000001</v>
      </c>
      <c r="J154">
        <v>91968.490030000001</v>
      </c>
      <c r="K154" s="8" t="s">
        <v>242</v>
      </c>
      <c r="L154" s="123"/>
    </row>
    <row r="155" spans="1:12" hidden="1" x14ac:dyDescent="0.35">
      <c r="A155" s="46" t="str">
        <f>A154</f>
        <v>csir_ambitions_2019</v>
      </c>
      <c r="B155" s="3" t="s">
        <v>205</v>
      </c>
      <c r="C155" s="8" t="s">
        <v>241</v>
      </c>
      <c r="D155">
        <v>10753.788920000001</v>
      </c>
      <c r="E155">
        <v>10753.788920000001</v>
      </c>
      <c r="F155">
        <v>10753.788920000001</v>
      </c>
      <c r="G155">
        <v>10753.788920000001</v>
      </c>
      <c r="H155">
        <v>10753.788920000001</v>
      </c>
      <c r="I155">
        <v>10753.788920000001</v>
      </c>
      <c r="J155">
        <v>10753.788920000001</v>
      </c>
      <c r="K155" s="8" t="s">
        <v>242</v>
      </c>
      <c r="L155" s="123"/>
    </row>
    <row r="156" spans="1:12" hidden="1" x14ac:dyDescent="0.35">
      <c r="A156" s="46" t="str">
        <f>A155</f>
        <v>csir_ambitions_2019</v>
      </c>
      <c r="B156" s="3" t="s">
        <v>66</v>
      </c>
      <c r="C156" s="8" t="s">
        <v>241</v>
      </c>
      <c r="D156" s="8">
        <v>14691</v>
      </c>
      <c r="E156">
        <v>13131</v>
      </c>
      <c r="F156">
        <v>11831</v>
      </c>
      <c r="G156">
        <v>11190</v>
      </c>
      <c r="H156">
        <v>10544</v>
      </c>
      <c r="I156">
        <v>9893</v>
      </c>
      <c r="J156">
        <v>9238</v>
      </c>
      <c r="K156" s="8" t="s">
        <v>242</v>
      </c>
      <c r="L156" s="123"/>
    </row>
    <row r="157" spans="1:12" hidden="1" x14ac:dyDescent="0.35">
      <c r="A157" s="46" t="str">
        <f>A156</f>
        <v>csir_ambitions_2019</v>
      </c>
      <c r="B157" s="3" t="s">
        <v>70</v>
      </c>
      <c r="C157" s="8" t="s">
        <v>241</v>
      </c>
      <c r="D157">
        <v>30777.19181</v>
      </c>
      <c r="E157">
        <v>30777.19181</v>
      </c>
      <c r="F157">
        <v>30777.19181</v>
      </c>
      <c r="G157">
        <v>30777.19181</v>
      </c>
      <c r="H157">
        <v>30777.19181</v>
      </c>
      <c r="I157">
        <v>30777.19181</v>
      </c>
      <c r="J157">
        <v>30777.19181</v>
      </c>
      <c r="K157" s="8" t="s">
        <v>242</v>
      </c>
      <c r="L157" s="123"/>
    </row>
    <row r="158" spans="1:12" hidden="1" x14ac:dyDescent="0.35">
      <c r="A158" s="46" t="str">
        <f>A157</f>
        <v>csir_ambitions_2019</v>
      </c>
      <c r="B158" s="3" t="s">
        <v>231</v>
      </c>
      <c r="C158" s="8" t="s">
        <v>241</v>
      </c>
      <c r="D158" s="8">
        <v>3000</v>
      </c>
      <c r="E158">
        <v>3000</v>
      </c>
      <c r="F158">
        <v>3000</v>
      </c>
      <c r="G158">
        <v>3000</v>
      </c>
      <c r="H158">
        <v>3000</v>
      </c>
      <c r="I158">
        <v>3000</v>
      </c>
      <c r="J158">
        <v>3000</v>
      </c>
      <c r="K158" s="8" t="s">
        <v>242</v>
      </c>
      <c r="L158" s="123"/>
    </row>
    <row r="159" spans="1:12" hidden="1" x14ac:dyDescent="0.35">
      <c r="A159" s="46" t="str">
        <f>A158</f>
        <v>csir_ambitions_2019</v>
      </c>
      <c r="B159" s="3" t="s">
        <v>101</v>
      </c>
      <c r="C159" s="8" t="s">
        <v>241</v>
      </c>
      <c r="D159" s="8">
        <v>8746</v>
      </c>
      <c r="E159">
        <v>6671</v>
      </c>
      <c r="F159">
        <v>5136</v>
      </c>
      <c r="G159">
        <v>4402</v>
      </c>
      <c r="H159">
        <v>3844</v>
      </c>
      <c r="I159">
        <v>3506</v>
      </c>
      <c r="J159">
        <v>3238</v>
      </c>
      <c r="K159" s="8" t="s">
        <v>242</v>
      </c>
      <c r="L159" s="123"/>
    </row>
    <row r="160" spans="1:12" hidden="1" x14ac:dyDescent="0.35">
      <c r="A160" s="46" t="str">
        <f>A159</f>
        <v>csir_ambitions_2019</v>
      </c>
      <c r="B160" s="3" t="s">
        <v>226</v>
      </c>
      <c r="C160" s="8" t="s">
        <v>241</v>
      </c>
      <c r="D160" s="8">
        <v>8746</v>
      </c>
      <c r="E160">
        <f>E159</f>
        <v>6671</v>
      </c>
      <c r="F160">
        <f>F159</f>
        <v>5136</v>
      </c>
      <c r="G160">
        <f>G159</f>
        <v>4402</v>
      </c>
      <c r="H160">
        <f>H159</f>
        <v>3844</v>
      </c>
      <c r="I160">
        <f>I159</f>
        <v>3506</v>
      </c>
      <c r="J160">
        <f>J159</f>
        <v>3238</v>
      </c>
      <c r="K160" s="8" t="s">
        <v>242</v>
      </c>
      <c r="L160" s="123"/>
    </row>
    <row r="161" spans="1:12" hidden="1" x14ac:dyDescent="0.35">
      <c r="A161" s="46" t="str">
        <f>A160</f>
        <v>csir_ambitions_2019</v>
      </c>
      <c r="B161" s="3" t="s">
        <v>227</v>
      </c>
      <c r="C161" s="8" t="s">
        <v>241</v>
      </c>
      <c r="D161" s="8">
        <v>8746</v>
      </c>
      <c r="E161">
        <f>E159</f>
        <v>6671</v>
      </c>
      <c r="F161">
        <f>F159</f>
        <v>5136</v>
      </c>
      <c r="G161">
        <f>G159</f>
        <v>4402</v>
      </c>
      <c r="H161">
        <f>H159</f>
        <v>3844</v>
      </c>
      <c r="I161">
        <f>I159</f>
        <v>3506</v>
      </c>
      <c r="J161">
        <f>J159</f>
        <v>3238</v>
      </c>
      <c r="K161" s="8" t="s">
        <v>242</v>
      </c>
      <c r="L161" s="123"/>
    </row>
    <row r="162" spans="1:12" hidden="1" x14ac:dyDescent="0.35">
      <c r="A162" s="46" t="str">
        <f>A161</f>
        <v>csir_ambitions_2019</v>
      </c>
      <c r="B162" s="3" t="s">
        <v>228</v>
      </c>
      <c r="C162" s="8" t="s">
        <v>247</v>
      </c>
      <c r="D162" s="8">
        <f>E162</f>
        <v>20</v>
      </c>
      <c r="E162">
        <v>20</v>
      </c>
      <c r="F162">
        <v>20</v>
      </c>
      <c r="G162">
        <v>20</v>
      </c>
      <c r="H162">
        <v>20</v>
      </c>
      <c r="I162">
        <v>20</v>
      </c>
      <c r="J162">
        <v>20</v>
      </c>
      <c r="K162" s="8" t="s">
        <v>248</v>
      </c>
      <c r="L162" s="123" t="s">
        <v>260</v>
      </c>
    </row>
    <row r="163" spans="1:12" hidden="1" x14ac:dyDescent="0.35">
      <c r="A163" s="46" t="str">
        <f>A162</f>
        <v>csir_ambitions_2019</v>
      </c>
      <c r="B163" s="3" t="s">
        <v>243</v>
      </c>
      <c r="C163" s="8" t="s">
        <v>247</v>
      </c>
      <c r="D163" s="8">
        <f>E163</f>
        <v>20</v>
      </c>
      <c r="E163">
        <v>20</v>
      </c>
      <c r="F163">
        <v>20</v>
      </c>
      <c r="G163">
        <v>20</v>
      </c>
      <c r="H163">
        <v>20</v>
      </c>
      <c r="I163">
        <v>20</v>
      </c>
      <c r="J163">
        <v>20</v>
      </c>
      <c r="K163" s="8" t="s">
        <v>248</v>
      </c>
      <c r="L163" s="123" t="s">
        <v>260</v>
      </c>
    </row>
    <row r="164" spans="1:12" hidden="1" x14ac:dyDescent="0.35">
      <c r="A164" s="46" t="str">
        <f>A163</f>
        <v>csir_ambitions_2019</v>
      </c>
      <c r="B164" s="3" t="s">
        <v>96</v>
      </c>
      <c r="C164" s="8" t="s">
        <v>247</v>
      </c>
      <c r="D164" s="8">
        <f>E164</f>
        <v>0</v>
      </c>
      <c r="K164" s="8" t="s">
        <v>248</v>
      </c>
      <c r="L164" s="123" t="s">
        <v>266</v>
      </c>
    </row>
    <row r="165" spans="1:12" hidden="1" x14ac:dyDescent="0.35">
      <c r="A165" s="46" t="str">
        <f>A164</f>
        <v>csir_ambitions_2019</v>
      </c>
      <c r="B165" s="3" t="s">
        <v>204</v>
      </c>
      <c r="C165" s="8" t="s">
        <v>247</v>
      </c>
      <c r="D165" s="8">
        <f>E165</f>
        <v>30</v>
      </c>
      <c r="E165">
        <v>30</v>
      </c>
      <c r="F165">
        <v>30</v>
      </c>
      <c r="G165">
        <v>30</v>
      </c>
      <c r="H165">
        <v>30</v>
      </c>
      <c r="I165">
        <v>30</v>
      </c>
      <c r="J165">
        <v>30</v>
      </c>
      <c r="K165" s="8" t="s">
        <v>248</v>
      </c>
      <c r="L165" s="123" t="s">
        <v>267</v>
      </c>
    </row>
    <row r="166" spans="1:12" hidden="1" x14ac:dyDescent="0.35">
      <c r="A166" s="46" t="str">
        <f>A165</f>
        <v>csir_ambitions_2019</v>
      </c>
      <c r="B166" s="3" t="s">
        <v>46</v>
      </c>
      <c r="C166" s="8" t="s">
        <v>247</v>
      </c>
      <c r="D166" s="8">
        <f>E166</f>
        <v>30</v>
      </c>
      <c r="E166">
        <v>30</v>
      </c>
      <c r="F166">
        <v>30</v>
      </c>
      <c r="G166">
        <v>30</v>
      </c>
      <c r="H166">
        <v>30</v>
      </c>
      <c r="I166">
        <v>30</v>
      </c>
      <c r="J166">
        <v>30</v>
      </c>
      <c r="K166" s="8" t="s">
        <v>248</v>
      </c>
      <c r="L166" s="123" t="s">
        <v>267</v>
      </c>
    </row>
    <row r="167" spans="1:12" hidden="1" x14ac:dyDescent="0.35">
      <c r="A167" s="46" t="str">
        <f>A166</f>
        <v>csir_ambitions_2019</v>
      </c>
      <c r="B167" s="3" t="s">
        <v>111</v>
      </c>
      <c r="C167" s="8" t="s">
        <v>247</v>
      </c>
      <c r="D167" s="8">
        <f>E167</f>
        <v>30</v>
      </c>
      <c r="E167">
        <v>30</v>
      </c>
      <c r="F167">
        <v>30</v>
      </c>
      <c r="G167">
        <v>30</v>
      </c>
      <c r="H167">
        <v>30</v>
      </c>
      <c r="I167">
        <v>30</v>
      </c>
      <c r="J167">
        <v>30</v>
      </c>
      <c r="K167" s="8" t="s">
        <v>248</v>
      </c>
      <c r="L167" s="123" t="s">
        <v>266</v>
      </c>
    </row>
    <row r="168" spans="1:12" hidden="1" x14ac:dyDescent="0.35">
      <c r="A168" s="46" t="str">
        <f>A167</f>
        <v>csir_ambitions_2019</v>
      </c>
      <c r="B168" s="3" t="s">
        <v>77</v>
      </c>
      <c r="C168" s="8" t="s">
        <v>247</v>
      </c>
      <c r="D168" s="8"/>
      <c r="K168" s="8" t="s">
        <v>248</v>
      </c>
      <c r="L168" s="123" t="s">
        <v>266</v>
      </c>
    </row>
    <row r="169" spans="1:12" hidden="1" x14ac:dyDescent="0.35">
      <c r="A169" s="46" t="str">
        <f>A168</f>
        <v>csir_ambitions_2019</v>
      </c>
      <c r="B169" s="3" t="s">
        <v>234</v>
      </c>
      <c r="C169" s="8" t="s">
        <v>247</v>
      </c>
      <c r="D169" s="8">
        <f>E169</f>
        <v>40</v>
      </c>
      <c r="E169">
        <v>40</v>
      </c>
      <c r="F169">
        <v>40</v>
      </c>
      <c r="G169">
        <v>40</v>
      </c>
      <c r="H169">
        <v>40</v>
      </c>
      <c r="I169">
        <v>40</v>
      </c>
      <c r="J169">
        <v>40</v>
      </c>
      <c r="K169" s="8" t="s">
        <v>248</v>
      </c>
      <c r="L169" s="123" t="s">
        <v>261</v>
      </c>
    </row>
    <row r="170" spans="1:12" hidden="1" x14ac:dyDescent="0.35">
      <c r="A170" s="46" t="str">
        <f>A169</f>
        <v>csir_ambitions_2019</v>
      </c>
      <c r="B170" s="3" t="s">
        <v>235</v>
      </c>
      <c r="C170" s="8" t="s">
        <v>247</v>
      </c>
      <c r="D170" s="8">
        <f>E170</f>
        <v>40</v>
      </c>
      <c r="E170">
        <v>40</v>
      </c>
      <c r="F170">
        <v>40</v>
      </c>
      <c r="G170">
        <v>40</v>
      </c>
      <c r="H170">
        <v>40</v>
      </c>
      <c r="I170">
        <v>40</v>
      </c>
      <c r="J170">
        <v>40</v>
      </c>
      <c r="K170" s="8" t="s">
        <v>248</v>
      </c>
      <c r="L170" s="123" t="s">
        <v>261</v>
      </c>
    </row>
    <row r="171" spans="1:12" hidden="1" x14ac:dyDescent="0.35">
      <c r="A171" s="46" t="str">
        <f>A170</f>
        <v>csir_ambitions_2019</v>
      </c>
      <c r="B171" s="3" t="s">
        <v>236</v>
      </c>
      <c r="C171" s="8" t="s">
        <v>247</v>
      </c>
      <c r="D171" s="8">
        <f>E171</f>
        <v>40</v>
      </c>
      <c r="E171">
        <v>40</v>
      </c>
      <c r="F171">
        <v>40</v>
      </c>
      <c r="G171">
        <v>40</v>
      </c>
      <c r="H171">
        <v>40</v>
      </c>
      <c r="I171">
        <v>40</v>
      </c>
      <c r="J171">
        <v>40</v>
      </c>
      <c r="K171" s="8" t="s">
        <v>248</v>
      </c>
      <c r="L171" s="123" t="s">
        <v>261</v>
      </c>
    </row>
    <row r="172" spans="1:12" hidden="1" x14ac:dyDescent="0.35">
      <c r="A172" s="46" t="str">
        <f>A171</f>
        <v>csir_ambitions_2019</v>
      </c>
      <c r="B172" s="3" t="s">
        <v>237</v>
      </c>
      <c r="C172" s="8" t="s">
        <v>247</v>
      </c>
      <c r="D172" s="8">
        <f>E172</f>
        <v>40</v>
      </c>
      <c r="E172">
        <v>40</v>
      </c>
      <c r="F172">
        <v>40</v>
      </c>
      <c r="G172">
        <v>40</v>
      </c>
      <c r="H172">
        <v>40</v>
      </c>
      <c r="I172">
        <v>40</v>
      </c>
      <c r="J172">
        <v>40</v>
      </c>
      <c r="K172" s="8" t="s">
        <v>248</v>
      </c>
      <c r="L172" s="123" t="s">
        <v>261</v>
      </c>
    </row>
    <row r="173" spans="1:12" hidden="1" x14ac:dyDescent="0.35">
      <c r="A173" s="46" t="str">
        <f>A172</f>
        <v>csir_ambitions_2019</v>
      </c>
      <c r="B173" s="3" t="s">
        <v>74</v>
      </c>
      <c r="C173" s="8" t="s">
        <v>247</v>
      </c>
      <c r="D173" s="8">
        <f>E173</f>
        <v>80</v>
      </c>
      <c r="E173">
        <v>80</v>
      </c>
      <c r="F173">
        <v>80</v>
      </c>
      <c r="G173">
        <v>80</v>
      </c>
      <c r="H173">
        <v>80</v>
      </c>
      <c r="I173">
        <v>80</v>
      </c>
      <c r="J173">
        <v>80</v>
      </c>
      <c r="K173" s="8" t="s">
        <v>248</v>
      </c>
      <c r="L173" s="123" t="s">
        <v>267</v>
      </c>
    </row>
    <row r="174" spans="1:12" hidden="1" x14ac:dyDescent="0.35">
      <c r="A174" s="46" t="str">
        <f>A173</f>
        <v>csir_ambitions_2019</v>
      </c>
      <c r="B174" s="3" t="s">
        <v>68</v>
      </c>
      <c r="C174" s="8" t="s">
        <v>247</v>
      </c>
      <c r="D174" s="8">
        <f>E174</f>
        <v>60</v>
      </c>
      <c r="E174">
        <v>60</v>
      </c>
      <c r="F174">
        <v>60</v>
      </c>
      <c r="G174">
        <v>60</v>
      </c>
      <c r="H174">
        <v>60</v>
      </c>
      <c r="I174">
        <v>60</v>
      </c>
      <c r="J174">
        <v>60</v>
      </c>
      <c r="K174" s="8" t="s">
        <v>248</v>
      </c>
      <c r="L174" s="123" t="s">
        <v>266</v>
      </c>
    </row>
    <row r="175" spans="1:12" hidden="1" x14ac:dyDescent="0.35">
      <c r="A175" s="46" t="str">
        <f>A174</f>
        <v>csir_ambitions_2019</v>
      </c>
      <c r="B175" s="3" t="s">
        <v>205</v>
      </c>
      <c r="C175" s="8" t="s">
        <v>247</v>
      </c>
      <c r="D175" s="8">
        <f>E175</f>
        <v>30</v>
      </c>
      <c r="E175">
        <v>30</v>
      </c>
      <c r="F175">
        <v>30</v>
      </c>
      <c r="G175">
        <v>30</v>
      </c>
      <c r="H175">
        <v>30</v>
      </c>
      <c r="I175">
        <v>30</v>
      </c>
      <c r="J175">
        <v>30</v>
      </c>
      <c r="K175" s="8" t="s">
        <v>248</v>
      </c>
      <c r="L175" s="123" t="s">
        <v>267</v>
      </c>
    </row>
    <row r="176" spans="1:12" hidden="1" x14ac:dyDescent="0.35">
      <c r="A176" s="46" t="str">
        <f>A175</f>
        <v>csir_ambitions_2019</v>
      </c>
      <c r="B176" s="3" t="s">
        <v>66</v>
      </c>
      <c r="C176" s="8" t="s">
        <v>247</v>
      </c>
      <c r="D176" s="8">
        <f>E176</f>
        <v>20</v>
      </c>
      <c r="E176">
        <v>20</v>
      </c>
      <c r="F176">
        <v>20</v>
      </c>
      <c r="G176">
        <v>20</v>
      </c>
      <c r="H176">
        <v>20</v>
      </c>
      <c r="I176">
        <v>20</v>
      </c>
      <c r="J176">
        <v>20</v>
      </c>
      <c r="K176" s="8" t="s">
        <v>248</v>
      </c>
      <c r="L176" s="123" t="s">
        <v>262</v>
      </c>
    </row>
    <row r="177" spans="1:12" hidden="1" x14ac:dyDescent="0.35">
      <c r="A177" s="46" t="str">
        <f>A176</f>
        <v>csir_ambitions_2019</v>
      </c>
      <c r="B177" s="3" t="s">
        <v>70</v>
      </c>
      <c r="C177" s="8" t="s">
        <v>247</v>
      </c>
      <c r="D177" s="8">
        <f>E177</f>
        <v>80</v>
      </c>
      <c r="E177">
        <v>80</v>
      </c>
      <c r="F177">
        <v>80</v>
      </c>
      <c r="G177">
        <v>80</v>
      </c>
      <c r="H177">
        <v>80</v>
      </c>
      <c r="I177">
        <v>80</v>
      </c>
      <c r="J177">
        <v>80</v>
      </c>
      <c r="K177" s="8" t="s">
        <v>248</v>
      </c>
      <c r="L177" s="123" t="s">
        <v>267</v>
      </c>
    </row>
    <row r="178" spans="1:12" hidden="1" x14ac:dyDescent="0.35">
      <c r="A178" s="46" t="str">
        <f>A177</f>
        <v>csir_ambitions_2019</v>
      </c>
      <c r="B178" s="3" t="s">
        <v>231</v>
      </c>
      <c r="C178" s="8" t="s">
        <v>247</v>
      </c>
      <c r="D178" s="8">
        <f>E178</f>
        <v>80</v>
      </c>
      <c r="E178">
        <v>80</v>
      </c>
      <c r="F178">
        <v>80</v>
      </c>
      <c r="G178">
        <v>80</v>
      </c>
      <c r="H178">
        <v>80</v>
      </c>
      <c r="I178">
        <v>80</v>
      </c>
      <c r="J178">
        <v>80</v>
      </c>
      <c r="K178" s="8" t="s">
        <v>248</v>
      </c>
      <c r="L178" s="123" t="s">
        <v>267</v>
      </c>
    </row>
    <row r="179" spans="1:12" hidden="1" x14ac:dyDescent="0.35">
      <c r="A179" s="46" t="str">
        <f>A178</f>
        <v>csir_ambitions_2019</v>
      </c>
      <c r="B179" s="3" t="s">
        <v>101</v>
      </c>
      <c r="C179" s="8" t="s">
        <v>247</v>
      </c>
      <c r="D179" s="8">
        <f>E179</f>
        <v>25</v>
      </c>
      <c r="E179">
        <v>25</v>
      </c>
      <c r="F179">
        <v>25</v>
      </c>
      <c r="G179">
        <v>25</v>
      </c>
      <c r="H179">
        <v>25</v>
      </c>
      <c r="I179">
        <v>25</v>
      </c>
      <c r="J179">
        <v>25</v>
      </c>
      <c r="K179" s="8" t="s">
        <v>248</v>
      </c>
      <c r="L179" s="123" t="s">
        <v>267</v>
      </c>
    </row>
    <row r="180" spans="1:12" hidden="1" x14ac:dyDescent="0.35">
      <c r="A180" s="46" t="str">
        <f>A179</f>
        <v>csir_ambitions_2019</v>
      </c>
      <c r="B180" s="3" t="s">
        <v>226</v>
      </c>
      <c r="C180" s="8" t="s">
        <v>247</v>
      </c>
      <c r="D180" s="8">
        <f>E180</f>
        <v>25</v>
      </c>
      <c r="E180">
        <v>25</v>
      </c>
      <c r="F180">
        <v>25</v>
      </c>
      <c r="G180">
        <v>25</v>
      </c>
      <c r="H180">
        <v>25</v>
      </c>
      <c r="I180">
        <v>25</v>
      </c>
      <c r="J180">
        <v>25</v>
      </c>
      <c r="K180" s="8" t="s">
        <v>248</v>
      </c>
      <c r="L180" s="123" t="s">
        <v>267</v>
      </c>
    </row>
    <row r="181" spans="1:12" hidden="1" x14ac:dyDescent="0.35">
      <c r="A181" s="46" t="str">
        <f>A180</f>
        <v>csir_ambitions_2019</v>
      </c>
      <c r="B181" s="3" t="s">
        <v>227</v>
      </c>
      <c r="C181" s="8" t="s">
        <v>247</v>
      </c>
      <c r="D181" s="8">
        <f>E181</f>
        <v>25</v>
      </c>
      <c r="E181">
        <v>25</v>
      </c>
      <c r="F181">
        <v>25</v>
      </c>
      <c r="G181">
        <v>25</v>
      </c>
      <c r="H181">
        <v>25</v>
      </c>
      <c r="I181">
        <v>25</v>
      </c>
      <c r="J181">
        <v>25</v>
      </c>
      <c r="K181" s="8" t="s">
        <v>248</v>
      </c>
      <c r="L181" s="123" t="s">
        <v>267</v>
      </c>
    </row>
    <row r="182" spans="1:12" hidden="1" x14ac:dyDescent="0.35">
      <c r="A182" s="46" t="str">
        <f>A181</f>
        <v>csir_ambitions_2019</v>
      </c>
      <c r="B182" s="3" t="s">
        <v>204</v>
      </c>
      <c r="C182" s="8" t="s">
        <v>249</v>
      </c>
      <c r="D182" s="8">
        <v>27</v>
      </c>
      <c r="E182" s="8">
        <v>27</v>
      </c>
      <c r="F182" s="8">
        <v>27</v>
      </c>
      <c r="G182" s="8">
        <v>27</v>
      </c>
      <c r="H182" s="8">
        <v>27</v>
      </c>
      <c r="I182" s="8">
        <v>27</v>
      </c>
      <c r="J182" s="8">
        <v>27</v>
      </c>
      <c r="K182" s="8" t="s">
        <v>250</v>
      </c>
      <c r="L182" s="123" t="s">
        <v>257</v>
      </c>
    </row>
    <row r="183" spans="1:12" hidden="1" x14ac:dyDescent="0.35">
      <c r="A183" s="46" t="str">
        <f>A182</f>
        <v>csir_ambitions_2019</v>
      </c>
      <c r="B183" s="3" t="s">
        <v>46</v>
      </c>
      <c r="C183" s="8" t="s">
        <v>249</v>
      </c>
      <c r="D183" s="8">
        <v>98</v>
      </c>
      <c r="E183" s="8">
        <v>98</v>
      </c>
      <c r="F183" s="8">
        <v>98</v>
      </c>
      <c r="G183" s="8">
        <v>98</v>
      </c>
      <c r="H183" s="8">
        <v>98</v>
      </c>
      <c r="I183" s="8">
        <v>98</v>
      </c>
      <c r="J183" s="8">
        <v>98</v>
      </c>
      <c r="K183" s="8" t="s">
        <v>250</v>
      </c>
      <c r="L183" s="123" t="s">
        <v>258</v>
      </c>
    </row>
    <row r="184" spans="1:12" hidden="1" x14ac:dyDescent="0.35">
      <c r="A184" s="46" t="str">
        <f>A183</f>
        <v>csir_ambitions_2019</v>
      </c>
      <c r="B184" s="3" t="s">
        <v>111</v>
      </c>
      <c r="C184" s="8" t="s">
        <v>249</v>
      </c>
      <c r="D184" s="8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 s="8" t="s">
        <v>250</v>
      </c>
      <c r="L184" s="123" t="s">
        <v>257</v>
      </c>
    </row>
    <row r="185" spans="1:12" hidden="1" x14ac:dyDescent="0.35">
      <c r="A185" s="46" t="str">
        <f>A184</f>
        <v>csir_ambitions_2019</v>
      </c>
      <c r="B185" s="3" t="s">
        <v>77</v>
      </c>
      <c r="C185" s="8" t="s">
        <v>249</v>
      </c>
      <c r="D185" s="8">
        <f>E185</f>
        <v>3</v>
      </c>
      <c r="E185">
        <v>3</v>
      </c>
      <c r="F185">
        <v>3</v>
      </c>
      <c r="G185">
        <v>3</v>
      </c>
      <c r="H185">
        <v>3</v>
      </c>
      <c r="I185">
        <v>3</v>
      </c>
      <c r="J185">
        <v>3</v>
      </c>
      <c r="K185" s="8" t="s">
        <v>251</v>
      </c>
      <c r="L185" s="123" t="s">
        <v>257</v>
      </c>
    </row>
    <row r="186" spans="1:12" hidden="1" x14ac:dyDescent="0.35">
      <c r="A186" s="46" t="str">
        <f>A185</f>
        <v>csir_ambitions_2019</v>
      </c>
      <c r="B186" s="3" t="s">
        <v>68</v>
      </c>
      <c r="C186" s="8" t="s">
        <v>249</v>
      </c>
      <c r="D186" s="8">
        <v>45</v>
      </c>
      <c r="E186">
        <v>45</v>
      </c>
      <c r="F186">
        <v>45</v>
      </c>
      <c r="G186">
        <v>45</v>
      </c>
      <c r="H186">
        <v>45</v>
      </c>
      <c r="I186">
        <v>45</v>
      </c>
      <c r="J186">
        <v>45</v>
      </c>
      <c r="K186" s="8" t="s">
        <v>250</v>
      </c>
      <c r="L186" s="123" t="s">
        <v>257</v>
      </c>
    </row>
    <row r="187" spans="1:12" hidden="1" x14ac:dyDescent="0.35">
      <c r="A187" s="46" t="str">
        <f>A186</f>
        <v>csir_ambitions_2019</v>
      </c>
      <c r="B187" s="3" t="s">
        <v>205</v>
      </c>
      <c r="C187" s="8" t="s">
        <v>249</v>
      </c>
      <c r="D187" s="8">
        <v>3</v>
      </c>
      <c r="E187">
        <v>3</v>
      </c>
      <c r="F187">
        <v>3</v>
      </c>
      <c r="G187">
        <v>3</v>
      </c>
      <c r="H187">
        <v>3</v>
      </c>
      <c r="I187">
        <v>3</v>
      </c>
      <c r="J187">
        <v>3</v>
      </c>
      <c r="K187" s="8" t="s">
        <v>250</v>
      </c>
      <c r="L187" s="123" t="s">
        <v>257</v>
      </c>
    </row>
    <row r="188" spans="1:12" hidden="1" x14ac:dyDescent="0.35">
      <c r="A188" s="46" t="str">
        <f>A187</f>
        <v>csir_ambitions_2019</v>
      </c>
      <c r="B188" s="3" t="s">
        <v>66</v>
      </c>
      <c r="C188" s="8" t="s">
        <v>249</v>
      </c>
      <c r="D188" s="8">
        <v>0.01</v>
      </c>
      <c r="E188" s="8">
        <v>0.01</v>
      </c>
      <c r="F188" s="8">
        <v>0.01</v>
      </c>
      <c r="G188" s="8">
        <v>0.01</v>
      </c>
      <c r="H188" s="8">
        <v>0.01</v>
      </c>
      <c r="I188" s="8">
        <v>0.01</v>
      </c>
      <c r="J188" s="8">
        <v>0.01</v>
      </c>
      <c r="K188" s="8" t="s">
        <v>250</v>
      </c>
      <c r="L188" s="123" t="s">
        <v>262</v>
      </c>
    </row>
    <row r="189" spans="1:12" ht="15" hidden="1" thickBot="1" x14ac:dyDescent="0.4">
      <c r="A189" s="46" t="str">
        <f>A188</f>
        <v>csir_ambitions_2019</v>
      </c>
      <c r="B189" s="39" t="s">
        <v>101</v>
      </c>
      <c r="C189" s="117" t="s">
        <v>249</v>
      </c>
      <c r="D189" s="124">
        <v>0</v>
      </c>
      <c r="E189" s="124">
        <v>0</v>
      </c>
      <c r="F189" s="124">
        <v>0</v>
      </c>
      <c r="G189" s="124">
        <v>0</v>
      </c>
      <c r="H189" s="124">
        <v>0</v>
      </c>
      <c r="I189" s="124">
        <v>0</v>
      </c>
      <c r="J189" s="124">
        <v>0</v>
      </c>
      <c r="K189" s="117" t="s">
        <v>250</v>
      </c>
      <c r="L189" s="125" t="s">
        <v>268</v>
      </c>
    </row>
    <row r="190" spans="1:12" hidden="1" x14ac:dyDescent="0.35">
      <c r="A190" s="126" t="s">
        <v>12</v>
      </c>
      <c r="B190" s="17" t="s">
        <v>46</v>
      </c>
      <c r="C190" s="120" t="s">
        <v>221</v>
      </c>
      <c r="D190" s="120">
        <f>E190</f>
        <v>0.35399999999999998</v>
      </c>
      <c r="E190" s="121">
        <v>0.35399999999999998</v>
      </c>
      <c r="F190" s="121">
        <v>0.35399999999999998</v>
      </c>
      <c r="G190" s="121">
        <v>0.35399999999999998</v>
      </c>
      <c r="H190" s="121">
        <v>0.35399999999999998</v>
      </c>
      <c r="I190" s="121">
        <v>0.35399999999999998</v>
      </c>
      <c r="J190" s="121">
        <v>0.35399999999999998</v>
      </c>
      <c r="K190" s="120" t="s">
        <v>223</v>
      </c>
      <c r="L190" s="122" t="s">
        <v>254</v>
      </c>
    </row>
    <row r="191" spans="1:12" hidden="1" x14ac:dyDescent="0.35">
      <c r="A191" s="126" t="str">
        <f>A190</f>
        <v>irp_2019</v>
      </c>
      <c r="B191" s="3" t="s">
        <v>111</v>
      </c>
      <c r="C191" s="8" t="s">
        <v>221</v>
      </c>
      <c r="D191" s="8">
        <f>E191</f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s="8" t="s">
        <v>223</v>
      </c>
      <c r="L191" s="123" t="s">
        <v>254</v>
      </c>
    </row>
    <row r="192" spans="1:12" hidden="1" x14ac:dyDescent="0.35">
      <c r="A192" s="126" t="str">
        <f>A191</f>
        <v>irp_2019</v>
      </c>
      <c r="B192" s="3" t="s">
        <v>77</v>
      </c>
      <c r="C192" s="8" t="s">
        <v>221</v>
      </c>
      <c r="D192" s="8">
        <f>E192</f>
        <v>0.248</v>
      </c>
      <c r="E192">
        <v>0.248</v>
      </c>
      <c r="F192">
        <v>0.248</v>
      </c>
      <c r="G192">
        <v>0.248</v>
      </c>
      <c r="H192">
        <v>0.248</v>
      </c>
      <c r="I192">
        <v>0.248</v>
      </c>
      <c r="J192">
        <v>0.248</v>
      </c>
      <c r="K192" s="8" t="s">
        <v>223</v>
      </c>
      <c r="L192" s="123" t="s">
        <v>254</v>
      </c>
    </row>
    <row r="193" spans="1:12" hidden="1" x14ac:dyDescent="0.35">
      <c r="A193" s="126" t="str">
        <f>A192</f>
        <v>irp_2019</v>
      </c>
      <c r="B193" s="3" t="s">
        <v>91</v>
      </c>
      <c r="C193" s="8" t="s">
        <v>221</v>
      </c>
      <c r="D193" s="8">
        <f>E193</f>
        <v>0.187</v>
      </c>
      <c r="E193">
        <v>0.187</v>
      </c>
      <c r="F193">
        <v>0.187</v>
      </c>
      <c r="G193">
        <v>0.187</v>
      </c>
      <c r="H193">
        <v>0.187</v>
      </c>
      <c r="I193">
        <v>0.187</v>
      </c>
      <c r="J193">
        <v>0.187</v>
      </c>
      <c r="K193" s="8" t="s">
        <v>223</v>
      </c>
      <c r="L193" s="123" t="s">
        <v>254</v>
      </c>
    </row>
    <row r="194" spans="1:12" hidden="1" x14ac:dyDescent="0.35">
      <c r="A194" s="126" t="str">
        <f>A193</f>
        <v>irp_2019</v>
      </c>
      <c r="B194" s="3" t="s">
        <v>101</v>
      </c>
      <c r="C194" s="8" t="s">
        <v>224</v>
      </c>
      <c r="D194" s="106">
        <f>E194</f>
        <v>0.08</v>
      </c>
      <c r="E194">
        <v>0.08</v>
      </c>
      <c r="F194">
        <v>0.08</v>
      </c>
      <c r="G194">
        <v>0.08</v>
      </c>
      <c r="H194">
        <v>0.08</v>
      </c>
      <c r="I194">
        <v>0.08</v>
      </c>
      <c r="J194">
        <v>0.08</v>
      </c>
      <c r="K194" s="8" t="s">
        <v>225</v>
      </c>
      <c r="L194" s="123"/>
    </row>
    <row r="195" spans="1:12" hidden="1" x14ac:dyDescent="0.35">
      <c r="A195" s="126" t="str">
        <f>A194</f>
        <v>irp_2019</v>
      </c>
      <c r="B195" s="3" t="s">
        <v>226</v>
      </c>
      <c r="C195" s="8" t="s">
        <v>224</v>
      </c>
      <c r="D195" s="106">
        <f>E195</f>
        <v>0.08</v>
      </c>
      <c r="E195">
        <v>0.08</v>
      </c>
      <c r="F195">
        <v>0.08</v>
      </c>
      <c r="G195">
        <v>0.08</v>
      </c>
      <c r="H195">
        <v>0.08</v>
      </c>
      <c r="I195">
        <v>0.08</v>
      </c>
      <c r="J195">
        <v>0.08</v>
      </c>
      <c r="K195" s="8" t="s">
        <v>225</v>
      </c>
      <c r="L195" s="123" t="s">
        <v>255</v>
      </c>
    </row>
    <row r="196" spans="1:12" hidden="1" x14ac:dyDescent="0.35">
      <c r="A196" s="126" t="str">
        <f>A195</f>
        <v>irp_2019</v>
      </c>
      <c r="B196" s="3" t="s">
        <v>227</v>
      </c>
      <c r="C196" s="8" t="s">
        <v>224</v>
      </c>
      <c r="D196" s="106">
        <f>E196</f>
        <v>0.08</v>
      </c>
      <c r="E196">
        <v>0.08</v>
      </c>
      <c r="F196">
        <v>0.08</v>
      </c>
      <c r="G196">
        <v>0.08</v>
      </c>
      <c r="H196">
        <v>0.08</v>
      </c>
      <c r="I196">
        <v>0.08</v>
      </c>
      <c r="J196">
        <v>0.08</v>
      </c>
      <c r="K196" s="8" t="s">
        <v>225</v>
      </c>
      <c r="L196" s="123" t="s">
        <v>255</v>
      </c>
    </row>
    <row r="197" spans="1:12" hidden="1" x14ac:dyDescent="0.35">
      <c r="A197" s="126" t="str">
        <f>A196</f>
        <v>irp_2019</v>
      </c>
      <c r="B197" s="3" t="s">
        <v>228</v>
      </c>
      <c r="C197" s="8" t="s">
        <v>229</v>
      </c>
      <c r="D197" s="106">
        <f>E197</f>
        <v>0.89</v>
      </c>
      <c r="E197" s="114">
        <v>0.89</v>
      </c>
      <c r="F197" s="114">
        <v>0.89</v>
      </c>
      <c r="G197" s="114">
        <v>0.89</v>
      </c>
      <c r="H197" s="114">
        <v>0.89</v>
      </c>
      <c r="I197" s="114">
        <v>0.89</v>
      </c>
      <c r="J197" s="114">
        <v>0.89</v>
      </c>
      <c r="K197" s="8" t="s">
        <v>225</v>
      </c>
      <c r="L197" s="123" t="s">
        <v>256</v>
      </c>
    </row>
    <row r="198" spans="1:12" hidden="1" x14ac:dyDescent="0.35">
      <c r="A198" s="126" t="str">
        <f>A197</f>
        <v>irp_2019</v>
      </c>
      <c r="B198" s="3" t="s">
        <v>96</v>
      </c>
      <c r="C198" s="8" t="s">
        <v>229</v>
      </c>
      <c r="D198" s="106">
        <f>E198</f>
        <v>0.46800000000000003</v>
      </c>
      <c r="E198" s="114">
        <v>0.46800000000000003</v>
      </c>
      <c r="F198" s="114">
        <v>0.46800000000000003</v>
      </c>
      <c r="G198" s="114">
        <v>0.46800000000000003</v>
      </c>
      <c r="H198" s="114">
        <v>0.46800000000000003</v>
      </c>
      <c r="I198" s="114">
        <v>0.46800000000000003</v>
      </c>
      <c r="J198" s="114">
        <v>0.46800000000000003</v>
      </c>
      <c r="K198" s="8" t="s">
        <v>225</v>
      </c>
      <c r="L198" s="123" t="s">
        <v>257</v>
      </c>
    </row>
    <row r="199" spans="1:12" hidden="1" x14ac:dyDescent="0.35">
      <c r="A199" s="126" t="str">
        <f>A198</f>
        <v>irp_2019</v>
      </c>
      <c r="B199" s="3" t="s">
        <v>204</v>
      </c>
      <c r="C199" s="8" t="s">
        <v>229</v>
      </c>
      <c r="D199" s="106">
        <f>E199</f>
        <v>0.49</v>
      </c>
      <c r="E199" s="114">
        <v>0.49</v>
      </c>
      <c r="F199" s="114">
        <v>0.49</v>
      </c>
      <c r="G199" s="114">
        <v>0.49</v>
      </c>
      <c r="H199" s="114">
        <v>0.49</v>
      </c>
      <c r="I199" s="114">
        <v>0.49</v>
      </c>
      <c r="J199" s="114">
        <v>0.49</v>
      </c>
      <c r="K199" s="8" t="s">
        <v>225</v>
      </c>
      <c r="L199" s="123" t="s">
        <v>257</v>
      </c>
    </row>
    <row r="200" spans="1:12" hidden="1" x14ac:dyDescent="0.35">
      <c r="A200" s="126" t="str">
        <f>A199</f>
        <v>irp_2019</v>
      </c>
      <c r="B200" s="3" t="s">
        <v>46</v>
      </c>
      <c r="C200" s="8" t="s">
        <v>229</v>
      </c>
      <c r="D200" s="106">
        <f>E200</f>
        <v>0.37</v>
      </c>
      <c r="E200" s="114">
        <v>0.37</v>
      </c>
      <c r="F200" s="114">
        <v>0.37</v>
      </c>
      <c r="G200" s="114">
        <v>0.37</v>
      </c>
      <c r="H200" s="114">
        <v>0.37</v>
      </c>
      <c r="I200" s="114">
        <v>0.37</v>
      </c>
      <c r="J200" s="114">
        <v>0.37</v>
      </c>
      <c r="K200" s="8" t="s">
        <v>225</v>
      </c>
      <c r="L200" s="123" t="s">
        <v>258</v>
      </c>
    </row>
    <row r="201" spans="1:12" hidden="1" x14ac:dyDescent="0.35">
      <c r="A201" s="126" t="str">
        <f>A200</f>
        <v>irp_2019</v>
      </c>
      <c r="B201" s="3" t="s">
        <v>111</v>
      </c>
      <c r="C201" s="8" t="s">
        <v>229</v>
      </c>
      <c r="D201" s="106">
        <f>E201</f>
        <v>1</v>
      </c>
      <c r="E201" s="114">
        <v>1</v>
      </c>
      <c r="F201" s="114">
        <v>1</v>
      </c>
      <c r="G201" s="114">
        <v>1</v>
      </c>
      <c r="H201" s="114">
        <v>1</v>
      </c>
      <c r="I201" s="114">
        <v>1</v>
      </c>
      <c r="J201" s="114">
        <v>1</v>
      </c>
      <c r="K201" s="8" t="s">
        <v>225</v>
      </c>
      <c r="L201" s="123" t="s">
        <v>259</v>
      </c>
    </row>
    <row r="202" spans="1:12" hidden="1" x14ac:dyDescent="0.35">
      <c r="A202" s="126" t="str">
        <f>A201</f>
        <v>irp_2019</v>
      </c>
      <c r="B202" s="3" t="s">
        <v>77</v>
      </c>
      <c r="C202" s="8" t="s">
        <v>229</v>
      </c>
      <c r="D202" s="106">
        <f>E202</f>
        <v>0.39300000000000002</v>
      </c>
      <c r="E202" s="114">
        <v>0.39300000000000002</v>
      </c>
      <c r="F202" s="114">
        <v>0.39300000000000002</v>
      </c>
      <c r="G202" s="114">
        <v>0.39300000000000002</v>
      </c>
      <c r="H202" s="114">
        <v>0.39300000000000002</v>
      </c>
      <c r="I202" s="114">
        <v>0.39300000000000002</v>
      </c>
      <c r="J202" s="114">
        <v>0.39300000000000002</v>
      </c>
      <c r="K202" s="8" t="s">
        <v>225</v>
      </c>
      <c r="L202" s="123" t="s">
        <v>259</v>
      </c>
    </row>
    <row r="203" spans="1:12" hidden="1" x14ac:dyDescent="0.35">
      <c r="A203" s="126" t="str">
        <f>A202</f>
        <v>irp_2019</v>
      </c>
      <c r="B203" s="3" t="s">
        <v>230</v>
      </c>
      <c r="C203" s="8" t="s">
        <v>229</v>
      </c>
      <c r="D203" s="106">
        <f>E203</f>
        <v>0.23899999999999999</v>
      </c>
      <c r="E203" s="114">
        <v>0.23899999999999999</v>
      </c>
      <c r="F203" s="114">
        <v>0.23899999999999999</v>
      </c>
      <c r="G203" s="114">
        <v>0.23899999999999999</v>
      </c>
      <c r="H203" s="114">
        <v>0.23899999999999999</v>
      </c>
      <c r="I203" s="114">
        <v>0.23899999999999999</v>
      </c>
      <c r="J203" s="114">
        <v>0.23899999999999999</v>
      </c>
      <c r="K203" s="8" t="s">
        <v>225</v>
      </c>
      <c r="L203" s="123" t="s">
        <v>257</v>
      </c>
    </row>
    <row r="204" spans="1:12" hidden="1" x14ac:dyDescent="0.35">
      <c r="A204" s="126" t="str">
        <f>A203</f>
        <v>irp_2019</v>
      </c>
      <c r="B204" s="3" t="s">
        <v>74</v>
      </c>
      <c r="C204" s="8" t="s">
        <v>229</v>
      </c>
      <c r="D204" s="106">
        <f>E204</f>
        <v>0.9</v>
      </c>
      <c r="E204" s="114">
        <v>0.9</v>
      </c>
      <c r="F204" s="114">
        <v>0.9</v>
      </c>
      <c r="G204" s="114">
        <v>0.9</v>
      </c>
      <c r="H204" s="114">
        <v>0.9</v>
      </c>
      <c r="I204" s="114">
        <v>0.9</v>
      </c>
      <c r="J204" s="114">
        <v>0.9</v>
      </c>
      <c r="K204" s="8" t="s">
        <v>225</v>
      </c>
      <c r="L204" s="123" t="s">
        <v>257</v>
      </c>
    </row>
    <row r="205" spans="1:12" hidden="1" x14ac:dyDescent="0.35">
      <c r="A205" s="126" t="str">
        <f>A204</f>
        <v>irp_2019</v>
      </c>
      <c r="B205" s="3" t="s">
        <v>68</v>
      </c>
      <c r="C205" s="8" t="s">
        <v>229</v>
      </c>
      <c r="D205" s="106">
        <f>E205</f>
        <v>0.33700000000000002</v>
      </c>
      <c r="E205" s="114">
        <v>0.33700000000000002</v>
      </c>
      <c r="F205" s="114">
        <v>0.33700000000000002</v>
      </c>
      <c r="G205" s="114">
        <v>0.33700000000000002</v>
      </c>
      <c r="H205" s="114">
        <v>0.33700000000000002</v>
      </c>
      <c r="I205" s="114">
        <v>0.33700000000000002</v>
      </c>
      <c r="J205" s="114">
        <v>0.33700000000000002</v>
      </c>
      <c r="K205" s="8" t="s">
        <v>225</v>
      </c>
      <c r="L205" s="123" t="s">
        <v>257</v>
      </c>
    </row>
    <row r="206" spans="1:12" hidden="1" x14ac:dyDescent="0.35">
      <c r="A206" s="126" t="str">
        <f>A205</f>
        <v>irp_2019</v>
      </c>
      <c r="B206" s="3" t="s">
        <v>205</v>
      </c>
      <c r="C206" s="8" t="s">
        <v>229</v>
      </c>
      <c r="D206" s="106">
        <f>E206</f>
        <v>0.31</v>
      </c>
      <c r="E206" s="114">
        <v>0.31</v>
      </c>
      <c r="F206" s="114">
        <v>0.31</v>
      </c>
      <c r="G206" s="114">
        <v>0.31</v>
      </c>
      <c r="H206" s="114">
        <v>0.31</v>
      </c>
      <c r="I206" s="114">
        <v>0.31</v>
      </c>
      <c r="J206" s="114">
        <v>0.31</v>
      </c>
      <c r="K206" s="8" t="s">
        <v>225</v>
      </c>
      <c r="L206" s="123" t="s">
        <v>257</v>
      </c>
    </row>
    <row r="207" spans="1:12" hidden="1" x14ac:dyDescent="0.35">
      <c r="A207" s="126" t="str">
        <f>A206</f>
        <v>irp_2019</v>
      </c>
      <c r="B207" s="3" t="s">
        <v>70</v>
      </c>
      <c r="C207" s="8" t="s">
        <v>229</v>
      </c>
      <c r="D207" s="106">
        <f>E207</f>
        <v>0.75</v>
      </c>
      <c r="E207" s="114">
        <v>0.75</v>
      </c>
      <c r="F207" s="114">
        <v>0.75</v>
      </c>
      <c r="G207" s="114">
        <v>0.75</v>
      </c>
      <c r="H207" s="114">
        <v>0.75</v>
      </c>
      <c r="I207" s="114">
        <v>0.75</v>
      </c>
      <c r="J207" s="114">
        <v>0.75</v>
      </c>
      <c r="K207" s="8" t="s">
        <v>225</v>
      </c>
      <c r="L207" s="123" t="s">
        <v>257</v>
      </c>
    </row>
    <row r="208" spans="1:12" hidden="1" x14ac:dyDescent="0.35">
      <c r="A208" s="126" t="str">
        <f>A207</f>
        <v>irp_2019</v>
      </c>
      <c r="B208" s="3" t="s">
        <v>231</v>
      </c>
      <c r="C208" s="8" t="s">
        <v>229</v>
      </c>
      <c r="D208" s="106">
        <f>E208</f>
        <v>0.9</v>
      </c>
      <c r="E208" s="114">
        <v>0.9</v>
      </c>
      <c r="F208" s="114">
        <v>0.9</v>
      </c>
      <c r="G208" s="114">
        <v>0.9</v>
      </c>
      <c r="H208" s="114">
        <v>0.9</v>
      </c>
      <c r="I208" s="114">
        <v>0.9</v>
      </c>
      <c r="J208" s="114">
        <v>0.9</v>
      </c>
      <c r="K208" s="8" t="s">
        <v>225</v>
      </c>
      <c r="L208" s="123" t="s">
        <v>257</v>
      </c>
    </row>
    <row r="209" spans="1:12" hidden="1" x14ac:dyDescent="0.35">
      <c r="A209" s="126" t="str">
        <f>A208</f>
        <v>irp_2019</v>
      </c>
      <c r="B209" s="129" t="s">
        <v>228</v>
      </c>
      <c r="C209" s="8" t="s">
        <v>232</v>
      </c>
      <c r="D209" s="8"/>
      <c r="E209">
        <v>2.5</v>
      </c>
      <c r="F209">
        <v>2.5</v>
      </c>
      <c r="G209">
        <v>2.5</v>
      </c>
      <c r="H209">
        <v>2.5</v>
      </c>
      <c r="I209">
        <v>2.5</v>
      </c>
      <c r="J209">
        <v>2.5</v>
      </c>
      <c r="K209" s="8" t="s">
        <v>233</v>
      </c>
      <c r="L209" s="123" t="s">
        <v>260</v>
      </c>
    </row>
    <row r="210" spans="1:12" hidden="1" x14ac:dyDescent="0.35">
      <c r="A210" s="126" t="str">
        <f>A209</f>
        <v>irp_2019</v>
      </c>
      <c r="B210" s="129" t="s">
        <v>96</v>
      </c>
      <c r="C210" s="8" t="s">
        <v>232</v>
      </c>
      <c r="D210" s="8"/>
      <c r="E210">
        <v>2.6</v>
      </c>
      <c r="F210">
        <v>2.6</v>
      </c>
      <c r="G210">
        <v>2.6</v>
      </c>
      <c r="H210">
        <v>2.6</v>
      </c>
      <c r="I210">
        <v>2.6</v>
      </c>
      <c r="J210">
        <v>2.6</v>
      </c>
      <c r="K210" s="8" t="s">
        <v>233</v>
      </c>
      <c r="L210" s="123" t="s">
        <v>257</v>
      </c>
    </row>
    <row r="211" spans="1:12" hidden="1" x14ac:dyDescent="0.35">
      <c r="A211" s="126" t="str">
        <f>A210</f>
        <v>irp_2019</v>
      </c>
      <c r="B211" s="129" t="s">
        <v>204</v>
      </c>
      <c r="C211" s="8" t="s">
        <v>232</v>
      </c>
      <c r="D211" s="8"/>
      <c r="E211">
        <v>1.8</v>
      </c>
      <c r="F211">
        <v>1.8</v>
      </c>
      <c r="G211">
        <v>1.8</v>
      </c>
      <c r="H211">
        <v>1.8</v>
      </c>
      <c r="I211">
        <v>1.8</v>
      </c>
      <c r="J211">
        <v>1.8</v>
      </c>
      <c r="K211" s="8" t="s">
        <v>233</v>
      </c>
      <c r="L211" s="123" t="s">
        <v>257</v>
      </c>
    </row>
    <row r="212" spans="1:12" hidden="1" x14ac:dyDescent="0.35">
      <c r="A212" s="126" t="str">
        <f>A211</f>
        <v>irp_2019</v>
      </c>
      <c r="B212" s="129" t="s">
        <v>46</v>
      </c>
      <c r="C212" s="8" t="s">
        <v>232</v>
      </c>
      <c r="D212" s="8"/>
      <c r="E212">
        <v>2.6</v>
      </c>
      <c r="F212">
        <v>2.6</v>
      </c>
      <c r="G212">
        <v>2.6</v>
      </c>
      <c r="H212">
        <v>2.6</v>
      </c>
      <c r="I212">
        <v>2.6</v>
      </c>
      <c r="J212">
        <v>2.6</v>
      </c>
      <c r="K212" s="8" t="s">
        <v>233</v>
      </c>
      <c r="L212" s="123" t="s">
        <v>258</v>
      </c>
    </row>
    <row r="213" spans="1:12" hidden="1" x14ac:dyDescent="0.35">
      <c r="A213" s="126" t="str">
        <f>A212</f>
        <v>irp_2019</v>
      </c>
      <c r="B213" s="129" t="s">
        <v>111</v>
      </c>
      <c r="C213" s="8" t="s">
        <v>232</v>
      </c>
      <c r="D213" s="8"/>
      <c r="E213">
        <v>5</v>
      </c>
      <c r="F213">
        <v>5</v>
      </c>
      <c r="G213">
        <v>5</v>
      </c>
      <c r="H213">
        <v>5</v>
      </c>
      <c r="I213">
        <v>5</v>
      </c>
      <c r="J213">
        <v>5</v>
      </c>
      <c r="K213" s="8" t="s">
        <v>233</v>
      </c>
      <c r="L213" s="123" t="s">
        <v>257</v>
      </c>
    </row>
    <row r="214" spans="1:12" hidden="1" x14ac:dyDescent="0.35">
      <c r="A214" s="126" t="str">
        <f>A213</f>
        <v>irp_2019</v>
      </c>
      <c r="B214" s="3" t="s">
        <v>77</v>
      </c>
      <c r="C214" s="8" t="s">
        <v>232</v>
      </c>
      <c r="D214" s="8"/>
      <c r="E214">
        <v>2.6</v>
      </c>
      <c r="F214">
        <v>2.6</v>
      </c>
      <c r="G214">
        <v>2.6</v>
      </c>
      <c r="H214">
        <v>2.6</v>
      </c>
      <c r="I214">
        <v>2.6</v>
      </c>
      <c r="J214">
        <v>2.6</v>
      </c>
      <c r="K214" s="8" t="s">
        <v>233</v>
      </c>
      <c r="L214" s="123" t="s">
        <v>257</v>
      </c>
    </row>
    <row r="215" spans="1:12" hidden="1" x14ac:dyDescent="0.35">
      <c r="A215" s="126" t="str">
        <f>A214</f>
        <v>irp_2019</v>
      </c>
      <c r="B215" s="3" t="s">
        <v>234</v>
      </c>
      <c r="C215" s="8" t="s">
        <v>232</v>
      </c>
      <c r="D215" s="8"/>
      <c r="E215">
        <v>2</v>
      </c>
      <c r="F215">
        <v>2</v>
      </c>
      <c r="G215">
        <v>2</v>
      </c>
      <c r="H215">
        <v>2</v>
      </c>
      <c r="I215">
        <v>2</v>
      </c>
      <c r="J215">
        <v>2</v>
      </c>
      <c r="K215" s="8" t="s">
        <v>233</v>
      </c>
      <c r="L215" s="123" t="s">
        <v>261</v>
      </c>
    </row>
    <row r="216" spans="1:12" hidden="1" x14ac:dyDescent="0.35">
      <c r="A216" s="126" t="str">
        <f>A215</f>
        <v>irp_2019</v>
      </c>
      <c r="B216" s="3" t="s">
        <v>235</v>
      </c>
      <c r="C216" s="8" t="s">
        <v>232</v>
      </c>
      <c r="D216" s="8"/>
      <c r="E216">
        <v>2</v>
      </c>
      <c r="F216">
        <v>2</v>
      </c>
      <c r="G216">
        <v>2</v>
      </c>
      <c r="H216">
        <v>2</v>
      </c>
      <c r="I216">
        <v>2</v>
      </c>
      <c r="J216">
        <v>2</v>
      </c>
      <c r="K216" s="8" t="s">
        <v>233</v>
      </c>
      <c r="L216" s="123" t="s">
        <v>261</v>
      </c>
    </row>
    <row r="217" spans="1:12" hidden="1" x14ac:dyDescent="0.35">
      <c r="A217" s="126" t="str">
        <f>A216</f>
        <v>irp_2019</v>
      </c>
      <c r="B217" s="3" t="s">
        <v>236</v>
      </c>
      <c r="C217" s="8" t="s">
        <v>232</v>
      </c>
      <c r="D217" s="8"/>
      <c r="E217">
        <v>2</v>
      </c>
      <c r="F217">
        <v>2</v>
      </c>
      <c r="G217">
        <v>2</v>
      </c>
      <c r="H217">
        <v>2</v>
      </c>
      <c r="I217">
        <v>2</v>
      </c>
      <c r="J217">
        <v>2</v>
      </c>
      <c r="K217" s="8" t="s">
        <v>233</v>
      </c>
      <c r="L217" s="123" t="s">
        <v>261</v>
      </c>
    </row>
    <row r="218" spans="1:12" hidden="1" x14ac:dyDescent="0.35">
      <c r="A218" s="126" t="str">
        <f>A217</f>
        <v>irp_2019</v>
      </c>
      <c r="B218" s="3" t="s">
        <v>237</v>
      </c>
      <c r="C218" s="8" t="s">
        <v>232</v>
      </c>
      <c r="D218" s="8"/>
      <c r="E218">
        <v>2</v>
      </c>
      <c r="F218">
        <v>2</v>
      </c>
      <c r="G218">
        <v>2</v>
      </c>
      <c r="H218">
        <v>2</v>
      </c>
      <c r="I218">
        <v>2</v>
      </c>
      <c r="J218">
        <v>2</v>
      </c>
      <c r="K218" s="8" t="s">
        <v>233</v>
      </c>
      <c r="L218" s="123" t="s">
        <v>261</v>
      </c>
    </row>
    <row r="219" spans="1:12" hidden="1" x14ac:dyDescent="0.35">
      <c r="A219" s="126" t="str">
        <f>A218</f>
        <v>irp_2019</v>
      </c>
      <c r="B219" s="3" t="s">
        <v>74</v>
      </c>
      <c r="C219" s="8" t="s">
        <v>232</v>
      </c>
      <c r="D219" s="8"/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 s="8" t="s">
        <v>233</v>
      </c>
      <c r="L219" s="123" t="s">
        <v>257</v>
      </c>
    </row>
    <row r="220" spans="1:12" hidden="1" x14ac:dyDescent="0.35">
      <c r="A220" s="126" t="str">
        <f>A219</f>
        <v>irp_2019</v>
      </c>
      <c r="B220" s="3" t="s">
        <v>68</v>
      </c>
      <c r="C220" s="8" t="s">
        <v>232</v>
      </c>
      <c r="D220" s="8"/>
      <c r="E220">
        <v>1.6</v>
      </c>
      <c r="F220">
        <v>1.6</v>
      </c>
      <c r="G220">
        <v>1.6</v>
      </c>
      <c r="H220">
        <v>1.6</v>
      </c>
      <c r="I220">
        <v>1.6</v>
      </c>
      <c r="J220">
        <v>1.6</v>
      </c>
      <c r="K220" s="8" t="s">
        <v>233</v>
      </c>
      <c r="L220" s="123"/>
    </row>
    <row r="221" spans="1:12" hidden="1" x14ac:dyDescent="0.35">
      <c r="A221" s="126" t="str">
        <f>A220</f>
        <v>irp_2019</v>
      </c>
      <c r="B221" s="3" t="s">
        <v>205</v>
      </c>
      <c r="C221" s="8" t="s">
        <v>232</v>
      </c>
      <c r="D221" s="8"/>
      <c r="E221">
        <v>2</v>
      </c>
      <c r="F221">
        <v>2</v>
      </c>
      <c r="G221">
        <v>2</v>
      </c>
      <c r="H221">
        <v>2</v>
      </c>
      <c r="I221">
        <v>2</v>
      </c>
      <c r="J221">
        <v>2</v>
      </c>
      <c r="K221" s="8" t="s">
        <v>233</v>
      </c>
      <c r="L221" s="123" t="s">
        <v>257</v>
      </c>
    </row>
    <row r="222" spans="1:12" hidden="1" x14ac:dyDescent="0.35">
      <c r="A222" s="126" t="str">
        <f>A221</f>
        <v>irp_2019</v>
      </c>
      <c r="B222" s="3" t="s">
        <v>66</v>
      </c>
      <c r="C222" s="8" t="s">
        <v>232</v>
      </c>
      <c r="D222" s="8"/>
      <c r="E222">
        <v>4</v>
      </c>
      <c r="F222">
        <v>4</v>
      </c>
      <c r="G222">
        <v>4</v>
      </c>
      <c r="H222">
        <v>4</v>
      </c>
      <c r="I222">
        <v>4</v>
      </c>
      <c r="J222">
        <v>4</v>
      </c>
      <c r="K222" s="8" t="s">
        <v>233</v>
      </c>
      <c r="L222" s="123" t="s">
        <v>262</v>
      </c>
    </row>
    <row r="223" spans="1:12" hidden="1" x14ac:dyDescent="0.35">
      <c r="A223" s="126" t="str">
        <f>A222</f>
        <v>irp_2019</v>
      </c>
      <c r="B223" s="3" t="s">
        <v>70</v>
      </c>
      <c r="C223" s="8" t="s">
        <v>232</v>
      </c>
      <c r="D223" s="8"/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 s="8" t="s">
        <v>233</v>
      </c>
      <c r="L223" s="123" t="s">
        <v>257</v>
      </c>
    </row>
    <row r="224" spans="1:12" hidden="1" x14ac:dyDescent="0.35">
      <c r="A224" s="126" t="str">
        <f>A223</f>
        <v>irp_2019</v>
      </c>
      <c r="B224" s="3" t="s">
        <v>231</v>
      </c>
      <c r="C224" s="8" t="s">
        <v>232</v>
      </c>
      <c r="D224" s="8"/>
      <c r="E224">
        <v>2</v>
      </c>
      <c r="F224">
        <v>2</v>
      </c>
      <c r="G224">
        <v>2</v>
      </c>
      <c r="H224">
        <v>2</v>
      </c>
      <c r="I224">
        <v>2</v>
      </c>
      <c r="J224">
        <v>2</v>
      </c>
      <c r="K224" s="8" t="s">
        <v>233</v>
      </c>
      <c r="L224" s="123" t="s">
        <v>257</v>
      </c>
    </row>
    <row r="225" spans="1:12" hidden="1" x14ac:dyDescent="0.35">
      <c r="A225" s="126" t="str">
        <f>A224</f>
        <v>irp_2019</v>
      </c>
      <c r="B225" s="3" t="s">
        <v>101</v>
      </c>
      <c r="C225" s="8" t="s">
        <v>232</v>
      </c>
      <c r="D225" s="8"/>
      <c r="E225">
        <v>2</v>
      </c>
      <c r="F225">
        <v>2</v>
      </c>
      <c r="G225">
        <v>2</v>
      </c>
      <c r="H225">
        <v>2</v>
      </c>
      <c r="I225">
        <v>2</v>
      </c>
      <c r="J225">
        <v>2</v>
      </c>
      <c r="K225" s="8" t="s">
        <v>233</v>
      </c>
      <c r="L225" s="123" t="s">
        <v>257</v>
      </c>
    </row>
    <row r="226" spans="1:12" hidden="1" x14ac:dyDescent="0.35">
      <c r="A226" s="126" t="str">
        <f>A225</f>
        <v>irp_2019</v>
      </c>
      <c r="B226" s="3" t="s">
        <v>226</v>
      </c>
      <c r="C226" s="8" t="s">
        <v>232</v>
      </c>
      <c r="D226" s="8"/>
      <c r="E226">
        <v>2</v>
      </c>
      <c r="F226">
        <v>2</v>
      </c>
      <c r="G226">
        <v>2</v>
      </c>
      <c r="H226">
        <v>2</v>
      </c>
      <c r="I226">
        <v>2</v>
      </c>
      <c r="J226">
        <v>2</v>
      </c>
      <c r="K226" s="8" t="s">
        <v>233</v>
      </c>
      <c r="L226" s="123" t="s">
        <v>263</v>
      </c>
    </row>
    <row r="227" spans="1:12" hidden="1" x14ac:dyDescent="0.35">
      <c r="A227" s="126" t="str">
        <f>A226</f>
        <v>irp_2019</v>
      </c>
      <c r="B227" s="3" t="s">
        <v>227</v>
      </c>
      <c r="C227" s="8" t="s">
        <v>232</v>
      </c>
      <c r="D227" s="8"/>
      <c r="E227">
        <v>2</v>
      </c>
      <c r="F227">
        <v>2</v>
      </c>
      <c r="G227">
        <v>2</v>
      </c>
      <c r="H227">
        <v>2</v>
      </c>
      <c r="I227">
        <v>2</v>
      </c>
      <c r="J227">
        <v>2</v>
      </c>
      <c r="K227" s="8" t="s">
        <v>233</v>
      </c>
      <c r="L227" s="123" t="s">
        <v>263</v>
      </c>
    </row>
    <row r="228" spans="1:12" x14ac:dyDescent="0.35">
      <c r="A228" s="126" t="str">
        <f>A227</f>
        <v>irp_2019</v>
      </c>
      <c r="B228" s="3" t="s">
        <v>96</v>
      </c>
      <c r="C228" s="8" t="s">
        <v>238</v>
      </c>
      <c r="D228" s="8"/>
      <c r="K228" s="8" t="s">
        <v>239</v>
      </c>
      <c r="L228" s="123" t="s">
        <v>264</v>
      </c>
    </row>
    <row r="229" spans="1:12" x14ac:dyDescent="0.35">
      <c r="A229" s="126" t="str">
        <f>A228</f>
        <v>irp_2019</v>
      </c>
      <c r="B229" s="3" t="s">
        <v>46</v>
      </c>
      <c r="C229" s="8" t="s">
        <v>238</v>
      </c>
      <c r="D229" s="8"/>
      <c r="E229">
        <v>98</v>
      </c>
      <c r="F229">
        <v>98</v>
      </c>
      <c r="G229">
        <v>98</v>
      </c>
      <c r="H229">
        <v>98</v>
      </c>
      <c r="I229">
        <v>98</v>
      </c>
      <c r="J229">
        <v>98</v>
      </c>
      <c r="K229" s="8" t="s">
        <v>239</v>
      </c>
      <c r="L229" s="123" t="s">
        <v>264</v>
      </c>
    </row>
    <row r="230" spans="1:12" x14ac:dyDescent="0.35">
      <c r="A230" s="126" t="str">
        <f>A229</f>
        <v>irp_2019</v>
      </c>
      <c r="B230" s="3" t="s">
        <v>111</v>
      </c>
      <c r="C230" s="8" t="s">
        <v>238</v>
      </c>
      <c r="D230" s="8"/>
      <c r="E230">
        <v>50</v>
      </c>
      <c r="F230">
        <v>50</v>
      </c>
      <c r="G230">
        <v>50</v>
      </c>
      <c r="H230">
        <v>50</v>
      </c>
      <c r="I230">
        <v>50</v>
      </c>
      <c r="J230">
        <v>50</v>
      </c>
      <c r="K230" s="8" t="s">
        <v>239</v>
      </c>
      <c r="L230" s="123" t="s">
        <v>265</v>
      </c>
    </row>
    <row r="231" spans="1:12" x14ac:dyDescent="0.35">
      <c r="A231" s="126" t="str">
        <f>A230</f>
        <v>irp_2019</v>
      </c>
      <c r="B231" s="3" t="s">
        <v>77</v>
      </c>
      <c r="C231" s="8" t="s">
        <v>238</v>
      </c>
      <c r="D231" s="8"/>
      <c r="E231">
        <v>900</v>
      </c>
      <c r="F231">
        <v>900</v>
      </c>
      <c r="G231">
        <v>900</v>
      </c>
      <c r="H231">
        <v>900</v>
      </c>
      <c r="I231">
        <v>900</v>
      </c>
      <c r="J231">
        <v>900</v>
      </c>
      <c r="K231" s="8" t="s">
        <v>239</v>
      </c>
      <c r="L231" s="123" t="s">
        <v>265</v>
      </c>
    </row>
    <row r="232" spans="1:12" x14ac:dyDescent="0.35">
      <c r="A232" s="126" t="str">
        <f>A231</f>
        <v>irp_2019</v>
      </c>
      <c r="B232" s="3" t="s">
        <v>91</v>
      </c>
      <c r="C232" s="8" t="s">
        <v>238</v>
      </c>
      <c r="D232" s="8"/>
      <c r="E232">
        <v>540</v>
      </c>
      <c r="F232">
        <v>540</v>
      </c>
      <c r="G232">
        <v>540</v>
      </c>
      <c r="H232">
        <v>540</v>
      </c>
      <c r="I232">
        <v>540</v>
      </c>
      <c r="J232">
        <v>540</v>
      </c>
      <c r="K232" s="8" t="s">
        <v>239</v>
      </c>
      <c r="L232" s="123" t="s">
        <v>264</v>
      </c>
    </row>
    <row r="233" spans="1:12" x14ac:dyDescent="0.35">
      <c r="A233" s="126" t="str">
        <f>A232</f>
        <v>irp_2019</v>
      </c>
      <c r="B233" s="3" t="s">
        <v>68</v>
      </c>
      <c r="C233" s="8" t="s">
        <v>238</v>
      </c>
      <c r="D233" s="8"/>
      <c r="E233">
        <v>29</v>
      </c>
      <c r="F233">
        <v>29</v>
      </c>
      <c r="G233">
        <v>29</v>
      </c>
      <c r="H233">
        <v>29</v>
      </c>
      <c r="I233">
        <v>29</v>
      </c>
      <c r="J233">
        <v>29</v>
      </c>
      <c r="K233" s="8" t="s">
        <v>239</v>
      </c>
      <c r="L233" s="123" t="s">
        <v>264</v>
      </c>
    </row>
    <row r="234" spans="1:12" x14ac:dyDescent="0.35">
      <c r="A234" s="126" t="str">
        <f>A233</f>
        <v>irp_2019</v>
      </c>
      <c r="B234" s="3" t="s">
        <v>240</v>
      </c>
      <c r="C234" s="8" t="s">
        <v>238</v>
      </c>
      <c r="D234" s="8"/>
      <c r="K234" s="8" t="s">
        <v>239</v>
      </c>
      <c r="L234" s="123" t="s">
        <v>257</v>
      </c>
    </row>
    <row r="235" spans="1:12" hidden="1" x14ac:dyDescent="0.35">
      <c r="A235" s="126" t="str">
        <f>A234</f>
        <v>irp_2019</v>
      </c>
      <c r="B235" s="3" t="s">
        <v>228</v>
      </c>
      <c r="C235" s="8" t="s">
        <v>241</v>
      </c>
      <c r="D235" s="8">
        <v>29777</v>
      </c>
      <c r="G235">
        <v>14144</v>
      </c>
      <c r="H235">
        <v>14144</v>
      </c>
      <c r="I235">
        <v>14144</v>
      </c>
      <c r="J235">
        <v>14144</v>
      </c>
      <c r="K235" s="8" t="s">
        <v>242</v>
      </c>
      <c r="L235" s="123"/>
    </row>
    <row r="236" spans="1:12" hidden="1" x14ac:dyDescent="0.35">
      <c r="A236" s="126" t="str">
        <f>A235</f>
        <v>irp_2019</v>
      </c>
      <c r="B236" s="3" t="s">
        <v>243</v>
      </c>
      <c r="C236" s="8" t="s">
        <v>241</v>
      </c>
      <c r="D236" s="8"/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 s="8" t="s">
        <v>244</v>
      </c>
      <c r="L236" s="123"/>
    </row>
    <row r="237" spans="1:12" hidden="1" x14ac:dyDescent="0.35">
      <c r="A237" s="126" t="str">
        <f>A236</f>
        <v>irp_2019</v>
      </c>
      <c r="B237" s="3" t="s">
        <v>96</v>
      </c>
      <c r="C237" s="8" t="s">
        <v>241</v>
      </c>
      <c r="D237" s="8">
        <f>E237</f>
        <v>20232.731070000002</v>
      </c>
      <c r="E237">
        <v>20232.731070000002</v>
      </c>
      <c r="F237">
        <v>20232.731070000002</v>
      </c>
      <c r="G237">
        <v>20232.731070000002</v>
      </c>
      <c r="H237">
        <v>20232.731070000002</v>
      </c>
      <c r="I237">
        <v>20232.731070000002</v>
      </c>
      <c r="J237">
        <v>20232.731070000002</v>
      </c>
      <c r="K237" s="8" t="s">
        <v>242</v>
      </c>
      <c r="L237" s="123"/>
    </row>
    <row r="238" spans="1:12" hidden="1" x14ac:dyDescent="0.35">
      <c r="A238" s="126" t="str">
        <f>A237</f>
        <v>irp_2019</v>
      </c>
      <c r="B238" s="3" t="s">
        <v>204</v>
      </c>
      <c r="C238" s="8" t="s">
        <v>241</v>
      </c>
      <c r="D238" s="8">
        <v>12199</v>
      </c>
      <c r="E238">
        <v>12199</v>
      </c>
      <c r="F238">
        <v>12199</v>
      </c>
      <c r="G238">
        <v>12199</v>
      </c>
      <c r="H238">
        <v>12199</v>
      </c>
      <c r="I238">
        <v>12199</v>
      </c>
      <c r="J238">
        <v>12199</v>
      </c>
      <c r="K238" s="8" t="s">
        <v>242</v>
      </c>
      <c r="L238" s="123"/>
    </row>
    <row r="239" spans="1:12" hidden="1" x14ac:dyDescent="0.35">
      <c r="A239" s="126" t="str">
        <f>A238</f>
        <v>irp_2019</v>
      </c>
      <c r="B239" s="3" t="s">
        <v>46</v>
      </c>
      <c r="C239" s="8" t="s">
        <v>241</v>
      </c>
      <c r="D239" s="8">
        <v>48188</v>
      </c>
      <c r="E239">
        <v>48188</v>
      </c>
      <c r="F239">
        <v>48188</v>
      </c>
      <c r="G239">
        <v>48188</v>
      </c>
      <c r="H239">
        <v>48188</v>
      </c>
      <c r="I239">
        <v>48188</v>
      </c>
      <c r="J239">
        <v>48188</v>
      </c>
      <c r="K239" s="8" t="s">
        <v>242</v>
      </c>
      <c r="L239" s="123"/>
    </row>
    <row r="240" spans="1:12" hidden="1" x14ac:dyDescent="0.35">
      <c r="A240" s="126" t="str">
        <f>A239</f>
        <v>irp_2019</v>
      </c>
      <c r="B240" s="3" t="s">
        <v>111</v>
      </c>
      <c r="C240" s="8" t="s">
        <v>241</v>
      </c>
      <c r="D240" s="8"/>
      <c r="K240" s="8" t="s">
        <v>242</v>
      </c>
      <c r="L240" s="123"/>
    </row>
    <row r="241" spans="1:12" hidden="1" x14ac:dyDescent="0.35">
      <c r="A241" s="126" t="str">
        <f>A240</f>
        <v>irp_2019</v>
      </c>
      <c r="B241" s="3" t="s">
        <v>77</v>
      </c>
      <c r="C241" s="8" t="s">
        <v>241</v>
      </c>
      <c r="D241" s="8"/>
      <c r="K241" s="8" t="s">
        <v>242</v>
      </c>
      <c r="L241" s="123"/>
    </row>
    <row r="242" spans="1:12" hidden="1" x14ac:dyDescent="0.35">
      <c r="A242" s="126" t="str">
        <f>A241</f>
        <v>irp_2019</v>
      </c>
      <c r="B242" s="3" t="s">
        <v>234</v>
      </c>
      <c r="C242" s="8" t="s">
        <v>241</v>
      </c>
      <c r="D242" s="8"/>
      <c r="E242">
        <v>6000</v>
      </c>
      <c r="F242">
        <v>6000</v>
      </c>
      <c r="G242">
        <v>6000</v>
      </c>
      <c r="H242">
        <v>6000</v>
      </c>
      <c r="I242">
        <v>6000</v>
      </c>
      <c r="J242">
        <v>6000</v>
      </c>
      <c r="K242" s="8" t="s">
        <v>245</v>
      </c>
      <c r="L242" s="123"/>
    </row>
    <row r="243" spans="1:12" hidden="1" x14ac:dyDescent="0.35">
      <c r="A243" s="126" t="str">
        <f>A242</f>
        <v>irp_2019</v>
      </c>
      <c r="B243" s="3" t="s">
        <v>235</v>
      </c>
      <c r="C243" s="8" t="s">
        <v>241</v>
      </c>
      <c r="D243" s="8"/>
      <c r="K243" s="8" t="s">
        <v>246</v>
      </c>
      <c r="L243" s="123"/>
    </row>
    <row r="244" spans="1:12" hidden="1" x14ac:dyDescent="0.35">
      <c r="A244" s="126" t="str">
        <f>A243</f>
        <v>irp_2019</v>
      </c>
      <c r="B244" s="3" t="s">
        <v>236</v>
      </c>
      <c r="C244" s="8" t="s">
        <v>241</v>
      </c>
      <c r="D244" s="8"/>
      <c r="E244">
        <v>6000</v>
      </c>
      <c r="F244">
        <v>6000</v>
      </c>
      <c r="G244">
        <v>6000</v>
      </c>
      <c r="H244">
        <v>6000</v>
      </c>
      <c r="I244">
        <v>6000</v>
      </c>
      <c r="J244">
        <v>6000</v>
      </c>
      <c r="K244" s="8" t="s">
        <v>245</v>
      </c>
      <c r="L244" s="123"/>
    </row>
    <row r="245" spans="1:12" hidden="1" x14ac:dyDescent="0.35">
      <c r="A245" s="126" t="str">
        <f>A244</f>
        <v>irp_2019</v>
      </c>
      <c r="B245" s="3" t="s">
        <v>237</v>
      </c>
      <c r="C245" s="8" t="s">
        <v>241</v>
      </c>
      <c r="D245" s="8"/>
      <c r="K245" s="8" t="s">
        <v>245</v>
      </c>
      <c r="L245" s="123"/>
    </row>
    <row r="246" spans="1:12" hidden="1" x14ac:dyDescent="0.35">
      <c r="A246" s="126" t="str">
        <f>A245</f>
        <v>irp_2019</v>
      </c>
      <c r="B246" s="3" t="s">
        <v>74</v>
      </c>
      <c r="C246" s="8" t="s">
        <v>241</v>
      </c>
      <c r="D246" s="8">
        <f>E246</f>
        <v>2000</v>
      </c>
      <c r="E246">
        <v>2000</v>
      </c>
      <c r="F246">
        <v>2000</v>
      </c>
      <c r="G246">
        <v>2000</v>
      </c>
      <c r="H246">
        <v>2000</v>
      </c>
      <c r="I246">
        <v>2000</v>
      </c>
      <c r="J246">
        <v>2000</v>
      </c>
      <c r="K246" s="8" t="s">
        <v>242</v>
      </c>
      <c r="L246" s="123"/>
    </row>
    <row r="247" spans="1:12" hidden="1" x14ac:dyDescent="0.35">
      <c r="A247" s="126" t="str">
        <f>A246</f>
        <v>irp_2019</v>
      </c>
      <c r="B247" s="3" t="s">
        <v>68</v>
      </c>
      <c r="C247" s="8" t="s">
        <v>241</v>
      </c>
      <c r="D247" s="8">
        <v>93964</v>
      </c>
      <c r="E247">
        <v>91968</v>
      </c>
      <c r="F247">
        <v>91968</v>
      </c>
      <c r="G247">
        <v>91968</v>
      </c>
      <c r="H247">
        <v>91968</v>
      </c>
      <c r="I247">
        <v>91968</v>
      </c>
      <c r="J247">
        <v>91968</v>
      </c>
      <c r="K247" s="8" t="s">
        <v>242</v>
      </c>
      <c r="L247" s="123"/>
    </row>
    <row r="248" spans="1:12" hidden="1" x14ac:dyDescent="0.35">
      <c r="A248" s="126" t="str">
        <f>A247</f>
        <v>irp_2019</v>
      </c>
      <c r="B248" s="3" t="s">
        <v>205</v>
      </c>
      <c r="C248" s="8" t="s">
        <v>241</v>
      </c>
      <c r="D248" s="8">
        <v>10754</v>
      </c>
      <c r="E248">
        <v>10754</v>
      </c>
      <c r="F248">
        <v>10754</v>
      </c>
      <c r="G248">
        <v>10754</v>
      </c>
      <c r="H248">
        <v>10754</v>
      </c>
      <c r="I248">
        <v>10754</v>
      </c>
      <c r="J248">
        <v>10754</v>
      </c>
      <c r="K248" s="8" t="s">
        <v>242</v>
      </c>
      <c r="L248" s="123"/>
    </row>
    <row r="249" spans="1:12" hidden="1" x14ac:dyDescent="0.35">
      <c r="A249" s="126" t="str">
        <f>A248</f>
        <v>irp_2019</v>
      </c>
      <c r="B249" s="3" t="s">
        <v>66</v>
      </c>
      <c r="C249" s="8" t="s">
        <v>241</v>
      </c>
      <c r="D249" s="8">
        <v>14652</v>
      </c>
      <c r="E249">
        <v>12708</v>
      </c>
      <c r="F249">
        <v>12708</v>
      </c>
      <c r="G249">
        <v>12708</v>
      </c>
      <c r="H249">
        <v>12708</v>
      </c>
      <c r="I249">
        <v>12708</v>
      </c>
      <c r="J249">
        <v>12708</v>
      </c>
      <c r="K249" s="8" t="s">
        <v>242</v>
      </c>
      <c r="L249" s="123"/>
    </row>
    <row r="250" spans="1:12" hidden="1" x14ac:dyDescent="0.35">
      <c r="A250" s="126" t="str">
        <f>A249</f>
        <v>irp_2019</v>
      </c>
      <c r="B250" s="3" t="s">
        <v>70</v>
      </c>
      <c r="C250" s="8" t="s">
        <v>241</v>
      </c>
      <c r="D250" s="8"/>
      <c r="E250">
        <v>2000</v>
      </c>
      <c r="F250">
        <v>2000</v>
      </c>
      <c r="G250">
        <v>2000</v>
      </c>
      <c r="H250">
        <v>2000</v>
      </c>
      <c r="I250">
        <v>2000</v>
      </c>
      <c r="J250">
        <v>2000</v>
      </c>
      <c r="K250" s="8" t="s">
        <v>242</v>
      </c>
      <c r="L250" s="123"/>
    </row>
    <row r="251" spans="1:12" hidden="1" x14ac:dyDescent="0.35">
      <c r="A251" s="126" t="str">
        <f>A250</f>
        <v>irp_2019</v>
      </c>
      <c r="B251" s="3" t="s">
        <v>231</v>
      </c>
      <c r="C251" s="8" t="s">
        <v>241</v>
      </c>
      <c r="D251" s="8"/>
      <c r="E251">
        <v>3000</v>
      </c>
      <c r="F251">
        <v>3000</v>
      </c>
      <c r="G251">
        <v>3000</v>
      </c>
      <c r="H251">
        <v>3000</v>
      </c>
      <c r="I251">
        <v>3000</v>
      </c>
      <c r="J251">
        <v>3000</v>
      </c>
      <c r="K251" s="8" t="s">
        <v>242</v>
      </c>
      <c r="L251" s="123"/>
    </row>
    <row r="252" spans="1:12" hidden="1" x14ac:dyDescent="0.35">
      <c r="A252" s="126" t="str">
        <f>A251</f>
        <v>irp_2019</v>
      </c>
      <c r="B252" s="3" t="s">
        <v>101</v>
      </c>
      <c r="C252" s="8" t="s">
        <v>241</v>
      </c>
      <c r="D252" s="8">
        <v>9937</v>
      </c>
      <c r="E252">
        <v>8619</v>
      </c>
      <c r="F252">
        <f>E252</f>
        <v>8619</v>
      </c>
      <c r="G252">
        <f>F252</f>
        <v>8619</v>
      </c>
      <c r="H252">
        <f>G252</f>
        <v>8619</v>
      </c>
      <c r="I252">
        <f>H252</f>
        <v>8619</v>
      </c>
      <c r="J252">
        <f>I252</f>
        <v>8619</v>
      </c>
      <c r="K252" s="8" t="s">
        <v>242</v>
      </c>
      <c r="L252" s="123"/>
    </row>
    <row r="253" spans="1:12" hidden="1" x14ac:dyDescent="0.35">
      <c r="A253" s="126" t="str">
        <f>A252</f>
        <v>irp_2019</v>
      </c>
      <c r="B253" s="3" t="s">
        <v>226</v>
      </c>
      <c r="C253" s="8" t="s">
        <v>241</v>
      </c>
      <c r="D253" s="8">
        <v>9937</v>
      </c>
      <c r="E253">
        <f>E252</f>
        <v>8619</v>
      </c>
      <c r="F253">
        <f>E253</f>
        <v>8619</v>
      </c>
      <c r="G253">
        <f>F253</f>
        <v>8619</v>
      </c>
      <c r="H253">
        <f>G253</f>
        <v>8619</v>
      </c>
      <c r="I253">
        <f>H253</f>
        <v>8619</v>
      </c>
      <c r="J253">
        <f>I253</f>
        <v>8619</v>
      </c>
      <c r="K253" s="8" t="s">
        <v>242</v>
      </c>
      <c r="L253" s="123"/>
    </row>
    <row r="254" spans="1:12" hidden="1" x14ac:dyDescent="0.35">
      <c r="A254" s="126" t="str">
        <f>A253</f>
        <v>irp_2019</v>
      </c>
      <c r="B254" s="3" t="s">
        <v>227</v>
      </c>
      <c r="C254" s="8" t="s">
        <v>241</v>
      </c>
      <c r="D254" s="8">
        <v>9937</v>
      </c>
      <c r="E254">
        <f>E252</f>
        <v>8619</v>
      </c>
      <c r="F254">
        <f>E254</f>
        <v>8619</v>
      </c>
      <c r="G254">
        <f>F254</f>
        <v>8619</v>
      </c>
      <c r="H254">
        <f>G254</f>
        <v>8619</v>
      </c>
      <c r="I254">
        <f>H254</f>
        <v>8619</v>
      </c>
      <c r="J254">
        <f>I254</f>
        <v>8619</v>
      </c>
      <c r="K254" s="8" t="s">
        <v>242</v>
      </c>
      <c r="L254" s="123"/>
    </row>
    <row r="255" spans="1:12" hidden="1" x14ac:dyDescent="0.35">
      <c r="A255" s="126" t="str">
        <f>A254</f>
        <v>irp_2019</v>
      </c>
      <c r="B255" s="3" t="s">
        <v>228</v>
      </c>
      <c r="C255" s="8" t="s">
        <v>247</v>
      </c>
      <c r="D255" s="8"/>
      <c r="E255">
        <v>20</v>
      </c>
      <c r="F255">
        <v>20</v>
      </c>
      <c r="G255">
        <v>20</v>
      </c>
      <c r="H255">
        <v>20</v>
      </c>
      <c r="I255">
        <v>20</v>
      </c>
      <c r="J255">
        <v>20</v>
      </c>
      <c r="K255" s="8" t="s">
        <v>248</v>
      </c>
      <c r="L255" s="123" t="s">
        <v>260</v>
      </c>
    </row>
    <row r="256" spans="1:12" hidden="1" x14ac:dyDescent="0.35">
      <c r="A256" s="126" t="str">
        <f>A255</f>
        <v>irp_2019</v>
      </c>
      <c r="B256" s="3" t="s">
        <v>243</v>
      </c>
      <c r="C256" s="8" t="s">
        <v>247</v>
      </c>
      <c r="D256" s="8"/>
      <c r="E256">
        <v>20</v>
      </c>
      <c r="F256">
        <v>20</v>
      </c>
      <c r="G256">
        <v>20</v>
      </c>
      <c r="H256">
        <v>20</v>
      </c>
      <c r="I256">
        <v>20</v>
      </c>
      <c r="J256">
        <v>20</v>
      </c>
      <c r="K256" s="8" t="s">
        <v>248</v>
      </c>
      <c r="L256" s="123" t="s">
        <v>260</v>
      </c>
    </row>
    <row r="257" spans="1:12" hidden="1" x14ac:dyDescent="0.35">
      <c r="A257" s="126" t="str">
        <f>A256</f>
        <v>irp_2019</v>
      </c>
      <c r="B257" s="3" t="s">
        <v>96</v>
      </c>
      <c r="C257" s="8" t="s">
        <v>247</v>
      </c>
      <c r="D257" s="8"/>
      <c r="K257" s="8" t="s">
        <v>248</v>
      </c>
      <c r="L257" s="123" t="s">
        <v>266</v>
      </c>
    </row>
    <row r="258" spans="1:12" hidden="1" x14ac:dyDescent="0.35">
      <c r="A258" s="126" t="str">
        <f>A257</f>
        <v>irp_2019</v>
      </c>
      <c r="B258" s="3" t="s">
        <v>204</v>
      </c>
      <c r="C258" s="8" t="s">
        <v>247</v>
      </c>
      <c r="D258" s="8"/>
      <c r="E258">
        <v>30</v>
      </c>
      <c r="F258">
        <v>30</v>
      </c>
      <c r="G258">
        <v>30</v>
      </c>
      <c r="H258">
        <v>30</v>
      </c>
      <c r="I258">
        <v>30</v>
      </c>
      <c r="J258">
        <v>30</v>
      </c>
      <c r="K258" s="8" t="s">
        <v>248</v>
      </c>
      <c r="L258" s="123" t="s">
        <v>267</v>
      </c>
    </row>
    <row r="259" spans="1:12" hidden="1" x14ac:dyDescent="0.35">
      <c r="A259" s="126" t="str">
        <f>A258</f>
        <v>irp_2019</v>
      </c>
      <c r="B259" s="3" t="s">
        <v>46</v>
      </c>
      <c r="C259" s="8" t="s">
        <v>247</v>
      </c>
      <c r="D259" s="8"/>
      <c r="E259">
        <v>30</v>
      </c>
      <c r="F259">
        <v>30</v>
      </c>
      <c r="G259">
        <v>30</v>
      </c>
      <c r="H259">
        <v>30</v>
      </c>
      <c r="I259">
        <v>30</v>
      </c>
      <c r="J259">
        <v>30</v>
      </c>
      <c r="K259" s="8" t="s">
        <v>248</v>
      </c>
      <c r="L259" s="123" t="s">
        <v>267</v>
      </c>
    </row>
    <row r="260" spans="1:12" hidden="1" x14ac:dyDescent="0.35">
      <c r="A260" s="126" t="str">
        <f>A259</f>
        <v>irp_2019</v>
      </c>
      <c r="B260" s="3" t="s">
        <v>111</v>
      </c>
      <c r="C260" s="8" t="s">
        <v>247</v>
      </c>
      <c r="D260" s="8"/>
      <c r="E260">
        <v>30</v>
      </c>
      <c r="F260">
        <v>30</v>
      </c>
      <c r="G260">
        <v>30</v>
      </c>
      <c r="H260">
        <v>30</v>
      </c>
      <c r="I260">
        <v>30</v>
      </c>
      <c r="J260">
        <v>30</v>
      </c>
      <c r="K260" s="8" t="s">
        <v>248</v>
      </c>
      <c r="L260" s="123" t="s">
        <v>266</v>
      </c>
    </row>
    <row r="261" spans="1:12" hidden="1" x14ac:dyDescent="0.35">
      <c r="A261" s="126" t="str">
        <f>A260</f>
        <v>irp_2019</v>
      </c>
      <c r="B261" s="3" t="s">
        <v>77</v>
      </c>
      <c r="C261" s="8" t="s">
        <v>247</v>
      </c>
      <c r="D261" s="8"/>
      <c r="K261" s="8" t="s">
        <v>248</v>
      </c>
      <c r="L261" s="123" t="s">
        <v>266</v>
      </c>
    </row>
    <row r="262" spans="1:12" hidden="1" x14ac:dyDescent="0.35">
      <c r="A262" s="126" t="str">
        <f>A261</f>
        <v>irp_2019</v>
      </c>
      <c r="B262" s="3" t="s">
        <v>234</v>
      </c>
      <c r="C262" s="8" t="s">
        <v>247</v>
      </c>
      <c r="D262" s="8"/>
      <c r="E262">
        <v>40</v>
      </c>
      <c r="F262">
        <v>40</v>
      </c>
      <c r="G262">
        <v>40</v>
      </c>
      <c r="H262">
        <v>40</v>
      </c>
      <c r="I262">
        <v>40</v>
      </c>
      <c r="J262">
        <v>40</v>
      </c>
      <c r="K262" s="8" t="s">
        <v>248</v>
      </c>
      <c r="L262" s="123" t="s">
        <v>261</v>
      </c>
    </row>
    <row r="263" spans="1:12" hidden="1" x14ac:dyDescent="0.35">
      <c r="A263" s="126" t="str">
        <f>A262</f>
        <v>irp_2019</v>
      </c>
      <c r="B263" s="3" t="s">
        <v>235</v>
      </c>
      <c r="C263" s="8" t="s">
        <v>247</v>
      </c>
      <c r="D263" s="8"/>
      <c r="E263">
        <v>40</v>
      </c>
      <c r="F263">
        <v>40</v>
      </c>
      <c r="G263">
        <v>40</v>
      </c>
      <c r="H263">
        <v>40</v>
      </c>
      <c r="I263">
        <v>40</v>
      </c>
      <c r="J263">
        <v>40</v>
      </c>
      <c r="K263" s="8" t="s">
        <v>248</v>
      </c>
      <c r="L263" s="123" t="s">
        <v>261</v>
      </c>
    </row>
    <row r="264" spans="1:12" hidden="1" x14ac:dyDescent="0.35">
      <c r="A264" s="126" t="str">
        <f>A263</f>
        <v>irp_2019</v>
      </c>
      <c r="B264" s="3" t="s">
        <v>236</v>
      </c>
      <c r="C264" s="8" t="s">
        <v>247</v>
      </c>
      <c r="D264" s="8"/>
      <c r="E264">
        <v>40</v>
      </c>
      <c r="F264">
        <v>40</v>
      </c>
      <c r="G264">
        <v>40</v>
      </c>
      <c r="H264">
        <v>40</v>
      </c>
      <c r="I264">
        <v>40</v>
      </c>
      <c r="J264">
        <v>40</v>
      </c>
      <c r="K264" s="8" t="s">
        <v>248</v>
      </c>
      <c r="L264" s="123" t="s">
        <v>261</v>
      </c>
    </row>
    <row r="265" spans="1:12" hidden="1" x14ac:dyDescent="0.35">
      <c r="A265" s="126" t="str">
        <f>A264</f>
        <v>irp_2019</v>
      </c>
      <c r="B265" s="3" t="s">
        <v>237</v>
      </c>
      <c r="C265" s="8" t="s">
        <v>247</v>
      </c>
      <c r="D265" s="8"/>
      <c r="E265">
        <v>40</v>
      </c>
      <c r="F265">
        <v>40</v>
      </c>
      <c r="G265">
        <v>40</v>
      </c>
      <c r="H265">
        <v>40</v>
      </c>
      <c r="I265">
        <v>40</v>
      </c>
      <c r="J265">
        <v>40</v>
      </c>
      <c r="K265" s="8" t="s">
        <v>248</v>
      </c>
      <c r="L265" s="123" t="s">
        <v>261</v>
      </c>
    </row>
    <row r="266" spans="1:12" hidden="1" x14ac:dyDescent="0.35">
      <c r="A266" s="126" t="str">
        <f>A265</f>
        <v>irp_2019</v>
      </c>
      <c r="B266" s="3" t="s">
        <v>74</v>
      </c>
      <c r="C266" s="8" t="s">
        <v>247</v>
      </c>
      <c r="D266" s="8"/>
      <c r="E266">
        <v>80</v>
      </c>
      <c r="F266">
        <v>80</v>
      </c>
      <c r="G266">
        <v>80</v>
      </c>
      <c r="H266">
        <v>80</v>
      </c>
      <c r="I266">
        <v>80</v>
      </c>
      <c r="J266">
        <v>80</v>
      </c>
      <c r="K266" s="8" t="s">
        <v>248</v>
      </c>
      <c r="L266" s="123" t="s">
        <v>267</v>
      </c>
    </row>
    <row r="267" spans="1:12" hidden="1" x14ac:dyDescent="0.35">
      <c r="A267" s="126" t="str">
        <f>A266</f>
        <v>irp_2019</v>
      </c>
      <c r="B267" s="3" t="s">
        <v>68</v>
      </c>
      <c r="C267" s="8" t="s">
        <v>247</v>
      </c>
      <c r="D267" s="8"/>
      <c r="E267">
        <v>60</v>
      </c>
      <c r="F267">
        <v>60</v>
      </c>
      <c r="G267">
        <v>60</v>
      </c>
      <c r="H267">
        <v>60</v>
      </c>
      <c r="I267">
        <v>60</v>
      </c>
      <c r="J267">
        <v>60</v>
      </c>
      <c r="K267" s="8" t="s">
        <v>248</v>
      </c>
      <c r="L267" s="123" t="s">
        <v>266</v>
      </c>
    </row>
    <row r="268" spans="1:12" hidden="1" x14ac:dyDescent="0.35">
      <c r="A268" s="126" t="str">
        <f>A267</f>
        <v>irp_2019</v>
      </c>
      <c r="B268" s="3" t="s">
        <v>205</v>
      </c>
      <c r="C268" s="8" t="s">
        <v>247</v>
      </c>
      <c r="D268" s="8"/>
      <c r="E268">
        <v>30</v>
      </c>
      <c r="F268">
        <v>30</v>
      </c>
      <c r="G268">
        <v>30</v>
      </c>
      <c r="H268">
        <v>30</v>
      </c>
      <c r="I268">
        <v>30</v>
      </c>
      <c r="J268">
        <v>30</v>
      </c>
      <c r="K268" s="8" t="s">
        <v>248</v>
      </c>
      <c r="L268" s="123" t="s">
        <v>267</v>
      </c>
    </row>
    <row r="269" spans="1:12" hidden="1" x14ac:dyDescent="0.35">
      <c r="A269" s="126" t="str">
        <f>A268</f>
        <v>irp_2019</v>
      </c>
      <c r="B269" s="3" t="s">
        <v>66</v>
      </c>
      <c r="C269" s="8" t="s">
        <v>247</v>
      </c>
      <c r="D269" s="8"/>
      <c r="E269">
        <v>20</v>
      </c>
      <c r="F269">
        <v>20</v>
      </c>
      <c r="G269">
        <v>20</v>
      </c>
      <c r="H269">
        <v>20</v>
      </c>
      <c r="I269">
        <v>20</v>
      </c>
      <c r="J269">
        <v>20</v>
      </c>
      <c r="K269" s="8" t="s">
        <v>248</v>
      </c>
      <c r="L269" s="123" t="s">
        <v>262</v>
      </c>
    </row>
    <row r="270" spans="1:12" hidden="1" x14ac:dyDescent="0.35">
      <c r="A270" s="126" t="str">
        <f>A269</f>
        <v>irp_2019</v>
      </c>
      <c r="B270" s="3" t="s">
        <v>70</v>
      </c>
      <c r="C270" s="8" t="s">
        <v>247</v>
      </c>
      <c r="D270" s="8"/>
      <c r="E270">
        <v>80</v>
      </c>
      <c r="F270">
        <v>80</v>
      </c>
      <c r="G270">
        <v>80</v>
      </c>
      <c r="H270">
        <v>80</v>
      </c>
      <c r="I270">
        <v>80</v>
      </c>
      <c r="J270">
        <v>80</v>
      </c>
      <c r="K270" s="8" t="s">
        <v>248</v>
      </c>
      <c r="L270" s="123" t="s">
        <v>267</v>
      </c>
    </row>
    <row r="271" spans="1:12" hidden="1" x14ac:dyDescent="0.35">
      <c r="A271" s="126" t="str">
        <f>A270</f>
        <v>irp_2019</v>
      </c>
      <c r="B271" s="3" t="s">
        <v>231</v>
      </c>
      <c r="C271" s="8" t="s">
        <v>247</v>
      </c>
      <c r="D271" s="8"/>
      <c r="E271">
        <v>80</v>
      </c>
      <c r="F271">
        <v>80</v>
      </c>
      <c r="G271">
        <v>80</v>
      </c>
      <c r="H271">
        <v>80</v>
      </c>
      <c r="I271">
        <v>80</v>
      </c>
      <c r="J271">
        <v>80</v>
      </c>
      <c r="K271" s="8" t="s">
        <v>248</v>
      </c>
      <c r="L271" s="123" t="s">
        <v>267</v>
      </c>
    </row>
    <row r="272" spans="1:12" hidden="1" x14ac:dyDescent="0.35">
      <c r="A272" s="126" t="str">
        <f>A271</f>
        <v>irp_2019</v>
      </c>
      <c r="B272" s="3" t="s">
        <v>101</v>
      </c>
      <c r="C272" s="8" t="s">
        <v>247</v>
      </c>
      <c r="D272" s="8"/>
      <c r="E272">
        <v>25</v>
      </c>
      <c r="F272">
        <v>25</v>
      </c>
      <c r="G272">
        <v>25</v>
      </c>
      <c r="H272">
        <v>25</v>
      </c>
      <c r="I272">
        <v>25</v>
      </c>
      <c r="J272">
        <v>25</v>
      </c>
      <c r="K272" s="8" t="s">
        <v>248</v>
      </c>
      <c r="L272" s="123" t="s">
        <v>267</v>
      </c>
    </row>
    <row r="273" spans="1:12" hidden="1" x14ac:dyDescent="0.35">
      <c r="A273" s="126" t="str">
        <f>A272</f>
        <v>irp_2019</v>
      </c>
      <c r="B273" s="3" t="s">
        <v>226</v>
      </c>
      <c r="C273" s="8" t="s">
        <v>247</v>
      </c>
      <c r="D273" s="8"/>
      <c r="E273">
        <v>25</v>
      </c>
      <c r="F273">
        <v>25</v>
      </c>
      <c r="G273">
        <v>25</v>
      </c>
      <c r="H273">
        <v>25</v>
      </c>
      <c r="I273">
        <v>25</v>
      </c>
      <c r="J273">
        <v>25</v>
      </c>
      <c r="K273" s="8" t="s">
        <v>248</v>
      </c>
      <c r="L273" s="123" t="s">
        <v>267</v>
      </c>
    </row>
    <row r="274" spans="1:12" hidden="1" x14ac:dyDescent="0.35">
      <c r="A274" s="126" t="str">
        <f>A273</f>
        <v>irp_2019</v>
      </c>
      <c r="B274" s="3" t="s">
        <v>227</v>
      </c>
      <c r="C274" s="8" t="s">
        <v>247</v>
      </c>
      <c r="D274" s="8"/>
      <c r="E274">
        <v>25</v>
      </c>
      <c r="F274">
        <v>25</v>
      </c>
      <c r="G274">
        <v>25</v>
      </c>
      <c r="H274">
        <v>25</v>
      </c>
      <c r="I274">
        <v>25</v>
      </c>
      <c r="J274">
        <v>25</v>
      </c>
      <c r="K274" s="8" t="s">
        <v>248</v>
      </c>
      <c r="L274" s="123" t="s">
        <v>267</v>
      </c>
    </row>
    <row r="275" spans="1:12" hidden="1" x14ac:dyDescent="0.35">
      <c r="A275" s="126" t="str">
        <f>A274</f>
        <v>irp_2019</v>
      </c>
      <c r="B275" s="3" t="s">
        <v>204</v>
      </c>
      <c r="C275" s="8" t="s">
        <v>249</v>
      </c>
      <c r="D275" s="8"/>
      <c r="E275">
        <v>22</v>
      </c>
      <c r="F275">
        <v>22</v>
      </c>
      <c r="G275">
        <v>22</v>
      </c>
      <c r="H275">
        <v>22</v>
      </c>
      <c r="I275">
        <v>22</v>
      </c>
      <c r="J275">
        <v>22</v>
      </c>
      <c r="K275" s="8" t="s">
        <v>250</v>
      </c>
      <c r="L275" s="123" t="s">
        <v>257</v>
      </c>
    </row>
    <row r="276" spans="1:12" hidden="1" x14ac:dyDescent="0.35">
      <c r="A276" s="126" t="str">
        <f>A275</f>
        <v>irp_2019</v>
      </c>
      <c r="B276" s="3" t="s">
        <v>46</v>
      </c>
      <c r="C276" s="8" t="s">
        <v>249</v>
      </c>
      <c r="D276" s="8"/>
      <c r="E276">
        <v>80</v>
      </c>
      <c r="F276">
        <v>80</v>
      </c>
      <c r="G276">
        <v>80</v>
      </c>
      <c r="H276">
        <v>80</v>
      </c>
      <c r="I276">
        <v>80</v>
      </c>
      <c r="J276">
        <v>80</v>
      </c>
      <c r="K276" s="8" t="s">
        <v>250</v>
      </c>
      <c r="L276" s="123" t="s">
        <v>258</v>
      </c>
    </row>
    <row r="277" spans="1:12" hidden="1" x14ac:dyDescent="0.35">
      <c r="A277" s="126" t="str">
        <f>A276</f>
        <v>irp_2019</v>
      </c>
      <c r="B277" s="3" t="s">
        <v>111</v>
      </c>
      <c r="C277" s="8" t="s">
        <v>249</v>
      </c>
      <c r="D277" s="8"/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 s="8" t="s">
        <v>250</v>
      </c>
      <c r="L277" s="123" t="s">
        <v>257</v>
      </c>
    </row>
    <row r="278" spans="1:12" hidden="1" x14ac:dyDescent="0.35">
      <c r="A278" s="126" t="str">
        <f>A277</f>
        <v>irp_2019</v>
      </c>
      <c r="B278" s="3" t="s">
        <v>77</v>
      </c>
      <c r="C278" s="8" t="s">
        <v>249</v>
      </c>
      <c r="D278" s="8"/>
      <c r="E278">
        <v>3</v>
      </c>
      <c r="F278">
        <v>3</v>
      </c>
      <c r="G278">
        <v>3</v>
      </c>
      <c r="H278">
        <v>3</v>
      </c>
      <c r="I278">
        <v>3</v>
      </c>
      <c r="J278">
        <v>3</v>
      </c>
      <c r="K278" s="8" t="s">
        <v>251</v>
      </c>
      <c r="L278" s="123" t="s">
        <v>257</v>
      </c>
    </row>
    <row r="279" spans="1:12" hidden="1" x14ac:dyDescent="0.35">
      <c r="A279" s="126" t="str">
        <f>A278</f>
        <v>irp_2019</v>
      </c>
      <c r="B279" s="3" t="s">
        <v>68</v>
      </c>
      <c r="C279" s="8" t="s">
        <v>249</v>
      </c>
      <c r="D279" s="8"/>
      <c r="E279">
        <v>37</v>
      </c>
      <c r="F279">
        <v>37</v>
      </c>
      <c r="G279">
        <v>37</v>
      </c>
      <c r="H279">
        <v>37</v>
      </c>
      <c r="I279">
        <v>37</v>
      </c>
      <c r="J279">
        <v>37</v>
      </c>
      <c r="K279" s="8" t="s">
        <v>250</v>
      </c>
      <c r="L279" s="123" t="s">
        <v>257</v>
      </c>
    </row>
    <row r="280" spans="1:12" hidden="1" x14ac:dyDescent="0.35">
      <c r="A280" s="126" t="str">
        <f>A279</f>
        <v>irp_2019</v>
      </c>
      <c r="B280" s="3" t="s">
        <v>205</v>
      </c>
      <c r="C280" s="8" t="s">
        <v>249</v>
      </c>
      <c r="D280" s="8"/>
      <c r="E280">
        <v>2.4</v>
      </c>
      <c r="F280">
        <v>2.4</v>
      </c>
      <c r="G280">
        <v>2.4</v>
      </c>
      <c r="H280">
        <v>2.4</v>
      </c>
      <c r="I280">
        <v>2.4</v>
      </c>
      <c r="J280">
        <v>2.4</v>
      </c>
      <c r="K280" s="8" t="s">
        <v>250</v>
      </c>
      <c r="L280" s="123" t="s">
        <v>257</v>
      </c>
    </row>
    <row r="281" spans="1:12" hidden="1" x14ac:dyDescent="0.35">
      <c r="A281" s="126" t="str">
        <f>A280</f>
        <v>irp_2019</v>
      </c>
      <c r="B281" s="3" t="s">
        <v>66</v>
      </c>
      <c r="C281" s="8" t="s">
        <v>249</v>
      </c>
      <c r="D281" s="8"/>
      <c r="E281">
        <v>0.02</v>
      </c>
      <c r="F281">
        <v>0.02</v>
      </c>
      <c r="G281">
        <v>0.02</v>
      </c>
      <c r="H281">
        <v>0.02</v>
      </c>
      <c r="I281">
        <v>0.02</v>
      </c>
      <c r="J281">
        <v>0.02</v>
      </c>
      <c r="K281" s="8" t="s">
        <v>250</v>
      </c>
      <c r="L281" s="123" t="s">
        <v>262</v>
      </c>
    </row>
    <row r="282" spans="1:12" ht="15" hidden="1" thickBot="1" x14ac:dyDescent="0.4">
      <c r="A282" s="126" t="str">
        <f>A281</f>
        <v>irp_2019</v>
      </c>
      <c r="B282" s="39" t="s">
        <v>101</v>
      </c>
      <c r="C282" s="117" t="s">
        <v>249</v>
      </c>
      <c r="D282" s="117"/>
      <c r="E282" s="124">
        <v>0.01</v>
      </c>
      <c r="F282" s="124">
        <v>0.01</v>
      </c>
      <c r="G282" s="124">
        <v>0.01</v>
      </c>
      <c r="H282" s="124">
        <v>0.01</v>
      </c>
      <c r="I282" s="124">
        <v>0.01</v>
      </c>
      <c r="J282" s="124">
        <v>0.01</v>
      </c>
      <c r="K282" s="117" t="s">
        <v>250</v>
      </c>
      <c r="L282" s="125" t="s">
        <v>268</v>
      </c>
    </row>
    <row r="283" spans="1:12" hidden="1" x14ac:dyDescent="0.35">
      <c r="A283" s="45" t="s">
        <v>16</v>
      </c>
      <c r="B283" s="17" t="s">
        <v>46</v>
      </c>
      <c r="C283" s="120" t="s">
        <v>221</v>
      </c>
      <c r="D283" s="120">
        <f>E283</f>
        <v>0.35399999999999998</v>
      </c>
      <c r="E283" s="121">
        <v>0.35399999999999998</v>
      </c>
      <c r="F283" s="121">
        <v>0.35399999999999998</v>
      </c>
      <c r="G283" s="121">
        <v>0.35399999999999998</v>
      </c>
      <c r="H283" s="121">
        <v>0.35399999999999998</v>
      </c>
      <c r="I283" s="121">
        <v>0.35399999999999998</v>
      </c>
      <c r="J283" s="121">
        <v>0.35399999999999998</v>
      </c>
      <c r="K283" s="120" t="s">
        <v>223</v>
      </c>
      <c r="L283" s="122" t="s">
        <v>254</v>
      </c>
    </row>
    <row r="284" spans="1:12" hidden="1" x14ac:dyDescent="0.35">
      <c r="A284" s="46" t="str">
        <f>A283</f>
        <v>csir_ambitions_2022</v>
      </c>
      <c r="B284" s="3" t="s">
        <v>111</v>
      </c>
      <c r="C284" s="8" t="s">
        <v>221</v>
      </c>
      <c r="D284" s="8">
        <f>E284</f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 s="8" t="s">
        <v>223</v>
      </c>
      <c r="L284" s="123" t="s">
        <v>254</v>
      </c>
    </row>
    <row r="285" spans="1:12" hidden="1" x14ac:dyDescent="0.35">
      <c r="A285" s="46" t="str">
        <f>A284</f>
        <v>csir_ambitions_2022</v>
      </c>
      <c r="B285" s="3" t="s">
        <v>77</v>
      </c>
      <c r="C285" s="8" t="s">
        <v>221</v>
      </c>
      <c r="D285" s="8">
        <f>E285</f>
        <v>0.248</v>
      </c>
      <c r="E285">
        <v>0.248</v>
      </c>
      <c r="F285">
        <v>0.248</v>
      </c>
      <c r="G285">
        <v>0.248</v>
      </c>
      <c r="H285">
        <v>0.248</v>
      </c>
      <c r="I285">
        <v>0.248</v>
      </c>
      <c r="J285">
        <v>0.248</v>
      </c>
      <c r="K285" s="8" t="s">
        <v>223</v>
      </c>
      <c r="L285" s="123" t="s">
        <v>254</v>
      </c>
    </row>
    <row r="286" spans="1:12" hidden="1" x14ac:dyDescent="0.35">
      <c r="A286" s="46" t="str">
        <f>A285</f>
        <v>csir_ambitions_2022</v>
      </c>
      <c r="B286" s="3" t="s">
        <v>91</v>
      </c>
      <c r="C286" s="8" t="s">
        <v>221</v>
      </c>
      <c r="D286" s="8">
        <f>E286</f>
        <v>0.187</v>
      </c>
      <c r="E286">
        <v>0.187</v>
      </c>
      <c r="F286">
        <v>0.187</v>
      </c>
      <c r="G286">
        <v>0.187</v>
      </c>
      <c r="H286">
        <v>0.187</v>
      </c>
      <c r="I286">
        <v>0.187</v>
      </c>
      <c r="J286">
        <v>0.187</v>
      </c>
      <c r="K286" s="8" t="s">
        <v>223</v>
      </c>
      <c r="L286" s="123" t="s">
        <v>254</v>
      </c>
    </row>
    <row r="287" spans="1:12" hidden="1" x14ac:dyDescent="0.35">
      <c r="A287" s="46" t="str">
        <f>A286</f>
        <v>csir_ambitions_2022</v>
      </c>
      <c r="B287" s="3" t="s">
        <v>101</v>
      </c>
      <c r="C287" s="8" t="s">
        <v>224</v>
      </c>
      <c r="D287" s="106">
        <f>E287</f>
        <v>0.08</v>
      </c>
      <c r="E287">
        <v>0.08</v>
      </c>
      <c r="F287">
        <v>0.08</v>
      </c>
      <c r="G287">
        <v>0.08</v>
      </c>
      <c r="H287">
        <v>0.08</v>
      </c>
      <c r="I287">
        <v>0.08</v>
      </c>
      <c r="J287">
        <v>0.08</v>
      </c>
      <c r="K287" s="8" t="s">
        <v>225</v>
      </c>
      <c r="L287" s="123"/>
    </row>
    <row r="288" spans="1:12" hidden="1" x14ac:dyDescent="0.35">
      <c r="A288" s="46" t="str">
        <f>A287</f>
        <v>csir_ambitions_2022</v>
      </c>
      <c r="B288" s="3" t="s">
        <v>226</v>
      </c>
      <c r="C288" s="8" t="s">
        <v>224</v>
      </c>
      <c r="D288" s="106">
        <f>E288</f>
        <v>0.08</v>
      </c>
      <c r="E288">
        <v>0.08</v>
      </c>
      <c r="F288">
        <v>0.08</v>
      </c>
      <c r="G288">
        <v>0.08</v>
      </c>
      <c r="H288">
        <v>0.08</v>
      </c>
      <c r="I288">
        <v>0.08</v>
      </c>
      <c r="J288">
        <v>0.08</v>
      </c>
      <c r="K288" s="8" t="s">
        <v>225</v>
      </c>
      <c r="L288" s="123" t="s">
        <v>255</v>
      </c>
    </row>
    <row r="289" spans="1:12" hidden="1" x14ac:dyDescent="0.35">
      <c r="A289" s="46" t="str">
        <f>A288</f>
        <v>csir_ambitions_2022</v>
      </c>
      <c r="B289" s="3" t="s">
        <v>227</v>
      </c>
      <c r="C289" s="8" t="s">
        <v>224</v>
      </c>
      <c r="D289" s="106">
        <f>E289</f>
        <v>0.08</v>
      </c>
      <c r="E289">
        <v>0.08</v>
      </c>
      <c r="F289">
        <v>0.08</v>
      </c>
      <c r="G289">
        <v>0.08</v>
      </c>
      <c r="H289">
        <v>0.08</v>
      </c>
      <c r="I289">
        <v>0.08</v>
      </c>
      <c r="J289">
        <v>0.08</v>
      </c>
      <c r="K289" s="8" t="s">
        <v>225</v>
      </c>
      <c r="L289" s="123" t="s">
        <v>255</v>
      </c>
    </row>
    <row r="290" spans="1:12" hidden="1" x14ac:dyDescent="0.35">
      <c r="A290" s="46" t="str">
        <f>A289</f>
        <v>csir_ambitions_2022</v>
      </c>
      <c r="B290" s="3" t="s">
        <v>228</v>
      </c>
      <c r="C290" s="8" t="s">
        <v>229</v>
      </c>
      <c r="D290" s="106">
        <f>E290</f>
        <v>0.89</v>
      </c>
      <c r="E290" s="114">
        <v>0.89</v>
      </c>
      <c r="F290" s="114">
        <v>0.89</v>
      </c>
      <c r="G290" s="114">
        <v>0.89</v>
      </c>
      <c r="H290" s="114">
        <v>0.89</v>
      </c>
      <c r="I290" s="114">
        <v>0.89</v>
      </c>
      <c r="J290" s="114">
        <v>0.89</v>
      </c>
      <c r="K290" s="8" t="s">
        <v>225</v>
      </c>
      <c r="L290" s="123" t="s">
        <v>256</v>
      </c>
    </row>
    <row r="291" spans="1:12" hidden="1" x14ac:dyDescent="0.35">
      <c r="A291" s="46" t="str">
        <f>A290</f>
        <v>csir_ambitions_2022</v>
      </c>
      <c r="B291" s="3" t="s">
        <v>96</v>
      </c>
      <c r="C291" s="8" t="s">
        <v>229</v>
      </c>
      <c r="D291" s="106">
        <f>E291</f>
        <v>0.46800000000000003</v>
      </c>
      <c r="E291" s="114">
        <v>0.46800000000000003</v>
      </c>
      <c r="F291" s="114">
        <v>0.46800000000000003</v>
      </c>
      <c r="G291" s="114">
        <v>0.46800000000000003</v>
      </c>
      <c r="H291" s="114">
        <v>0.46800000000000003</v>
      </c>
      <c r="I291" s="114">
        <v>0.46800000000000003</v>
      </c>
      <c r="J291" s="114">
        <v>0.46800000000000003</v>
      </c>
      <c r="K291" s="8" t="s">
        <v>225</v>
      </c>
      <c r="L291" s="123" t="s">
        <v>257</v>
      </c>
    </row>
    <row r="292" spans="1:12" hidden="1" x14ac:dyDescent="0.35">
      <c r="A292" s="46" t="str">
        <f>A291</f>
        <v>csir_ambitions_2022</v>
      </c>
      <c r="B292" s="3" t="s">
        <v>204</v>
      </c>
      <c r="C292" s="8" t="s">
        <v>229</v>
      </c>
      <c r="D292" s="106">
        <f>E292</f>
        <v>0.49</v>
      </c>
      <c r="E292" s="114">
        <v>0.49</v>
      </c>
      <c r="F292" s="114">
        <v>0.49</v>
      </c>
      <c r="G292" s="114">
        <v>0.49</v>
      </c>
      <c r="H292" s="114">
        <v>0.49</v>
      </c>
      <c r="I292" s="114">
        <v>0.49</v>
      </c>
      <c r="J292" s="114">
        <v>0.49</v>
      </c>
      <c r="K292" s="8" t="s">
        <v>225</v>
      </c>
      <c r="L292" s="123" t="s">
        <v>257</v>
      </c>
    </row>
    <row r="293" spans="1:12" hidden="1" x14ac:dyDescent="0.35">
      <c r="A293" s="46" t="str">
        <f>A292</f>
        <v>csir_ambitions_2022</v>
      </c>
      <c r="B293" s="3" t="s">
        <v>46</v>
      </c>
      <c r="C293" s="8" t="s">
        <v>229</v>
      </c>
      <c r="D293" s="106">
        <f>E293</f>
        <v>0.37</v>
      </c>
      <c r="E293" s="114">
        <v>0.37</v>
      </c>
      <c r="F293" s="114">
        <v>0.37</v>
      </c>
      <c r="G293" s="114">
        <v>0.37</v>
      </c>
      <c r="H293" s="114">
        <v>0.37</v>
      </c>
      <c r="I293" s="114">
        <v>0.37</v>
      </c>
      <c r="J293" s="114">
        <v>0.37</v>
      </c>
      <c r="K293" s="8" t="s">
        <v>225</v>
      </c>
      <c r="L293" s="123" t="s">
        <v>258</v>
      </c>
    </row>
    <row r="294" spans="1:12" hidden="1" x14ac:dyDescent="0.35">
      <c r="A294" s="46" t="str">
        <f>A293</f>
        <v>csir_ambitions_2022</v>
      </c>
      <c r="B294" s="3" t="s">
        <v>111</v>
      </c>
      <c r="C294" s="8" t="s">
        <v>229</v>
      </c>
      <c r="D294" s="106">
        <f>E294</f>
        <v>1</v>
      </c>
      <c r="E294" s="114">
        <v>1</v>
      </c>
      <c r="F294" s="114">
        <v>1</v>
      </c>
      <c r="G294" s="114">
        <v>1</v>
      </c>
      <c r="H294" s="114">
        <v>1</v>
      </c>
      <c r="I294" s="114">
        <v>1</v>
      </c>
      <c r="J294" s="114">
        <v>1</v>
      </c>
      <c r="K294" s="8" t="s">
        <v>225</v>
      </c>
      <c r="L294" s="123" t="s">
        <v>259</v>
      </c>
    </row>
    <row r="295" spans="1:12" hidden="1" x14ac:dyDescent="0.35">
      <c r="A295" s="46" t="str">
        <f>A294</f>
        <v>csir_ambitions_2022</v>
      </c>
      <c r="B295" s="3" t="s">
        <v>77</v>
      </c>
      <c r="C295" s="8" t="s">
        <v>229</v>
      </c>
      <c r="D295" s="106">
        <f>E295</f>
        <v>0.39300000000000002</v>
      </c>
      <c r="E295" s="114">
        <v>0.39300000000000002</v>
      </c>
      <c r="F295" s="114">
        <v>0.39300000000000002</v>
      </c>
      <c r="G295" s="114">
        <v>0.39300000000000002</v>
      </c>
      <c r="H295" s="114">
        <v>0.39300000000000002</v>
      </c>
      <c r="I295" s="114">
        <v>0.39300000000000002</v>
      </c>
      <c r="J295" s="114">
        <v>0.39300000000000002</v>
      </c>
      <c r="K295" s="8" t="s">
        <v>225</v>
      </c>
      <c r="L295" s="123" t="s">
        <v>259</v>
      </c>
    </row>
    <row r="296" spans="1:12" hidden="1" x14ac:dyDescent="0.35">
      <c r="A296" s="46" t="str">
        <f>A295</f>
        <v>csir_ambitions_2022</v>
      </c>
      <c r="B296" s="3" t="s">
        <v>230</v>
      </c>
      <c r="C296" s="8" t="s">
        <v>229</v>
      </c>
      <c r="D296" s="106">
        <f>E296</f>
        <v>0.23899999999999999</v>
      </c>
      <c r="E296" s="114">
        <v>0.23899999999999999</v>
      </c>
      <c r="F296" s="114">
        <v>0.23899999999999999</v>
      </c>
      <c r="G296" s="114">
        <v>0.23899999999999999</v>
      </c>
      <c r="H296" s="114">
        <v>0.23899999999999999</v>
      </c>
      <c r="I296" s="114">
        <v>0.23899999999999999</v>
      </c>
      <c r="J296" s="114">
        <v>0.23899999999999999</v>
      </c>
      <c r="K296" s="8" t="s">
        <v>225</v>
      </c>
      <c r="L296" s="123" t="s">
        <v>257</v>
      </c>
    </row>
    <row r="297" spans="1:12" hidden="1" x14ac:dyDescent="0.35">
      <c r="A297" s="46" t="str">
        <f>A296</f>
        <v>csir_ambitions_2022</v>
      </c>
      <c r="B297" s="3" t="s">
        <v>74</v>
      </c>
      <c r="C297" s="8" t="s">
        <v>229</v>
      </c>
      <c r="D297" s="106">
        <f>E297</f>
        <v>0.9</v>
      </c>
      <c r="E297" s="114">
        <v>0.9</v>
      </c>
      <c r="F297" s="114">
        <v>0.9</v>
      </c>
      <c r="G297" s="114">
        <v>0.9</v>
      </c>
      <c r="H297" s="114">
        <v>0.9</v>
      </c>
      <c r="I297" s="114">
        <v>0.9</v>
      </c>
      <c r="J297" s="114">
        <v>0.9</v>
      </c>
      <c r="K297" s="8" t="s">
        <v>225</v>
      </c>
      <c r="L297" s="123" t="s">
        <v>257</v>
      </c>
    </row>
    <row r="298" spans="1:12" hidden="1" x14ac:dyDescent="0.35">
      <c r="A298" s="46" t="str">
        <f>A297</f>
        <v>csir_ambitions_2022</v>
      </c>
      <c r="B298" s="3" t="s">
        <v>68</v>
      </c>
      <c r="C298" s="8" t="s">
        <v>229</v>
      </c>
      <c r="D298" s="106">
        <f>E298</f>
        <v>0.33700000000000002</v>
      </c>
      <c r="E298" s="114">
        <v>0.33700000000000002</v>
      </c>
      <c r="F298" s="114">
        <v>0.33700000000000002</v>
      </c>
      <c r="G298" s="114">
        <v>0.33700000000000002</v>
      </c>
      <c r="H298" s="114">
        <v>0.33700000000000002</v>
      </c>
      <c r="I298" s="114">
        <v>0.33700000000000002</v>
      </c>
      <c r="J298" s="114">
        <v>0.33700000000000002</v>
      </c>
      <c r="K298" s="8" t="s">
        <v>225</v>
      </c>
      <c r="L298" s="123" t="s">
        <v>257</v>
      </c>
    </row>
    <row r="299" spans="1:12" hidden="1" x14ac:dyDescent="0.35">
      <c r="A299" s="46" t="str">
        <f>A298</f>
        <v>csir_ambitions_2022</v>
      </c>
      <c r="B299" s="3" t="s">
        <v>205</v>
      </c>
      <c r="C299" s="8" t="s">
        <v>229</v>
      </c>
      <c r="D299" s="106">
        <f>E299</f>
        <v>0.31</v>
      </c>
      <c r="E299" s="114">
        <v>0.31</v>
      </c>
      <c r="F299" s="114">
        <v>0.31</v>
      </c>
      <c r="G299" s="114">
        <v>0.31</v>
      </c>
      <c r="H299" s="114">
        <v>0.31</v>
      </c>
      <c r="I299" s="114">
        <v>0.31</v>
      </c>
      <c r="J299" s="114">
        <v>0.31</v>
      </c>
      <c r="K299" s="8" t="s">
        <v>225</v>
      </c>
      <c r="L299" s="123" t="s">
        <v>257</v>
      </c>
    </row>
    <row r="300" spans="1:12" hidden="1" x14ac:dyDescent="0.35">
      <c r="A300" s="46" t="str">
        <f>A299</f>
        <v>csir_ambitions_2022</v>
      </c>
      <c r="B300" s="3" t="s">
        <v>70</v>
      </c>
      <c r="C300" s="8" t="s">
        <v>229</v>
      </c>
      <c r="D300" s="106">
        <f>E300</f>
        <v>0.75</v>
      </c>
      <c r="E300" s="114">
        <v>0.75</v>
      </c>
      <c r="F300" s="114">
        <v>0.75</v>
      </c>
      <c r="G300" s="114">
        <v>0.75</v>
      </c>
      <c r="H300" s="114">
        <v>0.75</v>
      </c>
      <c r="I300" s="114">
        <v>0.75</v>
      </c>
      <c r="J300" s="114">
        <v>0.75</v>
      </c>
      <c r="K300" s="8" t="s">
        <v>225</v>
      </c>
      <c r="L300" s="123" t="s">
        <v>257</v>
      </c>
    </row>
    <row r="301" spans="1:12" hidden="1" x14ac:dyDescent="0.35">
      <c r="A301" s="46" t="str">
        <f>A300</f>
        <v>csir_ambitions_2022</v>
      </c>
      <c r="B301" s="3" t="s">
        <v>231</v>
      </c>
      <c r="C301" s="8" t="s">
        <v>229</v>
      </c>
      <c r="D301" s="106">
        <f>E301</f>
        <v>0.9</v>
      </c>
      <c r="E301" s="114">
        <v>0.9</v>
      </c>
      <c r="F301" s="114">
        <v>0.9</v>
      </c>
      <c r="G301" s="114">
        <v>0.9</v>
      </c>
      <c r="H301" s="114">
        <v>0.9</v>
      </c>
      <c r="I301" s="114">
        <v>0.9</v>
      </c>
      <c r="J301" s="114">
        <v>0.9</v>
      </c>
      <c r="K301" s="8" t="s">
        <v>225</v>
      </c>
      <c r="L301" s="123" t="s">
        <v>257</v>
      </c>
    </row>
    <row r="302" spans="1:12" hidden="1" x14ac:dyDescent="0.35">
      <c r="A302" s="46" t="str">
        <f>A301</f>
        <v>csir_ambitions_2022</v>
      </c>
      <c r="B302" s="129" t="s">
        <v>228</v>
      </c>
      <c r="C302" s="8" t="s">
        <v>232</v>
      </c>
      <c r="D302" s="97">
        <f>106.5/87.9*D116</f>
        <v>917.18430034129676</v>
      </c>
      <c r="E302" s="97">
        <f>106.5/87.9*E116</f>
        <v>917.18430034129676</v>
      </c>
      <c r="F302" s="97">
        <f>106.5/87.9*F116</f>
        <v>917.18430034129676</v>
      </c>
      <c r="G302" s="97">
        <f>106.5/87.9*G116</f>
        <v>917.18430034129676</v>
      </c>
      <c r="H302" s="97">
        <f>106.5/87.9*H116</f>
        <v>917.18430034129676</v>
      </c>
      <c r="I302" s="97">
        <f>106.5/87.9*I116</f>
        <v>917.18430034129676</v>
      </c>
      <c r="J302" s="97">
        <f>106.5/87.9*J116</f>
        <v>917.18430034129676</v>
      </c>
      <c r="K302" s="8" t="s">
        <v>242</v>
      </c>
      <c r="L302" s="123" t="s">
        <v>260</v>
      </c>
    </row>
    <row r="303" spans="1:12" hidden="1" x14ac:dyDescent="0.35">
      <c r="A303" s="46" t="str">
        <f>A302</f>
        <v>csir_ambitions_2022</v>
      </c>
      <c r="B303" s="129" t="s">
        <v>96</v>
      </c>
      <c r="C303" s="8" t="s">
        <v>232</v>
      </c>
      <c r="D303" s="97">
        <f>106.5/87.9*D117</f>
        <v>3.1501706484641634</v>
      </c>
      <c r="E303" s="97">
        <f>106.5/87.9*E117</f>
        <v>3.1501706484641634</v>
      </c>
      <c r="F303" s="97">
        <f>106.5/87.9*F117</f>
        <v>3.1501706484641634</v>
      </c>
      <c r="G303" s="97">
        <f>106.5/87.9*G117</f>
        <v>3.1501706484641634</v>
      </c>
      <c r="H303" s="97">
        <f>106.5/87.9*H117</f>
        <v>3.1501706484641634</v>
      </c>
      <c r="I303" s="97">
        <f>106.5/87.9*I117</f>
        <v>3.1501706484641634</v>
      </c>
      <c r="J303" s="97">
        <f>106.5/87.9*J117</f>
        <v>3.1501706484641634</v>
      </c>
      <c r="K303" s="8" t="s">
        <v>233</v>
      </c>
      <c r="L303" s="123" t="s">
        <v>257</v>
      </c>
    </row>
    <row r="304" spans="1:12" hidden="1" x14ac:dyDescent="0.35">
      <c r="A304" s="46" t="str">
        <f>A303</f>
        <v>csir_ambitions_2022</v>
      </c>
      <c r="B304" s="129" t="s">
        <v>204</v>
      </c>
      <c r="C304" s="8" t="s">
        <v>232</v>
      </c>
      <c r="D304" s="97">
        <f>106.5/87.9*D118</f>
        <v>245.95563139931738</v>
      </c>
      <c r="E304" s="97">
        <f>106.5/87.9*E118</f>
        <v>245.95563139931738</v>
      </c>
      <c r="F304" s="97">
        <f>106.5/87.9*F118</f>
        <v>245.95563139931738</v>
      </c>
      <c r="G304" s="97">
        <f>106.5/87.9*G118</f>
        <v>245.95563139931738</v>
      </c>
      <c r="H304" s="97">
        <f>106.5/87.9*H118</f>
        <v>245.95563139931738</v>
      </c>
      <c r="I304" s="97">
        <f>106.5/87.9*I118</f>
        <v>245.95563139931738</v>
      </c>
      <c r="J304" s="97">
        <f>106.5/87.9*J118</f>
        <v>245.95563139931738</v>
      </c>
      <c r="K304" s="8" t="s">
        <v>242</v>
      </c>
      <c r="L304" s="123" t="s">
        <v>257</v>
      </c>
    </row>
    <row r="305" spans="1:12" hidden="1" x14ac:dyDescent="0.35">
      <c r="A305" s="46" t="str">
        <f>A304</f>
        <v>csir_ambitions_2022</v>
      </c>
      <c r="B305" s="129" t="s">
        <v>46</v>
      </c>
      <c r="C305" s="8" t="s">
        <v>232</v>
      </c>
      <c r="D305" s="97">
        <f>106.5/87.9*D119</f>
        <v>1372.7474402730372</v>
      </c>
      <c r="E305" s="97">
        <f>106.5/87.9*E119</f>
        <v>1372.7474402730372</v>
      </c>
      <c r="F305" s="97">
        <f>106.5/87.9*F119</f>
        <v>1372.7474402730372</v>
      </c>
      <c r="G305" s="97">
        <f>106.5/87.9*G119</f>
        <v>1372.7474402730372</v>
      </c>
      <c r="H305" s="97">
        <f>106.5/87.9*H119</f>
        <v>1372.7474402730372</v>
      </c>
      <c r="I305" s="97">
        <f>106.5/87.9*I119</f>
        <v>1372.7474402730372</v>
      </c>
      <c r="J305" s="97">
        <f>106.5/87.9*J119</f>
        <v>1372.7474402730372</v>
      </c>
      <c r="K305" s="8" t="s">
        <v>242</v>
      </c>
      <c r="L305" s="123" t="s">
        <v>258</v>
      </c>
    </row>
    <row r="306" spans="1:12" hidden="1" x14ac:dyDescent="0.35">
      <c r="A306" s="46" t="str">
        <f>A305</f>
        <v>csir_ambitions_2022</v>
      </c>
      <c r="B306" s="3" t="s">
        <v>111</v>
      </c>
      <c r="C306" s="8" t="s">
        <v>232</v>
      </c>
      <c r="D306" s="97">
        <f>106.5/87.9*D120</f>
        <v>6.058020477815699</v>
      </c>
      <c r="E306" s="97">
        <f>106.5/87.9*E120</f>
        <v>6.058020477815699</v>
      </c>
      <c r="F306" s="97">
        <f>106.5/87.9*F120</f>
        <v>6.058020477815699</v>
      </c>
      <c r="G306" s="97">
        <f>106.5/87.9*G120</f>
        <v>6.058020477815699</v>
      </c>
      <c r="H306" s="97">
        <f>106.5/87.9*H120</f>
        <v>6.058020477815699</v>
      </c>
      <c r="I306" s="97">
        <f>106.5/87.9*I120</f>
        <v>6.058020477815699</v>
      </c>
      <c r="J306" s="97">
        <f>106.5/87.9*J120</f>
        <v>6.058020477815699</v>
      </c>
      <c r="K306" s="8" t="s">
        <v>233</v>
      </c>
      <c r="L306" s="123" t="s">
        <v>257</v>
      </c>
    </row>
    <row r="307" spans="1:12" hidden="1" x14ac:dyDescent="0.35">
      <c r="A307" s="46" t="str">
        <f>A306</f>
        <v>csir_ambitions_2022</v>
      </c>
      <c r="B307" s="3" t="s">
        <v>77</v>
      </c>
      <c r="C307" s="8" t="s">
        <v>232</v>
      </c>
      <c r="D307" s="97">
        <f>106.5/87.9*D121</f>
        <v>3.1501706484641634</v>
      </c>
      <c r="E307" s="97">
        <f>106.5/87.9*E121</f>
        <v>3.1501706484641634</v>
      </c>
      <c r="F307" s="97">
        <f>106.5/87.9*F121</f>
        <v>3.1501706484641634</v>
      </c>
      <c r="G307" s="97">
        <f>106.5/87.9*G121</f>
        <v>3.1501706484641634</v>
      </c>
      <c r="H307" s="97">
        <f>106.5/87.9*H121</f>
        <v>3.1501706484641634</v>
      </c>
      <c r="I307" s="97">
        <f>106.5/87.9*I121</f>
        <v>3.1501706484641634</v>
      </c>
      <c r="J307" s="97">
        <f>106.5/87.9*J121</f>
        <v>3.1501706484641634</v>
      </c>
      <c r="K307" s="8" t="s">
        <v>233</v>
      </c>
      <c r="L307" s="123" t="s">
        <v>257</v>
      </c>
    </row>
    <row r="308" spans="1:12" hidden="1" x14ac:dyDescent="0.35">
      <c r="A308" s="46" t="str">
        <f>A307</f>
        <v>csir_ambitions_2022</v>
      </c>
      <c r="B308" s="3" t="s">
        <v>234</v>
      </c>
      <c r="C308" s="8" t="s">
        <v>232</v>
      </c>
      <c r="D308" s="97">
        <f>106.5/87.9*D122</f>
        <v>2.4232081911262795</v>
      </c>
      <c r="E308" s="97">
        <f>106.5/87.9*E122</f>
        <v>2.4232081911262795</v>
      </c>
      <c r="F308" s="97">
        <f>106.5/87.9*F122</f>
        <v>2.4232081911262795</v>
      </c>
      <c r="G308" s="97">
        <f>106.5/87.9*G122</f>
        <v>2.4232081911262795</v>
      </c>
      <c r="H308" s="97">
        <f>106.5/87.9*H122</f>
        <v>2.4232081911262795</v>
      </c>
      <c r="I308" s="97">
        <f>106.5/87.9*I122</f>
        <v>2.4232081911262795</v>
      </c>
      <c r="J308" s="97">
        <f>106.5/87.9*J122</f>
        <v>2.4232081911262795</v>
      </c>
      <c r="K308" s="8" t="s">
        <v>233</v>
      </c>
      <c r="L308" s="123" t="s">
        <v>261</v>
      </c>
    </row>
    <row r="309" spans="1:12" hidden="1" x14ac:dyDescent="0.35">
      <c r="A309" s="46" t="str">
        <f>A308</f>
        <v>csir_ambitions_2022</v>
      </c>
      <c r="B309" s="3" t="s">
        <v>235</v>
      </c>
      <c r="C309" s="8" t="s">
        <v>232</v>
      </c>
      <c r="D309" s="97">
        <f>106.5/87.9*D123</f>
        <v>2.4232081911262795</v>
      </c>
      <c r="E309" s="97">
        <f>106.5/87.9*E123</f>
        <v>2.4232081911262795</v>
      </c>
      <c r="F309" s="97">
        <f>106.5/87.9*F123</f>
        <v>2.4232081911262795</v>
      </c>
      <c r="G309" s="97">
        <f>106.5/87.9*G123</f>
        <v>2.4232081911262795</v>
      </c>
      <c r="H309" s="97">
        <f>106.5/87.9*H123</f>
        <v>2.4232081911262795</v>
      </c>
      <c r="I309" s="97">
        <f>106.5/87.9*I123</f>
        <v>2.4232081911262795</v>
      </c>
      <c r="J309" s="97">
        <f>106.5/87.9*J123</f>
        <v>2.4232081911262795</v>
      </c>
      <c r="K309" s="8" t="s">
        <v>233</v>
      </c>
      <c r="L309" s="123" t="s">
        <v>261</v>
      </c>
    </row>
    <row r="310" spans="1:12" hidden="1" x14ac:dyDescent="0.35">
      <c r="A310" s="46" t="str">
        <f>A309</f>
        <v>csir_ambitions_2022</v>
      </c>
      <c r="B310" s="3" t="s">
        <v>236</v>
      </c>
      <c r="C310" s="8" t="s">
        <v>232</v>
      </c>
      <c r="D310" s="97">
        <f>106.5/87.9*D124</f>
        <v>2.4232081911262795</v>
      </c>
      <c r="E310" s="97">
        <f>106.5/87.9*E124</f>
        <v>2.4232081911262795</v>
      </c>
      <c r="F310" s="97">
        <f>106.5/87.9*F124</f>
        <v>2.4232081911262795</v>
      </c>
      <c r="G310" s="97">
        <f>106.5/87.9*G124</f>
        <v>2.4232081911262795</v>
      </c>
      <c r="H310" s="97">
        <f>106.5/87.9*H124</f>
        <v>2.4232081911262795</v>
      </c>
      <c r="I310" s="97">
        <f>106.5/87.9*I124</f>
        <v>2.4232081911262795</v>
      </c>
      <c r="J310" s="97">
        <f>106.5/87.9*J124</f>
        <v>2.4232081911262795</v>
      </c>
      <c r="K310" s="8" t="s">
        <v>233</v>
      </c>
      <c r="L310" s="123" t="s">
        <v>261</v>
      </c>
    </row>
    <row r="311" spans="1:12" hidden="1" x14ac:dyDescent="0.35">
      <c r="A311" s="46" t="str">
        <f>A310</f>
        <v>csir_ambitions_2022</v>
      </c>
      <c r="B311" s="3" t="s">
        <v>237</v>
      </c>
      <c r="C311" s="8" t="s">
        <v>232</v>
      </c>
      <c r="D311" s="97">
        <f>106.5/87.9*D125</f>
        <v>2.4232081911262795</v>
      </c>
      <c r="E311" s="97">
        <f>106.5/87.9*E125</f>
        <v>2.4232081911262795</v>
      </c>
      <c r="F311" s="97">
        <f>106.5/87.9*F125</f>
        <v>2.4232081911262795</v>
      </c>
      <c r="G311" s="97">
        <f>106.5/87.9*G125</f>
        <v>2.4232081911262795</v>
      </c>
      <c r="H311" s="97">
        <f>106.5/87.9*H125</f>
        <v>2.4232081911262795</v>
      </c>
      <c r="I311" s="97">
        <f>106.5/87.9*I125</f>
        <v>2.4232081911262795</v>
      </c>
      <c r="J311" s="97">
        <f>106.5/87.9*J125</f>
        <v>2.4232081911262795</v>
      </c>
      <c r="K311" s="8" t="s">
        <v>233</v>
      </c>
      <c r="L311" s="123" t="s">
        <v>261</v>
      </c>
    </row>
    <row r="312" spans="1:12" hidden="1" x14ac:dyDescent="0.35">
      <c r="A312" s="46" t="str">
        <f>A311</f>
        <v>csir_ambitions_2022</v>
      </c>
      <c r="B312" s="3" t="s">
        <v>74</v>
      </c>
      <c r="C312" s="8" t="s">
        <v>232</v>
      </c>
      <c r="D312" s="97">
        <f>106.5/87.9*D126</f>
        <v>1.2116040955631397</v>
      </c>
      <c r="E312" s="97">
        <f>106.5/87.9*E126</f>
        <v>1.2116040955631397</v>
      </c>
      <c r="F312" s="97">
        <f>106.5/87.9*F126</f>
        <v>1.2116040955631397</v>
      </c>
      <c r="G312" s="97">
        <f>106.5/87.9*G126</f>
        <v>1.2116040955631397</v>
      </c>
      <c r="H312" s="97">
        <f>106.5/87.9*H126</f>
        <v>1.2116040955631397</v>
      </c>
      <c r="I312" s="97">
        <f>106.5/87.9*I126</f>
        <v>1.2116040955631397</v>
      </c>
      <c r="J312" s="97">
        <f>106.5/87.9*J126</f>
        <v>1.2116040955631397</v>
      </c>
      <c r="K312" s="8" t="s">
        <v>233</v>
      </c>
      <c r="L312" s="123" t="s">
        <v>257</v>
      </c>
    </row>
    <row r="313" spans="1:12" hidden="1" x14ac:dyDescent="0.35">
      <c r="A313" s="46" t="str">
        <f>A312</f>
        <v>csir_ambitions_2022</v>
      </c>
      <c r="B313" s="3" t="s">
        <v>68</v>
      </c>
      <c r="C313" s="8" t="s">
        <v>232</v>
      </c>
      <c r="D313" s="97">
        <f>106.5/87.9*D127</f>
        <v>1438.1740614334469</v>
      </c>
      <c r="E313" s="97">
        <f>106.5/87.9*E127</f>
        <v>1438.1740614334469</v>
      </c>
      <c r="F313" s="97">
        <f>106.5/87.9*F127</f>
        <v>1438.1740614334469</v>
      </c>
      <c r="G313" s="97">
        <f>106.5/87.9*G127</f>
        <v>1438.1740614334469</v>
      </c>
      <c r="H313" s="97">
        <f>106.5/87.9*H127</f>
        <v>1438.1740614334469</v>
      </c>
      <c r="I313" s="97">
        <f>106.5/87.9*I127</f>
        <v>1438.1740614334469</v>
      </c>
      <c r="J313" s="97">
        <f>106.5/87.9*J127</f>
        <v>1438.1740614334469</v>
      </c>
      <c r="K313" s="8" t="s">
        <v>242</v>
      </c>
      <c r="L313" s="123"/>
    </row>
    <row r="314" spans="1:12" hidden="1" x14ac:dyDescent="0.35">
      <c r="A314" s="46" t="str">
        <f>A313</f>
        <v>csir_ambitions_2022</v>
      </c>
      <c r="B314" s="3" t="s">
        <v>205</v>
      </c>
      <c r="C314" s="8" t="s">
        <v>232</v>
      </c>
      <c r="D314" s="97">
        <f>106.5/87.9*D128</f>
        <v>237.4744027303754</v>
      </c>
      <c r="E314" s="97">
        <f>106.5/87.9*E128</f>
        <v>237.4744027303754</v>
      </c>
      <c r="F314" s="97">
        <f>106.5/87.9*F128</f>
        <v>237.4744027303754</v>
      </c>
      <c r="G314" s="97">
        <f>106.5/87.9*G128</f>
        <v>237.4744027303754</v>
      </c>
      <c r="H314" s="97">
        <f>106.5/87.9*H128</f>
        <v>237.4744027303754</v>
      </c>
      <c r="I314" s="97">
        <f>106.5/87.9*I128</f>
        <v>237.4744027303754</v>
      </c>
      <c r="J314" s="97">
        <f>106.5/87.9*J128</f>
        <v>237.4744027303754</v>
      </c>
      <c r="K314" s="8" t="s">
        <v>242</v>
      </c>
      <c r="L314" s="123" t="s">
        <v>257</v>
      </c>
    </row>
    <row r="315" spans="1:12" hidden="1" x14ac:dyDescent="0.35">
      <c r="A315" s="46" t="str">
        <f>A314</f>
        <v>csir_ambitions_2022</v>
      </c>
      <c r="B315" s="3" t="s">
        <v>66</v>
      </c>
      <c r="C315" s="8" t="s">
        <v>232</v>
      </c>
      <c r="D315" s="97">
        <f>106.5/87.9*D129</f>
        <v>899.01023890784973</v>
      </c>
      <c r="E315" s="97">
        <f>106.5/87.9*E129</f>
        <v>899.01023890784973</v>
      </c>
      <c r="F315" s="97">
        <f>106.5/87.9*F129</f>
        <v>899.01023890784973</v>
      </c>
      <c r="G315" s="97">
        <f>106.5/87.9*G129</f>
        <v>899.01023890784973</v>
      </c>
      <c r="H315" s="97">
        <f>106.5/87.9*H129</f>
        <v>899.01023890784973</v>
      </c>
      <c r="I315" s="97">
        <f>106.5/87.9*I129</f>
        <v>899.01023890784973</v>
      </c>
      <c r="J315" s="97">
        <f>106.5/87.9*J129</f>
        <v>899.01023890784973</v>
      </c>
      <c r="K315" s="8" t="s">
        <v>242</v>
      </c>
      <c r="L315" s="123" t="s">
        <v>262</v>
      </c>
    </row>
    <row r="316" spans="1:12" hidden="1" x14ac:dyDescent="0.35">
      <c r="A316" s="46" t="str">
        <f>A315</f>
        <v>csir_ambitions_2022</v>
      </c>
      <c r="B316" s="3" t="s">
        <v>70</v>
      </c>
      <c r="C316" s="8" t="s">
        <v>232</v>
      </c>
      <c r="D316" s="97">
        <f>106.5/87.9*D130</f>
        <v>0.87235494880546061</v>
      </c>
      <c r="E316" s="97">
        <f>106.5/87.9*E130</f>
        <v>0.87235494880546061</v>
      </c>
      <c r="F316" s="97">
        <f>106.5/87.9*F130</f>
        <v>0.87235494880546061</v>
      </c>
      <c r="G316" s="97">
        <f>106.5/87.9*G130</f>
        <v>0.87235494880546061</v>
      </c>
      <c r="H316" s="97">
        <f>106.5/87.9*H130</f>
        <v>0.87235494880546061</v>
      </c>
      <c r="I316" s="97">
        <f>106.5/87.9*I130</f>
        <v>0.87235494880546061</v>
      </c>
      <c r="J316" s="97">
        <f>106.5/87.9*J130</f>
        <v>0.87235494880546061</v>
      </c>
      <c r="K316" s="8" t="s">
        <v>233</v>
      </c>
      <c r="L316" s="123" t="s">
        <v>257</v>
      </c>
    </row>
    <row r="317" spans="1:12" hidden="1" x14ac:dyDescent="0.35">
      <c r="A317" s="46" t="str">
        <f>A316</f>
        <v>csir_ambitions_2022</v>
      </c>
      <c r="B317" s="3" t="s">
        <v>231</v>
      </c>
      <c r="C317" s="8" t="s">
        <v>232</v>
      </c>
      <c r="D317" s="97">
        <f>106.5/87.9*D131</f>
        <v>2.4232081911262795</v>
      </c>
      <c r="E317" s="97">
        <f>106.5/87.9*E131</f>
        <v>2.4232081911262795</v>
      </c>
      <c r="F317" s="97">
        <f>106.5/87.9*F131</f>
        <v>2.4232081911262795</v>
      </c>
      <c r="G317" s="97">
        <f>106.5/87.9*G131</f>
        <v>2.4232081911262795</v>
      </c>
      <c r="H317" s="97">
        <f>106.5/87.9*H131</f>
        <v>2.4232081911262795</v>
      </c>
      <c r="I317" s="97">
        <f>106.5/87.9*I131</f>
        <v>2.4232081911262795</v>
      </c>
      <c r="J317" s="97">
        <f>106.5/87.9*J131</f>
        <v>2.4232081911262795</v>
      </c>
      <c r="K317" s="8" t="s">
        <v>233</v>
      </c>
      <c r="L317" s="123" t="s">
        <v>257</v>
      </c>
    </row>
    <row r="318" spans="1:12" hidden="1" x14ac:dyDescent="0.35">
      <c r="A318" s="46" t="str">
        <f>A317</f>
        <v>csir_ambitions_2022</v>
      </c>
      <c r="B318" s="3" t="s">
        <v>101</v>
      </c>
      <c r="C318" s="8" t="s">
        <v>232</v>
      </c>
      <c r="D318" s="97">
        <f>106.5/87.9*D132</f>
        <v>397.40614334470985</v>
      </c>
      <c r="E318" s="97">
        <f>106.5/87.9*E132</f>
        <v>397.40614334470985</v>
      </c>
      <c r="F318" s="97">
        <f>106.5/87.9*F132</f>
        <v>397.40614334470985</v>
      </c>
      <c r="G318" s="97">
        <f>106.5/87.9*G132</f>
        <v>397.40614334470985</v>
      </c>
      <c r="H318" s="97">
        <f>106.5/87.9*H132</f>
        <v>397.40614334470985</v>
      </c>
      <c r="I318" s="97">
        <f>106.5/87.9*I132</f>
        <v>397.40614334470985</v>
      </c>
      <c r="J318" s="97">
        <f>106.5/87.9*J132</f>
        <v>397.40614334470985</v>
      </c>
      <c r="K318" s="8" t="s">
        <v>242</v>
      </c>
      <c r="L318" s="123" t="s">
        <v>257</v>
      </c>
    </row>
    <row r="319" spans="1:12" hidden="1" x14ac:dyDescent="0.35">
      <c r="A319" s="46" t="str">
        <f>A318</f>
        <v>csir_ambitions_2022</v>
      </c>
      <c r="B319" s="3" t="s">
        <v>226</v>
      </c>
      <c r="C319" s="8" t="s">
        <v>232</v>
      </c>
      <c r="D319" s="97">
        <f>106.5/87.9*D133</f>
        <v>397.40614334470985</v>
      </c>
      <c r="E319" s="97">
        <f>106.5/87.9*E133</f>
        <v>397.40614334470985</v>
      </c>
      <c r="F319" s="97">
        <f>106.5/87.9*F133</f>
        <v>397.40614334470985</v>
      </c>
      <c r="G319" s="97">
        <f>106.5/87.9*G133</f>
        <v>397.40614334470985</v>
      </c>
      <c r="H319" s="97">
        <f>106.5/87.9*H133</f>
        <v>397.40614334470985</v>
      </c>
      <c r="I319" s="97">
        <f>106.5/87.9*I133</f>
        <v>397.40614334470985</v>
      </c>
      <c r="J319" s="97">
        <f>106.5/87.9*J133</f>
        <v>397.40614334470985</v>
      </c>
      <c r="K319" s="8" t="s">
        <v>242</v>
      </c>
      <c r="L319" s="123" t="s">
        <v>263</v>
      </c>
    </row>
    <row r="320" spans="1:12" hidden="1" x14ac:dyDescent="0.35">
      <c r="A320" s="46" t="str">
        <f>A319</f>
        <v>csir_ambitions_2022</v>
      </c>
      <c r="B320" s="3" t="s">
        <v>227</v>
      </c>
      <c r="C320" s="8" t="s">
        <v>232</v>
      </c>
      <c r="D320" s="97">
        <f>106.5/87.9*D134</f>
        <v>397.40614334470985</v>
      </c>
      <c r="E320" s="97">
        <f>106.5/87.9*E134</f>
        <v>397.40614334470985</v>
      </c>
      <c r="F320" s="97">
        <f>106.5/87.9*F134</f>
        <v>397.40614334470985</v>
      </c>
      <c r="G320" s="97">
        <f>106.5/87.9*G134</f>
        <v>397.40614334470985</v>
      </c>
      <c r="H320" s="97">
        <f>106.5/87.9*H134</f>
        <v>397.40614334470985</v>
      </c>
      <c r="I320" s="97">
        <f>106.5/87.9*I134</f>
        <v>397.40614334470985</v>
      </c>
      <c r="J320" s="97">
        <f>106.5/87.9*J134</f>
        <v>397.40614334470985</v>
      </c>
      <c r="K320" s="8" t="s">
        <v>242</v>
      </c>
      <c r="L320" s="123" t="s">
        <v>263</v>
      </c>
    </row>
    <row r="321" spans="1:12" x14ac:dyDescent="0.35">
      <c r="A321" s="46" t="str">
        <f t="shared" ref="A316:A347" si="1">A320</f>
        <v>csir_ambitions_2022</v>
      </c>
      <c r="B321" s="3" t="s">
        <v>96</v>
      </c>
      <c r="C321" s="8" t="s">
        <v>238</v>
      </c>
      <c r="D321" s="8"/>
      <c r="K321" s="8" t="s">
        <v>239</v>
      </c>
      <c r="L321" s="123" t="s">
        <v>264</v>
      </c>
    </row>
    <row r="322" spans="1:12" x14ac:dyDescent="0.35">
      <c r="A322" s="46" t="str">
        <f t="shared" si="1"/>
        <v>csir_ambitions_2022</v>
      </c>
      <c r="B322" s="3" t="s">
        <v>46</v>
      </c>
      <c r="C322" s="8" t="s">
        <v>238</v>
      </c>
      <c r="D322" s="8">
        <f t="shared" ref="D322:J326" si="2">106.5/87.9*D136</f>
        <v>118.7372013651877</v>
      </c>
      <c r="E322" s="8">
        <f t="shared" si="2"/>
        <v>118.7372013651877</v>
      </c>
      <c r="F322" s="8">
        <f t="shared" si="2"/>
        <v>118.7372013651877</v>
      </c>
      <c r="G322" s="8">
        <f t="shared" si="2"/>
        <v>118.7372013651877</v>
      </c>
      <c r="H322" s="8">
        <f t="shared" si="2"/>
        <v>118.7372013651877</v>
      </c>
      <c r="I322" s="8">
        <f t="shared" si="2"/>
        <v>118.7372013651877</v>
      </c>
      <c r="J322" s="8">
        <f t="shared" si="2"/>
        <v>118.7372013651877</v>
      </c>
      <c r="K322" s="8" t="s">
        <v>239</v>
      </c>
      <c r="L322" s="123" t="s">
        <v>264</v>
      </c>
    </row>
    <row r="323" spans="1:12" x14ac:dyDescent="0.35">
      <c r="A323" s="46" t="str">
        <f t="shared" si="1"/>
        <v>csir_ambitions_2022</v>
      </c>
      <c r="B323" s="3" t="s">
        <v>111</v>
      </c>
      <c r="C323" s="8" t="s">
        <v>238</v>
      </c>
      <c r="D323" s="8">
        <f t="shared" si="2"/>
        <v>60.58020477815699</v>
      </c>
      <c r="E323" s="8">
        <f t="shared" si="2"/>
        <v>60.58020477815699</v>
      </c>
      <c r="F323" s="8">
        <f t="shared" si="2"/>
        <v>60.58020477815699</v>
      </c>
      <c r="G323" s="8">
        <f t="shared" si="2"/>
        <v>60.58020477815699</v>
      </c>
      <c r="H323" s="8">
        <f t="shared" si="2"/>
        <v>60.58020477815699</v>
      </c>
      <c r="I323" s="8">
        <f t="shared" si="2"/>
        <v>60.58020477815699</v>
      </c>
      <c r="J323" s="8">
        <f t="shared" si="2"/>
        <v>60.58020477815699</v>
      </c>
      <c r="K323" s="8" t="s">
        <v>239</v>
      </c>
      <c r="L323" s="123" t="s">
        <v>265</v>
      </c>
    </row>
    <row r="324" spans="1:12" x14ac:dyDescent="0.35">
      <c r="A324" s="46" t="str">
        <f t="shared" si="1"/>
        <v>csir_ambitions_2022</v>
      </c>
      <c r="B324" s="3" t="s">
        <v>77</v>
      </c>
      <c r="C324" s="8" t="s">
        <v>238</v>
      </c>
      <c r="D324" s="8">
        <f t="shared" si="2"/>
        <v>1090.4436860068258</v>
      </c>
      <c r="E324" s="8">
        <f t="shared" si="2"/>
        <v>1090.4436860068258</v>
      </c>
      <c r="F324" s="8">
        <f t="shared" si="2"/>
        <v>1090.4436860068258</v>
      </c>
      <c r="G324" s="8">
        <f t="shared" si="2"/>
        <v>1090.4436860068258</v>
      </c>
      <c r="H324" s="8">
        <f t="shared" si="2"/>
        <v>1090.4436860068258</v>
      </c>
      <c r="I324" s="8">
        <f t="shared" si="2"/>
        <v>1090.4436860068258</v>
      </c>
      <c r="J324" s="8">
        <f t="shared" si="2"/>
        <v>1090.4436860068258</v>
      </c>
      <c r="K324" s="8" t="s">
        <v>239</v>
      </c>
      <c r="L324" s="123" t="s">
        <v>265</v>
      </c>
    </row>
    <row r="325" spans="1:12" x14ac:dyDescent="0.35">
      <c r="A325" s="46" t="str">
        <f t="shared" si="1"/>
        <v>csir_ambitions_2022</v>
      </c>
      <c r="B325" s="3" t="s">
        <v>91</v>
      </c>
      <c r="C325" s="8" t="s">
        <v>238</v>
      </c>
      <c r="D325" s="8">
        <f t="shared" si="2"/>
        <v>654.26621160409547</v>
      </c>
      <c r="E325" s="8">
        <f t="shared" si="2"/>
        <v>654.26621160409547</v>
      </c>
      <c r="F325" s="8">
        <f t="shared" si="2"/>
        <v>654.26621160409547</v>
      </c>
      <c r="G325" s="8">
        <f t="shared" si="2"/>
        <v>654.26621160409547</v>
      </c>
      <c r="H325" s="8">
        <f t="shared" si="2"/>
        <v>654.26621160409547</v>
      </c>
      <c r="I325" s="8">
        <f t="shared" si="2"/>
        <v>654.26621160409547</v>
      </c>
      <c r="J325" s="8">
        <f t="shared" si="2"/>
        <v>654.26621160409547</v>
      </c>
      <c r="K325" s="8" t="s">
        <v>239</v>
      </c>
      <c r="L325" s="123" t="s">
        <v>264</v>
      </c>
    </row>
    <row r="326" spans="1:12" x14ac:dyDescent="0.35">
      <c r="A326" s="46" t="str">
        <f t="shared" si="1"/>
        <v>csir_ambitions_2022</v>
      </c>
      <c r="B326" s="3" t="s">
        <v>68</v>
      </c>
      <c r="C326" s="8" t="s">
        <v>238</v>
      </c>
      <c r="D326" s="8">
        <f t="shared" si="2"/>
        <v>35.136518771331055</v>
      </c>
      <c r="E326" s="8">
        <f t="shared" si="2"/>
        <v>35.136518771331055</v>
      </c>
      <c r="F326" s="8">
        <f t="shared" si="2"/>
        <v>35.136518771331055</v>
      </c>
      <c r="G326" s="8">
        <f t="shared" si="2"/>
        <v>35.136518771331055</v>
      </c>
      <c r="H326" s="8">
        <f t="shared" si="2"/>
        <v>35.136518771331055</v>
      </c>
      <c r="I326" s="8">
        <f t="shared" si="2"/>
        <v>35.136518771331055</v>
      </c>
      <c r="J326" s="8">
        <f t="shared" si="2"/>
        <v>35.136518771331055</v>
      </c>
      <c r="K326" s="8" t="s">
        <v>239</v>
      </c>
      <c r="L326" s="123" t="s">
        <v>264</v>
      </c>
    </row>
    <row r="327" spans="1:12" x14ac:dyDescent="0.35">
      <c r="A327" s="46" t="str">
        <f t="shared" si="1"/>
        <v>csir_ambitions_2022</v>
      </c>
      <c r="B327" s="3" t="s">
        <v>240</v>
      </c>
      <c r="C327" s="8" t="s">
        <v>238</v>
      </c>
      <c r="D327" s="8"/>
      <c r="K327" s="8" t="s">
        <v>239</v>
      </c>
      <c r="L327" s="123" t="s">
        <v>257</v>
      </c>
    </row>
    <row r="328" spans="1:12" hidden="1" x14ac:dyDescent="0.35">
      <c r="A328" s="46" t="str">
        <f t="shared" si="1"/>
        <v>csir_ambitions_2022</v>
      </c>
      <c r="B328" s="3" t="s">
        <v>228</v>
      </c>
      <c r="C328" s="8" t="s">
        <v>241</v>
      </c>
      <c r="D328" s="8">
        <f t="shared" ref="D328:J337" si="3">106.5/87.9*D142</f>
        <v>14885.808955119452</v>
      </c>
      <c r="E328" s="8">
        <f t="shared" si="3"/>
        <v>10405.061069215017</v>
      </c>
      <c r="F328" s="8">
        <f t="shared" si="3"/>
        <v>8714.3469284641615</v>
      </c>
      <c r="G328" s="8">
        <f t="shared" si="3"/>
        <v>8169.7002460409549</v>
      </c>
      <c r="H328" s="8">
        <f t="shared" si="3"/>
        <v>7625.0535624061422</v>
      </c>
      <c r="I328" s="8">
        <f t="shared" si="3"/>
        <v>7080.4068799829338</v>
      </c>
      <c r="J328" s="8">
        <f t="shared" si="3"/>
        <v>6535.760196348122</v>
      </c>
      <c r="K328" s="8" t="s">
        <v>242</v>
      </c>
      <c r="L328" s="123"/>
    </row>
    <row r="329" spans="1:12" hidden="1" x14ac:dyDescent="0.35">
      <c r="A329" s="46" t="str">
        <f t="shared" si="1"/>
        <v>csir_ambitions_2022</v>
      </c>
      <c r="B329" s="3" t="s">
        <v>243</v>
      </c>
      <c r="C329" s="8" t="s">
        <v>241</v>
      </c>
      <c r="D329" s="8">
        <f t="shared" si="3"/>
        <v>0</v>
      </c>
      <c r="E329" s="8">
        <f t="shared" si="3"/>
        <v>0</v>
      </c>
      <c r="F329" s="8">
        <f t="shared" si="3"/>
        <v>0</v>
      </c>
      <c r="G329" s="8">
        <f t="shared" si="3"/>
        <v>0</v>
      </c>
      <c r="H329" s="8">
        <f t="shared" si="3"/>
        <v>0</v>
      </c>
      <c r="I329" s="8">
        <f t="shared" si="3"/>
        <v>0</v>
      </c>
      <c r="J329" s="8">
        <f t="shared" si="3"/>
        <v>0</v>
      </c>
      <c r="K329" s="8" t="s">
        <v>244</v>
      </c>
      <c r="L329" s="123"/>
    </row>
    <row r="330" spans="1:12" hidden="1" x14ac:dyDescent="0.35">
      <c r="A330" s="46" t="str">
        <f t="shared" si="1"/>
        <v>csir_ambitions_2022</v>
      </c>
      <c r="B330" s="3" t="s">
        <v>96</v>
      </c>
      <c r="C330" s="8" t="s">
        <v>241</v>
      </c>
      <c r="D330" s="8">
        <f t="shared" si="3"/>
        <v>24514.058532423205</v>
      </c>
      <c r="E330" s="8">
        <f t="shared" si="3"/>
        <v>24514.059828839589</v>
      </c>
      <c r="F330" s="8">
        <f t="shared" si="3"/>
        <v>24514.059828839589</v>
      </c>
      <c r="G330" s="8">
        <f t="shared" si="3"/>
        <v>24514.059828839589</v>
      </c>
      <c r="H330" s="8">
        <f t="shared" si="3"/>
        <v>24514.059828839589</v>
      </c>
      <c r="I330" s="8">
        <f t="shared" si="3"/>
        <v>24514.059828839589</v>
      </c>
      <c r="J330" s="8">
        <f t="shared" si="3"/>
        <v>24514.059828839589</v>
      </c>
      <c r="K330" s="8" t="s">
        <v>242</v>
      </c>
      <c r="L330" s="123"/>
    </row>
    <row r="331" spans="1:12" hidden="1" x14ac:dyDescent="0.35">
      <c r="A331" s="46" t="str">
        <f t="shared" si="1"/>
        <v>csir_ambitions_2022</v>
      </c>
      <c r="B331" s="3" t="s">
        <v>204</v>
      </c>
      <c r="C331" s="8" t="s">
        <v>241</v>
      </c>
      <c r="D331" s="8">
        <f t="shared" si="3"/>
        <v>14780.279510580202</v>
      </c>
      <c r="E331" s="8">
        <f t="shared" si="3"/>
        <v>14780.279510580202</v>
      </c>
      <c r="F331" s="8">
        <f t="shared" si="3"/>
        <v>14780.279510580202</v>
      </c>
      <c r="G331" s="8">
        <f t="shared" si="3"/>
        <v>14780.279510580202</v>
      </c>
      <c r="H331" s="8">
        <f t="shared" si="3"/>
        <v>14780.279510580202</v>
      </c>
      <c r="I331" s="8">
        <f t="shared" si="3"/>
        <v>14780.279510580202</v>
      </c>
      <c r="J331" s="8">
        <f t="shared" si="3"/>
        <v>14780.279510580202</v>
      </c>
      <c r="K331" s="8" t="s">
        <v>242</v>
      </c>
      <c r="L331" s="123"/>
    </row>
    <row r="332" spans="1:12" hidden="1" x14ac:dyDescent="0.35">
      <c r="A332" s="46" t="str">
        <f t="shared" si="1"/>
        <v>csir_ambitions_2022</v>
      </c>
      <c r="B332" s="3" t="s">
        <v>46</v>
      </c>
      <c r="C332" s="8" t="s">
        <v>241</v>
      </c>
      <c r="D332" s="8">
        <f t="shared" si="3"/>
        <v>58385.28226911262</v>
      </c>
      <c r="E332" s="8">
        <f t="shared" si="3"/>
        <v>58385.28226911262</v>
      </c>
      <c r="F332" s="8">
        <f t="shared" si="3"/>
        <v>58385.28226911262</v>
      </c>
      <c r="G332" s="8">
        <f t="shared" si="3"/>
        <v>58385.28226911262</v>
      </c>
      <c r="H332" s="8">
        <f t="shared" si="3"/>
        <v>58385.28226911262</v>
      </c>
      <c r="I332" s="8">
        <f t="shared" si="3"/>
        <v>58385.28226911262</v>
      </c>
      <c r="J332" s="8">
        <f t="shared" si="3"/>
        <v>58385.28226911262</v>
      </c>
      <c r="K332" s="8" t="s">
        <v>242</v>
      </c>
      <c r="L332" s="123"/>
    </row>
    <row r="333" spans="1:12" hidden="1" x14ac:dyDescent="0.35">
      <c r="A333" s="46" t="str">
        <f t="shared" si="1"/>
        <v>csir_ambitions_2022</v>
      </c>
      <c r="B333" s="3" t="s">
        <v>111</v>
      </c>
      <c r="C333" s="8" t="s">
        <v>241</v>
      </c>
      <c r="D333" s="8">
        <f t="shared" si="3"/>
        <v>213845.89327303751</v>
      </c>
      <c r="E333" s="8">
        <f t="shared" si="3"/>
        <v>166695.25016894194</v>
      </c>
      <c r="F333" s="8">
        <f t="shared" si="3"/>
        <v>142053.85677133105</v>
      </c>
      <c r="G333" s="8">
        <f t="shared" si="3"/>
        <v>127154.54675426619</v>
      </c>
      <c r="H333" s="8">
        <f t="shared" si="3"/>
        <v>119188.57905511944</v>
      </c>
      <c r="I333" s="8">
        <f t="shared" si="3"/>
        <v>115264.60237866893</v>
      </c>
      <c r="J333" s="8">
        <f t="shared" si="3"/>
        <v>112585.67694061431</v>
      </c>
      <c r="K333" s="8" t="s">
        <v>242</v>
      </c>
      <c r="L333" s="123"/>
    </row>
    <row r="334" spans="1:12" hidden="1" x14ac:dyDescent="0.35">
      <c r="A334" s="46" t="str">
        <f t="shared" si="1"/>
        <v>csir_ambitions_2022</v>
      </c>
      <c r="B334" s="3" t="s">
        <v>77</v>
      </c>
      <c r="C334" s="8" t="s">
        <v>241</v>
      </c>
      <c r="D334" s="8">
        <f t="shared" si="3"/>
        <v>484.64163822525592</v>
      </c>
      <c r="E334" s="8">
        <f t="shared" si="3"/>
        <v>484.64163822525592</v>
      </c>
      <c r="F334" s="8">
        <f t="shared" si="3"/>
        <v>484.64163822525592</v>
      </c>
      <c r="G334" s="8">
        <f t="shared" si="3"/>
        <v>484.64163822525592</v>
      </c>
      <c r="H334" s="8">
        <f t="shared" si="3"/>
        <v>484.64163822525592</v>
      </c>
      <c r="I334" s="8">
        <f t="shared" si="3"/>
        <v>484.64163822525592</v>
      </c>
      <c r="J334" s="8">
        <f t="shared" si="3"/>
        <v>484.64163822525592</v>
      </c>
      <c r="K334" s="8" t="s">
        <v>242</v>
      </c>
      <c r="L334" s="123"/>
    </row>
    <row r="335" spans="1:12" hidden="1" x14ac:dyDescent="0.35">
      <c r="A335" s="46" t="str">
        <f t="shared" si="1"/>
        <v>csir_ambitions_2022</v>
      </c>
      <c r="B335" s="3" t="s">
        <v>234</v>
      </c>
      <c r="C335" s="8" t="s">
        <v>241</v>
      </c>
      <c r="D335" s="8">
        <f t="shared" si="3"/>
        <v>7269.6245733788382</v>
      </c>
      <c r="E335" s="8">
        <f t="shared" si="3"/>
        <v>7269.6245733788382</v>
      </c>
      <c r="F335" s="8">
        <f t="shared" si="3"/>
        <v>7269.6245733788382</v>
      </c>
      <c r="G335" s="8">
        <f t="shared" si="3"/>
        <v>7269.6245733788382</v>
      </c>
      <c r="H335" s="8">
        <f t="shared" si="3"/>
        <v>7269.6245733788382</v>
      </c>
      <c r="I335" s="8">
        <f t="shared" si="3"/>
        <v>7269.6245733788382</v>
      </c>
      <c r="J335" s="8">
        <f t="shared" si="3"/>
        <v>7269.6245733788382</v>
      </c>
      <c r="K335" s="8" t="s">
        <v>245</v>
      </c>
      <c r="L335" s="123"/>
    </row>
    <row r="336" spans="1:12" hidden="1" x14ac:dyDescent="0.35">
      <c r="A336" s="46" t="str">
        <f t="shared" si="1"/>
        <v>csir_ambitions_2022</v>
      </c>
      <c r="B336" s="3" t="s">
        <v>235</v>
      </c>
      <c r="C336" s="8" t="s">
        <v>241</v>
      </c>
      <c r="D336" s="8">
        <f t="shared" si="3"/>
        <v>0</v>
      </c>
      <c r="E336" s="8">
        <f t="shared" si="3"/>
        <v>0</v>
      </c>
      <c r="F336" s="8">
        <f t="shared" si="3"/>
        <v>0</v>
      </c>
      <c r="G336" s="8">
        <f t="shared" si="3"/>
        <v>0</v>
      </c>
      <c r="H336" s="8">
        <f t="shared" si="3"/>
        <v>0</v>
      </c>
      <c r="I336" s="8">
        <f t="shared" si="3"/>
        <v>0</v>
      </c>
      <c r="J336" s="8">
        <f t="shared" si="3"/>
        <v>0</v>
      </c>
      <c r="K336" s="8" t="s">
        <v>246</v>
      </c>
      <c r="L336" s="123"/>
    </row>
    <row r="337" spans="1:12" hidden="1" x14ac:dyDescent="0.35">
      <c r="A337" s="46" t="str">
        <f t="shared" si="1"/>
        <v>csir_ambitions_2022</v>
      </c>
      <c r="B337" s="3" t="s">
        <v>236</v>
      </c>
      <c r="C337" s="8" t="s">
        <v>241</v>
      </c>
      <c r="D337" s="8">
        <f t="shared" si="3"/>
        <v>7269.6245733788382</v>
      </c>
      <c r="E337" s="8">
        <f t="shared" si="3"/>
        <v>7269.6245733788382</v>
      </c>
      <c r="F337" s="8">
        <f t="shared" si="3"/>
        <v>7269.6245733788382</v>
      </c>
      <c r="G337" s="8">
        <f t="shared" si="3"/>
        <v>7269.6245733788382</v>
      </c>
      <c r="H337" s="8">
        <f t="shared" si="3"/>
        <v>7269.6245733788382</v>
      </c>
      <c r="I337" s="8">
        <f t="shared" si="3"/>
        <v>7269.6245733788382</v>
      </c>
      <c r="J337" s="8">
        <f t="shared" si="3"/>
        <v>7269.6245733788382</v>
      </c>
      <c r="K337" s="8" t="s">
        <v>245</v>
      </c>
      <c r="L337" s="123"/>
    </row>
    <row r="338" spans="1:12" hidden="1" x14ac:dyDescent="0.35">
      <c r="A338" s="46" t="str">
        <f t="shared" si="1"/>
        <v>csir_ambitions_2022</v>
      </c>
      <c r="B338" s="3" t="s">
        <v>237</v>
      </c>
      <c r="C338" s="8" t="s">
        <v>241</v>
      </c>
      <c r="D338" s="8">
        <f t="shared" ref="D338:J347" si="4">106.5/87.9*D152</f>
        <v>0</v>
      </c>
      <c r="E338" s="8">
        <f t="shared" si="4"/>
        <v>0</v>
      </c>
      <c r="F338" s="8">
        <f t="shared" si="4"/>
        <v>0</v>
      </c>
      <c r="G338" s="8">
        <f t="shared" si="4"/>
        <v>0</v>
      </c>
      <c r="H338" s="8">
        <f t="shared" si="4"/>
        <v>0</v>
      </c>
      <c r="I338" s="8">
        <f t="shared" si="4"/>
        <v>0</v>
      </c>
      <c r="J338" s="8">
        <f t="shared" si="4"/>
        <v>0</v>
      </c>
      <c r="K338" s="8" t="s">
        <v>245</v>
      </c>
      <c r="L338" s="123"/>
    </row>
    <row r="339" spans="1:12" hidden="1" x14ac:dyDescent="0.35">
      <c r="A339" s="46" t="str">
        <f t="shared" si="1"/>
        <v>csir_ambitions_2022</v>
      </c>
      <c r="B339" s="3" t="s">
        <v>74</v>
      </c>
      <c r="C339" s="8" t="s">
        <v>241</v>
      </c>
      <c r="D339" s="8">
        <f t="shared" si="4"/>
        <v>90070.294675767902</v>
      </c>
      <c r="E339" s="8">
        <f t="shared" si="4"/>
        <v>90070.294675767902</v>
      </c>
      <c r="F339" s="8">
        <f t="shared" si="4"/>
        <v>90070.294675767902</v>
      </c>
      <c r="G339" s="8">
        <f t="shared" si="4"/>
        <v>90070.294675767902</v>
      </c>
      <c r="H339" s="8">
        <f t="shared" si="4"/>
        <v>90070.294675767902</v>
      </c>
      <c r="I339" s="8">
        <f t="shared" si="4"/>
        <v>90070.294675767902</v>
      </c>
      <c r="J339" s="8">
        <f t="shared" si="4"/>
        <v>90070.294675767902</v>
      </c>
      <c r="K339" s="8" t="s">
        <v>242</v>
      </c>
      <c r="L339" s="123"/>
    </row>
    <row r="340" spans="1:12" hidden="1" x14ac:dyDescent="0.35">
      <c r="A340" s="46" t="str">
        <f t="shared" si="1"/>
        <v>csir_ambitions_2022</v>
      </c>
      <c r="B340" s="3" t="s">
        <v>68</v>
      </c>
      <c r="C340" s="8" t="s">
        <v>241</v>
      </c>
      <c r="D340" s="8">
        <f t="shared" si="4"/>
        <v>114066.78141860067</v>
      </c>
      <c r="E340" s="8">
        <f t="shared" si="4"/>
        <v>112748.09030085323</v>
      </c>
      <c r="F340" s="8">
        <f t="shared" si="4"/>
        <v>111649.18104010237</v>
      </c>
      <c r="G340" s="8">
        <f t="shared" si="4"/>
        <v>111429.39918310578</v>
      </c>
      <c r="H340" s="8">
        <f t="shared" si="4"/>
        <v>111429.39918310578</v>
      </c>
      <c r="I340" s="8">
        <f t="shared" si="4"/>
        <v>111429.39918310578</v>
      </c>
      <c r="J340" s="8">
        <f t="shared" si="4"/>
        <v>111429.39918310578</v>
      </c>
      <c r="K340" s="8" t="s">
        <v>242</v>
      </c>
      <c r="L340" s="123"/>
    </row>
    <row r="341" spans="1:12" hidden="1" x14ac:dyDescent="0.35">
      <c r="A341" s="46" t="str">
        <f t="shared" si="1"/>
        <v>csir_ambitions_2022</v>
      </c>
      <c r="B341" s="3" t="s">
        <v>205</v>
      </c>
      <c r="C341" s="8" t="s">
        <v>241</v>
      </c>
      <c r="D341" s="8">
        <f t="shared" si="4"/>
        <v>13029.334698293515</v>
      </c>
      <c r="E341" s="8">
        <f t="shared" si="4"/>
        <v>13029.334698293515</v>
      </c>
      <c r="F341" s="8">
        <f t="shared" si="4"/>
        <v>13029.334698293515</v>
      </c>
      <c r="G341" s="8">
        <f t="shared" si="4"/>
        <v>13029.334698293515</v>
      </c>
      <c r="H341" s="8">
        <f t="shared" si="4"/>
        <v>13029.334698293515</v>
      </c>
      <c r="I341" s="8">
        <f t="shared" si="4"/>
        <v>13029.334698293515</v>
      </c>
      <c r="J341" s="8">
        <f t="shared" si="4"/>
        <v>13029.334698293515</v>
      </c>
      <c r="K341" s="8" t="s">
        <v>242</v>
      </c>
      <c r="L341" s="123"/>
    </row>
    <row r="342" spans="1:12" hidden="1" x14ac:dyDescent="0.35">
      <c r="A342" s="46" t="str">
        <f t="shared" si="1"/>
        <v>csir_ambitions_2022</v>
      </c>
      <c r="B342" s="3" t="s">
        <v>66</v>
      </c>
      <c r="C342" s="8" t="s">
        <v>241</v>
      </c>
      <c r="D342" s="8">
        <f t="shared" si="4"/>
        <v>17799.675767918085</v>
      </c>
      <c r="E342" s="8">
        <f t="shared" si="4"/>
        <v>15909.573378839588</v>
      </c>
      <c r="F342" s="8">
        <f t="shared" si="4"/>
        <v>14334.488054607506</v>
      </c>
      <c r="G342" s="8">
        <f t="shared" si="4"/>
        <v>13557.849829351533</v>
      </c>
      <c r="H342" s="8">
        <f t="shared" si="4"/>
        <v>12775.153583617746</v>
      </c>
      <c r="I342" s="8">
        <f t="shared" si="4"/>
        <v>11986.399317406142</v>
      </c>
      <c r="J342" s="8">
        <f t="shared" si="4"/>
        <v>11192.798634812285</v>
      </c>
      <c r="K342" s="8" t="s">
        <v>242</v>
      </c>
      <c r="L342" s="123"/>
    </row>
    <row r="343" spans="1:12" hidden="1" x14ac:dyDescent="0.35">
      <c r="A343" s="46" t="str">
        <f t="shared" si="1"/>
        <v>csir_ambitions_2022</v>
      </c>
      <c r="B343" s="3" t="s">
        <v>70</v>
      </c>
      <c r="C343" s="8" t="s">
        <v>241</v>
      </c>
      <c r="D343" s="8">
        <f t="shared" si="4"/>
        <v>37289.771646928326</v>
      </c>
      <c r="E343" s="8">
        <f t="shared" si="4"/>
        <v>37289.771646928326</v>
      </c>
      <c r="F343" s="8">
        <f t="shared" si="4"/>
        <v>37289.771646928326</v>
      </c>
      <c r="G343" s="8">
        <f t="shared" si="4"/>
        <v>37289.771646928326</v>
      </c>
      <c r="H343" s="8">
        <f t="shared" si="4"/>
        <v>37289.771646928326</v>
      </c>
      <c r="I343" s="8">
        <f t="shared" si="4"/>
        <v>37289.771646928326</v>
      </c>
      <c r="J343" s="8">
        <f t="shared" si="4"/>
        <v>37289.771646928326</v>
      </c>
      <c r="K343" s="8" t="s">
        <v>242</v>
      </c>
      <c r="L343" s="123"/>
    </row>
    <row r="344" spans="1:12" hidden="1" x14ac:dyDescent="0.35">
      <c r="A344" s="46" t="str">
        <f t="shared" si="1"/>
        <v>csir_ambitions_2022</v>
      </c>
      <c r="B344" s="3" t="s">
        <v>231</v>
      </c>
      <c r="C344" s="8" t="s">
        <v>241</v>
      </c>
      <c r="D344" s="8">
        <f t="shared" si="4"/>
        <v>3634.8122866894191</v>
      </c>
      <c r="E344" s="8">
        <f t="shared" si="4"/>
        <v>3634.8122866894191</v>
      </c>
      <c r="F344" s="8">
        <f t="shared" si="4"/>
        <v>3634.8122866894191</v>
      </c>
      <c r="G344" s="8">
        <f t="shared" si="4"/>
        <v>3634.8122866894191</v>
      </c>
      <c r="H344" s="8">
        <f t="shared" si="4"/>
        <v>3634.8122866894191</v>
      </c>
      <c r="I344" s="8">
        <f t="shared" si="4"/>
        <v>3634.8122866894191</v>
      </c>
      <c r="J344" s="8">
        <f t="shared" si="4"/>
        <v>3634.8122866894191</v>
      </c>
      <c r="K344" s="8" t="s">
        <v>242</v>
      </c>
      <c r="L344" s="123"/>
    </row>
    <row r="345" spans="1:12" hidden="1" x14ac:dyDescent="0.35">
      <c r="A345" s="46" t="str">
        <f t="shared" si="1"/>
        <v>csir_ambitions_2022</v>
      </c>
      <c r="B345" s="3" t="s">
        <v>101</v>
      </c>
      <c r="C345" s="8" t="s">
        <v>241</v>
      </c>
      <c r="D345" s="8">
        <f t="shared" si="4"/>
        <v>10596.689419795221</v>
      </c>
      <c r="E345" s="8">
        <f t="shared" si="4"/>
        <v>8082.610921501705</v>
      </c>
      <c r="F345" s="8">
        <f t="shared" si="4"/>
        <v>6222.7986348122859</v>
      </c>
      <c r="G345" s="8">
        <f t="shared" si="4"/>
        <v>5333.4812286689412</v>
      </c>
      <c r="H345" s="8">
        <f t="shared" si="4"/>
        <v>4657.4061433447096</v>
      </c>
      <c r="I345" s="8">
        <f t="shared" si="4"/>
        <v>4247.8839590443677</v>
      </c>
      <c r="J345" s="8">
        <f t="shared" si="4"/>
        <v>3923.1740614334467</v>
      </c>
      <c r="K345" s="8" t="s">
        <v>242</v>
      </c>
      <c r="L345" s="123"/>
    </row>
    <row r="346" spans="1:12" hidden="1" x14ac:dyDescent="0.35">
      <c r="A346" s="46" t="str">
        <f t="shared" si="1"/>
        <v>csir_ambitions_2022</v>
      </c>
      <c r="B346" s="3" t="s">
        <v>226</v>
      </c>
      <c r="C346" s="8" t="s">
        <v>241</v>
      </c>
      <c r="D346" s="8">
        <f t="shared" si="4"/>
        <v>10596.689419795221</v>
      </c>
      <c r="E346" s="8">
        <f t="shared" si="4"/>
        <v>8082.610921501705</v>
      </c>
      <c r="F346" s="8">
        <f t="shared" si="4"/>
        <v>6222.7986348122859</v>
      </c>
      <c r="G346" s="8">
        <f t="shared" si="4"/>
        <v>5333.4812286689412</v>
      </c>
      <c r="H346" s="8">
        <f t="shared" si="4"/>
        <v>4657.4061433447096</v>
      </c>
      <c r="I346" s="8">
        <f t="shared" si="4"/>
        <v>4247.8839590443677</v>
      </c>
      <c r="J346" s="8">
        <f t="shared" si="4"/>
        <v>3923.1740614334467</v>
      </c>
      <c r="K346" s="8" t="s">
        <v>242</v>
      </c>
      <c r="L346" s="123"/>
    </row>
    <row r="347" spans="1:12" hidden="1" x14ac:dyDescent="0.35">
      <c r="A347" s="46" t="str">
        <f t="shared" si="1"/>
        <v>csir_ambitions_2022</v>
      </c>
      <c r="B347" s="3" t="s">
        <v>227</v>
      </c>
      <c r="C347" s="8" t="s">
        <v>241</v>
      </c>
      <c r="D347" s="8">
        <f t="shared" si="4"/>
        <v>10596.689419795221</v>
      </c>
      <c r="E347" s="8">
        <f t="shared" si="4"/>
        <v>8082.610921501705</v>
      </c>
      <c r="F347" s="8">
        <f t="shared" si="4"/>
        <v>6222.7986348122859</v>
      </c>
      <c r="G347" s="8">
        <f t="shared" si="4"/>
        <v>5333.4812286689412</v>
      </c>
      <c r="H347" s="8">
        <f t="shared" si="4"/>
        <v>4657.4061433447096</v>
      </c>
      <c r="I347" s="8">
        <f t="shared" si="4"/>
        <v>4247.8839590443677</v>
      </c>
      <c r="J347" s="8">
        <f t="shared" si="4"/>
        <v>3923.1740614334467</v>
      </c>
      <c r="K347" s="8" t="s">
        <v>242</v>
      </c>
      <c r="L347" s="123"/>
    </row>
    <row r="348" spans="1:12" hidden="1" x14ac:dyDescent="0.35">
      <c r="A348" s="46" t="str">
        <f t="shared" ref="A348:A375" si="5">A347</f>
        <v>csir_ambitions_2022</v>
      </c>
      <c r="B348" s="3" t="s">
        <v>228</v>
      </c>
      <c r="C348" s="8" t="s">
        <v>247</v>
      </c>
      <c r="D348" s="8">
        <v>20</v>
      </c>
      <c r="E348">
        <v>20</v>
      </c>
      <c r="F348">
        <v>20</v>
      </c>
      <c r="G348">
        <v>20</v>
      </c>
      <c r="H348">
        <v>20</v>
      </c>
      <c r="I348">
        <v>20</v>
      </c>
      <c r="J348">
        <v>20</v>
      </c>
      <c r="K348" s="8" t="s">
        <v>248</v>
      </c>
      <c r="L348" s="123" t="s">
        <v>260</v>
      </c>
    </row>
    <row r="349" spans="1:12" hidden="1" x14ac:dyDescent="0.35">
      <c r="A349" s="46" t="str">
        <f t="shared" si="5"/>
        <v>csir_ambitions_2022</v>
      </c>
      <c r="B349" s="3" t="s">
        <v>243</v>
      </c>
      <c r="C349" s="8" t="s">
        <v>247</v>
      </c>
      <c r="D349" s="8">
        <v>20</v>
      </c>
      <c r="E349">
        <v>20</v>
      </c>
      <c r="F349">
        <v>20</v>
      </c>
      <c r="G349">
        <v>20</v>
      </c>
      <c r="H349">
        <v>20</v>
      </c>
      <c r="I349">
        <v>20</v>
      </c>
      <c r="J349">
        <v>20</v>
      </c>
      <c r="K349" s="8" t="s">
        <v>248</v>
      </c>
      <c r="L349" s="123" t="s">
        <v>260</v>
      </c>
    </row>
    <row r="350" spans="1:12" hidden="1" x14ac:dyDescent="0.35">
      <c r="A350" s="46" t="str">
        <f t="shared" si="5"/>
        <v>csir_ambitions_2022</v>
      </c>
      <c r="B350" s="3" t="s">
        <v>96</v>
      </c>
      <c r="C350" s="8" t="s">
        <v>247</v>
      </c>
      <c r="D350" s="8"/>
      <c r="K350" s="8" t="s">
        <v>248</v>
      </c>
      <c r="L350" s="123" t="s">
        <v>266</v>
      </c>
    </row>
    <row r="351" spans="1:12" hidden="1" x14ac:dyDescent="0.35">
      <c r="A351" s="46" t="str">
        <f t="shared" si="5"/>
        <v>csir_ambitions_2022</v>
      </c>
      <c r="B351" s="3" t="s">
        <v>204</v>
      </c>
      <c r="C351" s="8" t="s">
        <v>247</v>
      </c>
      <c r="D351" s="8">
        <v>30</v>
      </c>
      <c r="E351">
        <v>30</v>
      </c>
      <c r="F351">
        <v>30</v>
      </c>
      <c r="G351">
        <v>30</v>
      </c>
      <c r="H351">
        <v>30</v>
      </c>
      <c r="I351">
        <v>30</v>
      </c>
      <c r="J351">
        <v>30</v>
      </c>
      <c r="K351" s="8" t="s">
        <v>248</v>
      </c>
      <c r="L351" s="123" t="s">
        <v>267</v>
      </c>
    </row>
    <row r="352" spans="1:12" hidden="1" x14ac:dyDescent="0.35">
      <c r="A352" s="46" t="str">
        <f t="shared" si="5"/>
        <v>csir_ambitions_2022</v>
      </c>
      <c r="B352" s="3" t="s">
        <v>46</v>
      </c>
      <c r="C352" s="8" t="s">
        <v>247</v>
      </c>
      <c r="D352" s="8">
        <v>30</v>
      </c>
      <c r="E352">
        <v>30</v>
      </c>
      <c r="F352">
        <v>30</v>
      </c>
      <c r="G352">
        <v>30</v>
      </c>
      <c r="H352">
        <v>30</v>
      </c>
      <c r="I352">
        <v>30</v>
      </c>
      <c r="J352">
        <v>30</v>
      </c>
      <c r="K352" s="8" t="s">
        <v>248</v>
      </c>
      <c r="L352" s="123" t="s">
        <v>267</v>
      </c>
    </row>
    <row r="353" spans="1:12" hidden="1" x14ac:dyDescent="0.35">
      <c r="A353" s="46" t="str">
        <f t="shared" si="5"/>
        <v>csir_ambitions_2022</v>
      </c>
      <c r="B353" s="3" t="s">
        <v>111</v>
      </c>
      <c r="C353" s="8" t="s">
        <v>247</v>
      </c>
      <c r="D353" s="8">
        <v>30</v>
      </c>
      <c r="E353">
        <v>30</v>
      </c>
      <c r="F353">
        <v>30</v>
      </c>
      <c r="G353">
        <v>30</v>
      </c>
      <c r="H353">
        <v>30</v>
      </c>
      <c r="I353">
        <v>30</v>
      </c>
      <c r="J353">
        <v>30</v>
      </c>
      <c r="K353" s="8" t="s">
        <v>248</v>
      </c>
      <c r="L353" s="123" t="s">
        <v>266</v>
      </c>
    </row>
    <row r="354" spans="1:12" hidden="1" x14ac:dyDescent="0.35">
      <c r="A354" s="46" t="str">
        <f t="shared" si="5"/>
        <v>csir_ambitions_2022</v>
      </c>
      <c r="B354" s="3" t="s">
        <v>77</v>
      </c>
      <c r="C354" s="8" t="s">
        <v>247</v>
      </c>
      <c r="D354" s="8"/>
      <c r="K354" s="8" t="s">
        <v>248</v>
      </c>
      <c r="L354" s="123" t="s">
        <v>266</v>
      </c>
    </row>
    <row r="355" spans="1:12" hidden="1" x14ac:dyDescent="0.35">
      <c r="A355" s="46" t="str">
        <f t="shared" si="5"/>
        <v>csir_ambitions_2022</v>
      </c>
      <c r="B355" s="3" t="s">
        <v>234</v>
      </c>
      <c r="C355" s="8" t="s">
        <v>247</v>
      </c>
      <c r="D355" s="8">
        <v>40</v>
      </c>
      <c r="E355">
        <v>40</v>
      </c>
      <c r="F355">
        <v>40</v>
      </c>
      <c r="G355">
        <v>40</v>
      </c>
      <c r="H355">
        <v>40</v>
      </c>
      <c r="I355">
        <v>40</v>
      </c>
      <c r="J355">
        <v>40</v>
      </c>
      <c r="K355" s="8" t="s">
        <v>248</v>
      </c>
      <c r="L355" s="123" t="s">
        <v>261</v>
      </c>
    </row>
    <row r="356" spans="1:12" hidden="1" x14ac:dyDescent="0.35">
      <c r="A356" s="46" t="str">
        <f t="shared" si="5"/>
        <v>csir_ambitions_2022</v>
      </c>
      <c r="B356" s="3" t="s">
        <v>235</v>
      </c>
      <c r="C356" s="8" t="s">
        <v>247</v>
      </c>
      <c r="D356" s="8">
        <v>40</v>
      </c>
      <c r="E356">
        <v>40</v>
      </c>
      <c r="F356">
        <v>40</v>
      </c>
      <c r="G356">
        <v>40</v>
      </c>
      <c r="H356">
        <v>40</v>
      </c>
      <c r="I356">
        <v>40</v>
      </c>
      <c r="J356">
        <v>40</v>
      </c>
      <c r="K356" s="8" t="s">
        <v>248</v>
      </c>
      <c r="L356" s="123" t="s">
        <v>261</v>
      </c>
    </row>
    <row r="357" spans="1:12" hidden="1" x14ac:dyDescent="0.35">
      <c r="A357" s="46" t="str">
        <f t="shared" si="5"/>
        <v>csir_ambitions_2022</v>
      </c>
      <c r="B357" s="3" t="s">
        <v>236</v>
      </c>
      <c r="C357" s="8" t="s">
        <v>247</v>
      </c>
      <c r="D357" s="8">
        <v>40</v>
      </c>
      <c r="E357">
        <v>40</v>
      </c>
      <c r="F357">
        <v>40</v>
      </c>
      <c r="G357">
        <v>40</v>
      </c>
      <c r="H357">
        <v>40</v>
      </c>
      <c r="I357">
        <v>40</v>
      </c>
      <c r="J357">
        <v>40</v>
      </c>
      <c r="K357" s="8" t="s">
        <v>248</v>
      </c>
      <c r="L357" s="123" t="s">
        <v>261</v>
      </c>
    </row>
    <row r="358" spans="1:12" hidden="1" x14ac:dyDescent="0.35">
      <c r="A358" s="46" t="str">
        <f t="shared" si="5"/>
        <v>csir_ambitions_2022</v>
      </c>
      <c r="B358" s="3" t="s">
        <v>237</v>
      </c>
      <c r="C358" s="8" t="s">
        <v>247</v>
      </c>
      <c r="D358" s="8">
        <v>40</v>
      </c>
      <c r="E358">
        <v>40</v>
      </c>
      <c r="F358">
        <v>40</v>
      </c>
      <c r="G358">
        <v>40</v>
      </c>
      <c r="H358">
        <v>40</v>
      </c>
      <c r="I358">
        <v>40</v>
      </c>
      <c r="J358">
        <v>40</v>
      </c>
      <c r="K358" s="8" t="s">
        <v>248</v>
      </c>
      <c r="L358" s="123" t="s">
        <v>261</v>
      </c>
    </row>
    <row r="359" spans="1:12" hidden="1" x14ac:dyDescent="0.35">
      <c r="A359" s="46" t="str">
        <f t="shared" si="5"/>
        <v>csir_ambitions_2022</v>
      </c>
      <c r="B359" s="3" t="s">
        <v>74</v>
      </c>
      <c r="C359" s="8" t="s">
        <v>247</v>
      </c>
      <c r="D359" s="8">
        <v>80</v>
      </c>
      <c r="E359">
        <v>80</v>
      </c>
      <c r="F359">
        <v>80</v>
      </c>
      <c r="G359">
        <v>80</v>
      </c>
      <c r="H359">
        <v>80</v>
      </c>
      <c r="I359">
        <v>80</v>
      </c>
      <c r="J359">
        <v>80</v>
      </c>
      <c r="K359" s="8" t="s">
        <v>248</v>
      </c>
      <c r="L359" s="123" t="s">
        <v>267</v>
      </c>
    </row>
    <row r="360" spans="1:12" hidden="1" x14ac:dyDescent="0.35">
      <c r="A360" s="46" t="str">
        <f t="shared" si="5"/>
        <v>csir_ambitions_2022</v>
      </c>
      <c r="B360" s="3" t="s">
        <v>68</v>
      </c>
      <c r="C360" s="8" t="s">
        <v>247</v>
      </c>
      <c r="D360" s="8">
        <v>60</v>
      </c>
      <c r="E360">
        <v>60</v>
      </c>
      <c r="F360">
        <v>60</v>
      </c>
      <c r="G360">
        <v>60</v>
      </c>
      <c r="H360">
        <v>60</v>
      </c>
      <c r="I360">
        <v>60</v>
      </c>
      <c r="J360">
        <v>60</v>
      </c>
      <c r="K360" s="8" t="s">
        <v>248</v>
      </c>
      <c r="L360" s="123" t="s">
        <v>266</v>
      </c>
    </row>
    <row r="361" spans="1:12" hidden="1" x14ac:dyDescent="0.35">
      <c r="A361" s="46" t="str">
        <f t="shared" si="5"/>
        <v>csir_ambitions_2022</v>
      </c>
      <c r="B361" s="3" t="s">
        <v>205</v>
      </c>
      <c r="C361" s="8" t="s">
        <v>247</v>
      </c>
      <c r="D361" s="8">
        <v>30</v>
      </c>
      <c r="E361">
        <v>30</v>
      </c>
      <c r="F361">
        <v>30</v>
      </c>
      <c r="G361">
        <v>30</v>
      </c>
      <c r="H361">
        <v>30</v>
      </c>
      <c r="I361">
        <v>30</v>
      </c>
      <c r="J361">
        <v>30</v>
      </c>
      <c r="K361" s="8" t="s">
        <v>248</v>
      </c>
      <c r="L361" s="123" t="s">
        <v>267</v>
      </c>
    </row>
    <row r="362" spans="1:12" hidden="1" x14ac:dyDescent="0.35">
      <c r="A362" s="46" t="str">
        <f t="shared" si="5"/>
        <v>csir_ambitions_2022</v>
      </c>
      <c r="B362" s="3" t="s">
        <v>66</v>
      </c>
      <c r="C362" s="8" t="s">
        <v>247</v>
      </c>
      <c r="D362" s="8">
        <v>20</v>
      </c>
      <c r="E362">
        <v>20</v>
      </c>
      <c r="F362">
        <v>20</v>
      </c>
      <c r="G362">
        <v>20</v>
      </c>
      <c r="H362">
        <v>20</v>
      </c>
      <c r="I362">
        <v>20</v>
      </c>
      <c r="J362">
        <v>20</v>
      </c>
      <c r="K362" s="8" t="s">
        <v>248</v>
      </c>
      <c r="L362" s="123" t="s">
        <v>262</v>
      </c>
    </row>
    <row r="363" spans="1:12" hidden="1" x14ac:dyDescent="0.35">
      <c r="A363" s="46" t="str">
        <f t="shared" si="5"/>
        <v>csir_ambitions_2022</v>
      </c>
      <c r="B363" s="3" t="s">
        <v>70</v>
      </c>
      <c r="C363" s="8" t="s">
        <v>247</v>
      </c>
      <c r="D363" s="8">
        <v>80</v>
      </c>
      <c r="E363">
        <v>80</v>
      </c>
      <c r="F363">
        <v>80</v>
      </c>
      <c r="G363">
        <v>80</v>
      </c>
      <c r="H363">
        <v>80</v>
      </c>
      <c r="I363">
        <v>80</v>
      </c>
      <c r="J363">
        <v>80</v>
      </c>
      <c r="K363" s="8" t="s">
        <v>248</v>
      </c>
      <c r="L363" s="123" t="s">
        <v>267</v>
      </c>
    </row>
    <row r="364" spans="1:12" hidden="1" x14ac:dyDescent="0.35">
      <c r="A364" s="46" t="str">
        <f t="shared" si="5"/>
        <v>csir_ambitions_2022</v>
      </c>
      <c r="B364" s="3" t="s">
        <v>231</v>
      </c>
      <c r="C364" s="8" t="s">
        <v>247</v>
      </c>
      <c r="D364" s="8">
        <v>80</v>
      </c>
      <c r="E364">
        <v>80</v>
      </c>
      <c r="F364">
        <v>80</v>
      </c>
      <c r="G364">
        <v>80</v>
      </c>
      <c r="H364">
        <v>80</v>
      </c>
      <c r="I364">
        <v>80</v>
      </c>
      <c r="J364">
        <v>80</v>
      </c>
      <c r="K364" s="8" t="s">
        <v>248</v>
      </c>
      <c r="L364" s="123" t="s">
        <v>267</v>
      </c>
    </row>
    <row r="365" spans="1:12" hidden="1" x14ac:dyDescent="0.35">
      <c r="A365" s="46" t="str">
        <f t="shared" si="5"/>
        <v>csir_ambitions_2022</v>
      </c>
      <c r="B365" s="3" t="s">
        <v>101</v>
      </c>
      <c r="C365" s="8" t="s">
        <v>247</v>
      </c>
      <c r="D365" s="8">
        <v>25</v>
      </c>
      <c r="E365">
        <v>25</v>
      </c>
      <c r="F365">
        <v>25</v>
      </c>
      <c r="G365">
        <v>25</v>
      </c>
      <c r="H365">
        <v>25</v>
      </c>
      <c r="I365">
        <v>25</v>
      </c>
      <c r="J365">
        <v>25</v>
      </c>
      <c r="K365" s="8" t="s">
        <v>248</v>
      </c>
      <c r="L365" s="123" t="s">
        <v>267</v>
      </c>
    </row>
    <row r="366" spans="1:12" hidden="1" x14ac:dyDescent="0.35">
      <c r="A366" s="46" t="str">
        <f t="shared" si="5"/>
        <v>csir_ambitions_2022</v>
      </c>
      <c r="B366" s="3" t="s">
        <v>226</v>
      </c>
      <c r="C366" s="8" t="s">
        <v>247</v>
      </c>
      <c r="D366" s="8">
        <v>25</v>
      </c>
      <c r="E366">
        <v>25</v>
      </c>
      <c r="F366">
        <v>25</v>
      </c>
      <c r="G366">
        <v>25</v>
      </c>
      <c r="H366">
        <v>25</v>
      </c>
      <c r="I366">
        <v>25</v>
      </c>
      <c r="J366">
        <v>25</v>
      </c>
      <c r="K366" s="8" t="s">
        <v>248</v>
      </c>
      <c r="L366" s="123" t="s">
        <v>267</v>
      </c>
    </row>
    <row r="367" spans="1:12" hidden="1" x14ac:dyDescent="0.35">
      <c r="A367" s="46" t="str">
        <f t="shared" si="5"/>
        <v>csir_ambitions_2022</v>
      </c>
      <c r="B367" s="3" t="s">
        <v>227</v>
      </c>
      <c r="C367" s="8" t="s">
        <v>247</v>
      </c>
      <c r="D367" s="8">
        <v>25</v>
      </c>
      <c r="E367">
        <v>25</v>
      </c>
      <c r="F367">
        <v>25</v>
      </c>
      <c r="G367">
        <v>25</v>
      </c>
      <c r="H367">
        <v>25</v>
      </c>
      <c r="I367">
        <v>25</v>
      </c>
      <c r="J367">
        <v>25</v>
      </c>
      <c r="K367" s="8" t="s">
        <v>248</v>
      </c>
      <c r="L367" s="123" t="s">
        <v>267</v>
      </c>
    </row>
    <row r="368" spans="1:12" hidden="1" x14ac:dyDescent="0.35">
      <c r="A368" s="46" t="str">
        <f t="shared" si="5"/>
        <v>csir_ambitions_2022</v>
      </c>
      <c r="B368" s="3" t="s">
        <v>204</v>
      </c>
      <c r="C368" s="8" t="s">
        <v>249</v>
      </c>
      <c r="D368" s="127">
        <f>106.5/87.9*D182</f>
        <v>32.713310580204777</v>
      </c>
      <c r="E368" s="127">
        <f t="shared" ref="E368:J368" si="6">106.5/87.9*E182</f>
        <v>32.713310580204777</v>
      </c>
      <c r="F368" s="127">
        <f t="shared" si="6"/>
        <v>32.713310580204777</v>
      </c>
      <c r="G368" s="127">
        <f t="shared" si="6"/>
        <v>32.713310580204777</v>
      </c>
      <c r="H368" s="127">
        <f t="shared" si="6"/>
        <v>32.713310580204777</v>
      </c>
      <c r="I368" s="127">
        <f t="shared" si="6"/>
        <v>32.713310580204777</v>
      </c>
      <c r="J368" s="127">
        <f t="shared" si="6"/>
        <v>32.713310580204777</v>
      </c>
      <c r="K368" s="8" t="s">
        <v>250</v>
      </c>
      <c r="L368" s="123" t="s">
        <v>257</v>
      </c>
    </row>
    <row r="369" spans="1:12" hidden="1" x14ac:dyDescent="0.35">
      <c r="A369" s="46" t="str">
        <f t="shared" si="5"/>
        <v>csir_ambitions_2022</v>
      </c>
      <c r="B369" s="3" t="s">
        <v>46</v>
      </c>
      <c r="C369" s="8" t="s">
        <v>249</v>
      </c>
      <c r="D369" s="127">
        <f t="shared" ref="D369:J375" si="7">106.5/87.9*D183</f>
        <v>118.7372013651877</v>
      </c>
      <c r="E369" s="127">
        <f t="shared" si="7"/>
        <v>118.7372013651877</v>
      </c>
      <c r="F369" s="127">
        <f t="shared" si="7"/>
        <v>118.7372013651877</v>
      </c>
      <c r="G369" s="127">
        <f t="shared" si="7"/>
        <v>118.7372013651877</v>
      </c>
      <c r="H369" s="127">
        <f t="shared" si="7"/>
        <v>118.7372013651877</v>
      </c>
      <c r="I369" s="127">
        <f t="shared" si="7"/>
        <v>118.7372013651877</v>
      </c>
      <c r="J369" s="127">
        <f t="shared" si="7"/>
        <v>118.7372013651877</v>
      </c>
      <c r="K369" s="8" t="s">
        <v>250</v>
      </c>
      <c r="L369" s="123" t="s">
        <v>258</v>
      </c>
    </row>
    <row r="370" spans="1:12" hidden="1" x14ac:dyDescent="0.35">
      <c r="A370" s="46" t="str">
        <f t="shared" si="5"/>
        <v>csir_ambitions_2022</v>
      </c>
      <c r="B370" s="3" t="s">
        <v>111</v>
      </c>
      <c r="C370" s="8" t="s">
        <v>249</v>
      </c>
      <c r="D370" s="127">
        <f t="shared" si="7"/>
        <v>1.2116040955631397</v>
      </c>
      <c r="E370" s="127">
        <f t="shared" si="7"/>
        <v>1.2116040955631397</v>
      </c>
      <c r="F370" s="127">
        <f t="shared" si="7"/>
        <v>1.2116040955631397</v>
      </c>
      <c r="G370" s="127">
        <f t="shared" si="7"/>
        <v>1.2116040955631397</v>
      </c>
      <c r="H370" s="127">
        <f t="shared" si="7"/>
        <v>1.2116040955631397</v>
      </c>
      <c r="I370" s="127">
        <f t="shared" si="7"/>
        <v>1.2116040955631397</v>
      </c>
      <c r="J370" s="127">
        <f t="shared" si="7"/>
        <v>1.2116040955631397</v>
      </c>
      <c r="K370" s="8" t="s">
        <v>250</v>
      </c>
      <c r="L370" s="123" t="s">
        <v>257</v>
      </c>
    </row>
    <row r="371" spans="1:12" hidden="1" x14ac:dyDescent="0.35">
      <c r="A371" s="46" t="str">
        <f t="shared" si="5"/>
        <v>csir_ambitions_2022</v>
      </c>
      <c r="B371" s="3" t="s">
        <v>77</v>
      </c>
      <c r="C371" s="8" t="s">
        <v>249</v>
      </c>
      <c r="D371" s="127">
        <f t="shared" si="7"/>
        <v>3.634812286689419</v>
      </c>
      <c r="E371" s="127">
        <f t="shared" si="7"/>
        <v>3.634812286689419</v>
      </c>
      <c r="F371" s="127">
        <f t="shared" si="7"/>
        <v>3.634812286689419</v>
      </c>
      <c r="G371" s="127">
        <f t="shared" si="7"/>
        <v>3.634812286689419</v>
      </c>
      <c r="H371" s="127">
        <f t="shared" si="7"/>
        <v>3.634812286689419</v>
      </c>
      <c r="I371" s="127">
        <f t="shared" si="7"/>
        <v>3.634812286689419</v>
      </c>
      <c r="J371" s="127">
        <f t="shared" si="7"/>
        <v>3.634812286689419</v>
      </c>
      <c r="K371" s="8" t="s">
        <v>251</v>
      </c>
      <c r="L371" s="123" t="s">
        <v>257</v>
      </c>
    </row>
    <row r="372" spans="1:12" hidden="1" x14ac:dyDescent="0.35">
      <c r="A372" s="46" t="str">
        <f t="shared" si="5"/>
        <v>csir_ambitions_2022</v>
      </c>
      <c r="B372" s="3" t="s">
        <v>68</v>
      </c>
      <c r="C372" s="8" t="s">
        <v>249</v>
      </c>
      <c r="D372" s="127">
        <f t="shared" si="7"/>
        <v>54.522184300341287</v>
      </c>
      <c r="E372" s="127">
        <f t="shared" si="7"/>
        <v>54.522184300341287</v>
      </c>
      <c r="F372" s="127">
        <f t="shared" si="7"/>
        <v>54.522184300341287</v>
      </c>
      <c r="G372" s="127">
        <f t="shared" si="7"/>
        <v>54.522184300341287</v>
      </c>
      <c r="H372" s="127">
        <f t="shared" si="7"/>
        <v>54.522184300341287</v>
      </c>
      <c r="I372" s="127">
        <f t="shared" si="7"/>
        <v>54.522184300341287</v>
      </c>
      <c r="J372" s="127">
        <f t="shared" si="7"/>
        <v>54.522184300341287</v>
      </c>
      <c r="K372" s="8" t="s">
        <v>250</v>
      </c>
      <c r="L372" s="123" t="s">
        <v>257</v>
      </c>
    </row>
    <row r="373" spans="1:12" hidden="1" x14ac:dyDescent="0.35">
      <c r="A373" s="46" t="str">
        <f t="shared" si="5"/>
        <v>csir_ambitions_2022</v>
      </c>
      <c r="B373" s="3" t="s">
        <v>205</v>
      </c>
      <c r="C373" s="8" t="s">
        <v>249</v>
      </c>
      <c r="D373" s="127">
        <f t="shared" si="7"/>
        <v>3.634812286689419</v>
      </c>
      <c r="E373" s="127">
        <f t="shared" si="7"/>
        <v>3.634812286689419</v>
      </c>
      <c r="F373" s="127">
        <f t="shared" si="7"/>
        <v>3.634812286689419</v>
      </c>
      <c r="G373" s="127">
        <f t="shared" si="7"/>
        <v>3.634812286689419</v>
      </c>
      <c r="H373" s="127">
        <f t="shared" si="7"/>
        <v>3.634812286689419</v>
      </c>
      <c r="I373" s="127">
        <f t="shared" si="7"/>
        <v>3.634812286689419</v>
      </c>
      <c r="J373" s="127">
        <f t="shared" si="7"/>
        <v>3.634812286689419</v>
      </c>
      <c r="K373" s="8" t="s">
        <v>250</v>
      </c>
      <c r="L373" s="123" t="s">
        <v>257</v>
      </c>
    </row>
    <row r="374" spans="1:12" hidden="1" x14ac:dyDescent="0.35">
      <c r="A374" s="46" t="str">
        <f t="shared" si="5"/>
        <v>csir_ambitions_2022</v>
      </c>
      <c r="B374" s="3" t="s">
        <v>66</v>
      </c>
      <c r="C374" s="8" t="s">
        <v>249</v>
      </c>
      <c r="D374" s="127">
        <f t="shared" si="7"/>
        <v>1.2116040955631398E-2</v>
      </c>
      <c r="E374" s="127">
        <f t="shared" si="7"/>
        <v>1.2116040955631398E-2</v>
      </c>
      <c r="F374" s="127">
        <f t="shared" si="7"/>
        <v>1.2116040955631398E-2</v>
      </c>
      <c r="G374" s="127">
        <f t="shared" si="7"/>
        <v>1.2116040955631398E-2</v>
      </c>
      <c r="H374" s="127">
        <f t="shared" si="7"/>
        <v>1.2116040955631398E-2</v>
      </c>
      <c r="I374" s="127">
        <f t="shared" si="7"/>
        <v>1.2116040955631398E-2</v>
      </c>
      <c r="J374" s="127">
        <f t="shared" si="7"/>
        <v>1.2116040955631398E-2</v>
      </c>
      <c r="K374" s="8" t="s">
        <v>250</v>
      </c>
      <c r="L374" s="123" t="s">
        <v>262</v>
      </c>
    </row>
    <row r="375" spans="1:12" ht="15" hidden="1" thickBot="1" x14ac:dyDescent="0.4">
      <c r="A375" s="46" t="str">
        <f t="shared" si="5"/>
        <v>csir_ambitions_2022</v>
      </c>
      <c r="B375" s="39" t="s">
        <v>101</v>
      </c>
      <c r="C375" s="117" t="s">
        <v>249</v>
      </c>
      <c r="D375" s="128">
        <f t="shared" si="7"/>
        <v>0</v>
      </c>
      <c r="E375" s="128">
        <f t="shared" si="7"/>
        <v>0</v>
      </c>
      <c r="F375" s="128">
        <f t="shared" si="7"/>
        <v>0</v>
      </c>
      <c r="G375" s="128">
        <f t="shared" si="7"/>
        <v>0</v>
      </c>
      <c r="H375" s="128">
        <f t="shared" si="7"/>
        <v>0</v>
      </c>
      <c r="I375" s="128">
        <f t="shared" si="7"/>
        <v>0</v>
      </c>
      <c r="J375" s="128">
        <f t="shared" si="7"/>
        <v>0</v>
      </c>
      <c r="K375" s="117" t="s">
        <v>250</v>
      </c>
      <c r="L375" s="125" t="s">
        <v>268</v>
      </c>
    </row>
  </sheetData>
  <autoFilter ref="A1:L375" xr:uid="{00000000-0009-0000-0000-000005000000}">
    <filterColumn colId="2">
      <filters>
        <filter val="fuel"/>
      </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model_setup</vt:lpstr>
      <vt:lpstr>existing_eskom_stations</vt:lpstr>
      <vt:lpstr>existing_non_eskom_stations</vt:lpstr>
      <vt:lpstr>new_build</vt:lpstr>
      <vt:lpstr>projected_parameters</vt:lpstr>
      <vt:lpstr>costs</vt:lpstr>
    </vt:vector>
  </TitlesOfParts>
  <Company>CSIR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JRCalitz</dc:creator>
  <dc:description/>
  <cp:lastModifiedBy>Ndivhuwo Musehane</cp:lastModifiedBy>
  <cp:revision>62</cp:revision>
  <dcterms:created xsi:type="dcterms:W3CDTF">2017-06-07T09:49:00Z</dcterms:created>
  <dcterms:modified xsi:type="dcterms:W3CDTF">2023-01-05T10:50:24Z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