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16A21021-0E83-4E35-A4DC-462DF58F7323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existing_eskom_stations" sheetId="1" r:id="rId1"/>
    <sheet name="existing_non_eskom_stations" sheetId="4" r:id="rId2"/>
    <sheet name="extendable_carriers" sheetId="7" r:id="rId3"/>
    <sheet name="projected_parameters" sheetId="2" r:id="rId4"/>
    <sheet name="costs" sheetId="6" r:id="rId5"/>
  </sheets>
  <externalReferences>
    <externalReference r:id="rId6"/>
  </externalReferences>
  <definedNames>
    <definedName name="_xlnm._FilterDatabase" localSheetId="4" hidden="1">costs!$A$1:$K$187</definedName>
    <definedName name="_xlnm._FilterDatabase" localSheetId="0" hidden="1">existing_eskom_stations!$A$1:$AB$55</definedName>
    <definedName name="_xlnm._FilterDatabase" localSheetId="1" hidden="1">existing_non_eskom_stations!$A$1:$AK$104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1" l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V76" i="1"/>
  <c r="U76" i="1"/>
  <c r="V75" i="1"/>
  <c r="U75" i="1"/>
  <c r="V74" i="1"/>
  <c r="U74" i="1"/>
  <c r="D158" i="6" l="1"/>
  <c r="E158" i="6" s="1"/>
  <c r="F158" i="6" s="1"/>
  <c r="G158" i="6" s="1"/>
  <c r="H158" i="6" s="1"/>
  <c r="I158" i="6" s="1"/>
  <c r="E146" i="6"/>
  <c r="F146" i="6" s="1"/>
  <c r="G146" i="6" s="1"/>
  <c r="H146" i="6" s="1"/>
  <c r="I146" i="6" s="1"/>
  <c r="E142" i="6"/>
  <c r="F142" i="6" s="1"/>
  <c r="G142" i="6" s="1"/>
  <c r="H142" i="6" s="1"/>
  <c r="I142" i="6" s="1"/>
  <c r="I127" i="6"/>
  <c r="H127" i="6"/>
  <c r="G127" i="6"/>
  <c r="F127" i="6"/>
  <c r="E127" i="6"/>
  <c r="D127" i="6"/>
  <c r="I34" i="6"/>
  <c r="H34" i="6"/>
  <c r="G34" i="6"/>
  <c r="F34" i="6"/>
  <c r="E34" i="6"/>
  <c r="D34" i="6"/>
  <c r="E53" i="6"/>
  <c r="F53" i="6" s="1"/>
  <c r="G53" i="6" s="1"/>
  <c r="H53" i="6" s="1"/>
  <c r="I53" i="6" s="1"/>
  <c r="D65" i="6"/>
  <c r="E65" i="6" s="1"/>
  <c r="F65" i="6" s="1"/>
  <c r="G65" i="6" s="1"/>
  <c r="H65" i="6" s="1"/>
  <c r="I65" i="6" s="1"/>
  <c r="E49" i="6"/>
  <c r="F49" i="6" s="1"/>
  <c r="G49" i="6" s="1"/>
  <c r="H49" i="6" s="1"/>
  <c r="I49" i="6" s="1"/>
  <c r="W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W4" i="2"/>
  <c r="X4" i="2" s="1"/>
  <c r="Y4" i="2" s="1"/>
  <c r="Z4" i="2" s="1"/>
  <c r="AA4" i="2" s="1"/>
  <c r="AB4" i="2" s="1"/>
  <c r="AC4" i="2" s="1"/>
  <c r="AD4" i="2" s="1"/>
  <c r="AE4" i="2" s="1"/>
  <c r="AF4" i="2" s="1"/>
  <c r="W5" i="2" l="1"/>
  <c r="X6" i="2"/>
  <c r="X5" i="2" l="1"/>
  <c r="Y6" i="2"/>
  <c r="Y5" i="2" l="1"/>
  <c r="Z6" i="2"/>
  <c r="Z5" i="2" l="1"/>
  <c r="AA6" i="2"/>
  <c r="AB6" i="2" l="1"/>
  <c r="AA5" i="2"/>
  <c r="AC6" i="2" l="1"/>
  <c r="AB5" i="2"/>
  <c r="AD6" i="2" l="1"/>
  <c r="AC5" i="2"/>
  <c r="AE6" i="2" l="1"/>
  <c r="AD5" i="2"/>
  <c r="AF6" i="2" l="1"/>
  <c r="AE5" i="2"/>
  <c r="AF5" i="2" l="1"/>
  <c r="W2" i="2" l="1"/>
  <c r="X2" i="2" s="1"/>
  <c r="Y2" i="2" s="1"/>
  <c r="Z2" i="2" s="1"/>
  <c r="AA2" i="2" s="1"/>
  <c r="AB2" i="2" s="1"/>
  <c r="AC2" i="2" s="1"/>
  <c r="AD2" i="2" s="1"/>
  <c r="AE2" i="2" s="1"/>
  <c r="AF2" i="2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F100" i="4" l="1"/>
  <c r="M5" i="4"/>
  <c r="M7" i="4" s="1"/>
  <c r="M8" i="4" s="1"/>
  <c r="M10" i="4" s="1"/>
  <c r="M13" i="4" s="1"/>
  <c r="M15" i="4" s="1"/>
  <c r="M16" i="4" s="1"/>
  <c r="M18" i="4" s="1"/>
  <c r="M19" i="4" s="1"/>
  <c r="M21" i="4" s="1"/>
  <c r="M22" i="4" s="1"/>
  <c r="M23" i="4" s="1"/>
  <c r="M24" i="4" s="1"/>
  <c r="M25" i="4" s="1"/>
  <c r="M26" i="4" s="1"/>
  <c r="M27" i="4" s="1"/>
  <c r="M29" i="4" s="1"/>
  <c r="W104" i="4" l="1"/>
  <c r="V104" i="4"/>
  <c r="V49" i="1"/>
  <c r="U49" i="1"/>
  <c r="V48" i="1"/>
  <c r="U48" i="1"/>
  <c r="V47" i="1"/>
  <c r="U47" i="1"/>
  <c r="V20" i="1" l="1"/>
  <c r="V21" i="1"/>
  <c r="V22" i="1"/>
  <c r="U21" i="1"/>
  <c r="U22" i="1"/>
  <c r="U20" i="1"/>
</calcChain>
</file>

<file path=xl/sharedStrings.xml><?xml version="1.0" encoding="utf-8"?>
<sst xmlns="http://schemas.openxmlformats.org/spreadsheetml/2006/main" count="3992" uniqueCount="245">
  <si>
    <t>Status</t>
  </si>
  <si>
    <t>Arnot</t>
  </si>
  <si>
    <t>Existing</t>
  </si>
  <si>
    <t>Camden</t>
  </si>
  <si>
    <t>Duvha</t>
  </si>
  <si>
    <t>Grootvlei</t>
  </si>
  <si>
    <t>Hendrina</t>
  </si>
  <si>
    <t>Kendal</t>
  </si>
  <si>
    <t>Komati</t>
  </si>
  <si>
    <t>Kriel</t>
  </si>
  <si>
    <t>Kusile</t>
  </si>
  <si>
    <t>Under construction</t>
  </si>
  <si>
    <t>Lethabo</t>
  </si>
  <si>
    <t>MajubaDry</t>
  </si>
  <si>
    <t>MajubaWet</t>
  </si>
  <si>
    <t>Matimba</t>
  </si>
  <si>
    <t>Matla</t>
  </si>
  <si>
    <t>Medupi</t>
  </si>
  <si>
    <t>Tutuka</t>
  </si>
  <si>
    <t>CSP</t>
  </si>
  <si>
    <t>Sere</t>
  </si>
  <si>
    <t>Drakensberg</t>
  </si>
  <si>
    <t>Ingula</t>
  </si>
  <si>
    <t>Palmiet</t>
  </si>
  <si>
    <t>Gariep</t>
  </si>
  <si>
    <t>Vanderkloof</t>
  </si>
  <si>
    <t>Acacia</t>
  </si>
  <si>
    <t>Ankerlig</t>
  </si>
  <si>
    <t>Gourikwa</t>
  </si>
  <si>
    <t>PortRex</t>
  </si>
  <si>
    <t>Municipal_Coal</t>
  </si>
  <si>
    <t>Sasol_SSF</t>
  </si>
  <si>
    <t>Sasol_Infrach_Engines</t>
  </si>
  <si>
    <t>Sasol_OCGT</t>
  </si>
  <si>
    <t>CahoraBassa</t>
  </si>
  <si>
    <t>ColleyWobbles</t>
  </si>
  <si>
    <t>Mondi</t>
  </si>
  <si>
    <t>Sappi</t>
  </si>
  <si>
    <t>Steenbras</t>
  </si>
  <si>
    <t>Power Station Name</t>
  </si>
  <si>
    <t>Unit size (MW)</t>
  </si>
  <si>
    <t>Number units</t>
  </si>
  <si>
    <t>Heat Rate (GJ/MWh)</t>
  </si>
  <si>
    <t>-</t>
  </si>
  <si>
    <t>Max Ramp Up (MW/min)</t>
  </si>
  <si>
    <t>Pump Efficiency (%)</t>
  </si>
  <si>
    <t>Pump Units</t>
  </si>
  <si>
    <t>Pump Load per unit (MW)</t>
  </si>
  <si>
    <t>Pumped Storage - Max Storage (GWh)</t>
  </si>
  <si>
    <t>CSP Storage (hours)</t>
  </si>
  <si>
    <t>Typical annual maintenance rate (%)</t>
  </si>
  <si>
    <t>Typical annual forced outage rate (%)</t>
  </si>
  <si>
    <t>GPS Latitude</t>
  </si>
  <si>
    <t>GPS Longitude</t>
  </si>
  <si>
    <t>Fuel Price (R/GJ)</t>
  </si>
  <si>
    <t>beyond 2050</t>
  </si>
  <si>
    <t>coal</t>
  </si>
  <si>
    <t>onwind</t>
  </si>
  <si>
    <t>nuclear</t>
  </si>
  <si>
    <t>PHS</t>
  </si>
  <si>
    <t>biomass</t>
  </si>
  <si>
    <t>hydro</t>
  </si>
  <si>
    <t>gas</t>
  </si>
  <si>
    <t>Koeberg</t>
  </si>
  <si>
    <t>Min Stable Level (%)</t>
  </si>
  <si>
    <t>Avon</t>
  </si>
  <si>
    <t>Dedisa</t>
  </si>
  <si>
    <t>Max Ramp Down (MW/min)</t>
  </si>
  <si>
    <t>Scenario</t>
  </si>
  <si>
    <t>ambitions</t>
  </si>
  <si>
    <t>Variable O&amp;M Cost (R/MWh)</t>
  </si>
  <si>
    <t>diesel</t>
  </si>
  <si>
    <t>OCGT/ICE</t>
  </si>
  <si>
    <t>Aries Solar Energy Facility</t>
  </si>
  <si>
    <t>Cookhouse Wind Farm</t>
  </si>
  <si>
    <t>Dassieklip Wind Energy Facility</t>
  </si>
  <si>
    <t>De Aar Solar Power</t>
  </si>
  <si>
    <t>Dorper Wind Farm</t>
  </si>
  <si>
    <t>Greefspan PV Power Plant</t>
  </si>
  <si>
    <t>Herbert PV Power Plant</t>
  </si>
  <si>
    <t>Jeffreys Bay Wind Farm</t>
  </si>
  <si>
    <t>Kalkbult</t>
  </si>
  <si>
    <t>Kaxu Solar One</t>
  </si>
  <si>
    <t>Khi Solar One</t>
  </si>
  <si>
    <t>Konkoonsies Solar Energy Facility</t>
  </si>
  <si>
    <t>Kouga Wind Farm</t>
  </si>
  <si>
    <t>Lesedi Power Company</t>
  </si>
  <si>
    <t>Letsatsi Power Company</t>
  </si>
  <si>
    <t>Metrowind Van Stadens Wind Farm</t>
  </si>
  <si>
    <t>Mulilo Renewable Energy Solar PV De Aar</t>
  </si>
  <si>
    <t>Mulilo Renewable Energy Solar PV Prieska</t>
  </si>
  <si>
    <t>Nobelsfontein Phase 1</t>
  </si>
  <si>
    <t>REISA</t>
  </si>
  <si>
    <t>RustMo1 Solar Farm</t>
  </si>
  <si>
    <t>Slimsun Swartland Solar Park</t>
  </si>
  <si>
    <t>Solar Capital De Aar</t>
  </si>
  <si>
    <t>Soutpan Solar Park</t>
  </si>
  <si>
    <t>Touwsrivier Project</t>
  </si>
  <si>
    <t>Umoya Energy Wind Farm</t>
  </si>
  <si>
    <t>Witkop Solar Park</t>
  </si>
  <si>
    <t>REIPPPP_BW1</t>
  </si>
  <si>
    <t>REIPPPP_BW2</t>
  </si>
  <si>
    <t>REIPPPP_BW3</t>
  </si>
  <si>
    <t>REIPPPP_BW4</t>
  </si>
  <si>
    <t>Amakhala Emoyeni</t>
  </si>
  <si>
    <t>Aurora Wind Power</t>
  </si>
  <si>
    <t>Aurora-Rietvlei Solar Power</t>
  </si>
  <si>
    <t>Bokpoort CSP project</t>
  </si>
  <si>
    <t>Boshoff Solar Park</t>
  </si>
  <si>
    <t>Chaba Wind Farm</t>
  </si>
  <si>
    <t>Dreunberg</t>
  </si>
  <si>
    <t>Gouda Wind Project</t>
  </si>
  <si>
    <t>Grassridge Wind Farm</t>
  </si>
  <si>
    <t>Jasper Power Company</t>
  </si>
  <si>
    <t>Linde</t>
  </si>
  <si>
    <t>Neusberg Hydro Electrical Project</t>
  </si>
  <si>
    <t>Sishen Solar Facility</t>
  </si>
  <si>
    <t>Solar Capital De Aar 3</t>
  </si>
  <si>
    <t>Stortemelk Hydro</t>
  </si>
  <si>
    <t>Tsitsikamma Community Wind Farm</t>
  </si>
  <si>
    <t>Upington Airport</t>
  </si>
  <si>
    <t>Vredendal Solar Park</t>
  </si>
  <si>
    <t>Waainek Wind Farm</t>
  </si>
  <si>
    <t>!XiNa Solar One</t>
  </si>
  <si>
    <t>Adams Solar PV 2</t>
  </si>
  <si>
    <t>ENERGY Joburg Landfill Gas to Electircity Project</t>
  </si>
  <si>
    <t>Karoshoek Solar One</t>
  </si>
  <si>
    <t>Khobab Wind Farm</t>
  </si>
  <si>
    <t>Loeriesfontein 2 Wind Farm</t>
  </si>
  <si>
    <t>Longyuan Mulilo De Aar Maanhaarberg Wind Energy Facility</t>
  </si>
  <si>
    <t>Longyuan Mulilo Green Energy De Aar 2 North Wind Energy Facility</t>
  </si>
  <si>
    <t>Mkuze</t>
  </si>
  <si>
    <t>Mulilo Prieska PV</t>
  </si>
  <si>
    <t>Mulilo Sonnedix Prieska PV</t>
  </si>
  <si>
    <t>Nojoli Wind Farm</t>
  </si>
  <si>
    <t>Noupoort Wind Farm</t>
  </si>
  <si>
    <t>Paleisheuwel</t>
  </si>
  <si>
    <t>Pulida Solar Park</t>
  </si>
  <si>
    <t>Red Cap - Gibson Bay</t>
  </si>
  <si>
    <t>Tom Burke Solar Park</t>
  </si>
  <si>
    <t>Kathu Solar Park</t>
  </si>
  <si>
    <t>Redstone Solar Thermal Power Plant</t>
  </si>
  <si>
    <t>REIPPPP_BW3.5</t>
  </si>
  <si>
    <t>Aggeneys Solar</t>
  </si>
  <si>
    <t>Boikanyo Solar</t>
  </si>
  <si>
    <t>Bokamoso</t>
  </si>
  <si>
    <t>Copperton Windfarm</t>
  </si>
  <si>
    <t>De Wildt</t>
  </si>
  <si>
    <t>Dyason's Klip 1</t>
  </si>
  <si>
    <t>Dyason's Klip 2</t>
  </si>
  <si>
    <t>Excelsior Wind Energy Facility</t>
  </si>
  <si>
    <t>Garob Wind Farm</t>
  </si>
  <si>
    <t>Golden Valley Wind</t>
  </si>
  <si>
    <t>Kangnas Wind Farm</t>
  </si>
  <si>
    <t>Konkoonsies II Solar PV Facility</t>
  </si>
  <si>
    <t>Kruisvallei Hydro</t>
  </si>
  <si>
    <t>Matla A Bokone Solar</t>
  </si>
  <si>
    <t>Ngodwana Energy</t>
  </si>
  <si>
    <t>Nxuba Wind Farm</t>
  </si>
  <si>
    <t>Oyster Bay Wind Farm</t>
  </si>
  <si>
    <t>Perdekraal East Wind Farm</t>
  </si>
  <si>
    <t>Roggeveld Wind Farm</t>
  </si>
  <si>
    <t>Sirius Solar PV Project One</t>
  </si>
  <si>
    <t>Soetwater Wind Farm</t>
  </si>
  <si>
    <t>Solar Capital Orange</t>
  </si>
  <si>
    <t>The Karusa Wind Farm</t>
  </si>
  <si>
    <t>Waterloo Solar Park</t>
  </si>
  <si>
    <t>Wesley-Ciskei</t>
  </si>
  <si>
    <t>Zeerust</t>
  </si>
  <si>
    <t>base</t>
  </si>
  <si>
    <t>Droogfontein Solar Power</t>
  </si>
  <si>
    <t>2022 Capacity (MW)</t>
  </si>
  <si>
    <t>Planned</t>
  </si>
  <si>
    <t>Future Commissioning Date</t>
  </si>
  <si>
    <t>Fixed O&amp;M Cost (R/kW/yr)</t>
  </si>
  <si>
    <t>Grouping</t>
  </si>
  <si>
    <t>Carrier</t>
  </si>
  <si>
    <t>solar</t>
  </si>
  <si>
    <t>other</t>
  </si>
  <si>
    <t>scenario</t>
  </si>
  <si>
    <t>parameter</t>
  </si>
  <si>
    <t>base_case</t>
  </si>
  <si>
    <t>demand (%/yr)</t>
  </si>
  <si>
    <t>coal_fleet_EAF (%/yr)</t>
  </si>
  <si>
    <t>fast_reserves (MW)</t>
  </si>
  <si>
    <t>slow_reserves (MW)</t>
  </si>
  <si>
    <t>total_reserves (MW)</t>
  </si>
  <si>
    <t>technology</t>
  </si>
  <si>
    <t>unit</t>
  </si>
  <si>
    <t>source</t>
  </si>
  <si>
    <t>discount rate</t>
  </si>
  <si>
    <t>per unit</t>
  </si>
  <si>
    <t>solar-rooftop</t>
  </si>
  <si>
    <t>standard for decentral</t>
  </si>
  <si>
    <t>solar-utility</t>
  </si>
  <si>
    <t>lifetime</t>
  </si>
  <si>
    <t>years</t>
  </si>
  <si>
    <t>DEA https://ens.dk/en/our-services/projections-and-models/technology-data</t>
  </si>
  <si>
    <t>IEA2010</t>
  </si>
  <si>
    <t>ror</t>
  </si>
  <si>
    <t>OCGT</t>
  </si>
  <si>
    <t>ECF2010 in DIW DataDoc http://hdl.handle.net/10419/80348</t>
  </si>
  <si>
    <t>CCGT</t>
  </si>
  <si>
    <t>investment</t>
  </si>
  <si>
    <t>ZAR/kWel</t>
  </si>
  <si>
    <t>FOM</t>
  </si>
  <si>
    <t>%/year</t>
  </si>
  <si>
    <t>DIW DataDoc http://hdl.handle.net/10419/80348</t>
  </si>
  <si>
    <t>ETIP PV</t>
  </si>
  <si>
    <t>DIW DataDoc http://hdl.handle.net/10419/80348 PC (Advanced/SuperC)</t>
  </si>
  <si>
    <t>VOM</t>
  </si>
  <si>
    <t>ZAR/MWhel</t>
  </si>
  <si>
    <t>RES costs made up to fix curtailment order</t>
  </si>
  <si>
    <t>fuel</t>
  </si>
  <si>
    <t>ZAR/MWhth</t>
  </si>
  <si>
    <t>IEA2011b</t>
  </si>
  <si>
    <t>uranium</t>
  </si>
  <si>
    <t>EUR/MWhel</t>
  </si>
  <si>
    <t>IEA WEM2017 97USD/boe = http://www.iea.org/media/weowebsite/2017/WEM_Documentation_WEO2017.pdf</t>
  </si>
  <si>
    <t>efficiency</t>
  </si>
  <si>
    <t>geothermal</t>
  </si>
  <si>
    <t>CO2 intensity</t>
  </si>
  <si>
    <t>tCO2/MWth</t>
  </si>
  <si>
    <t>https://www.eia.gov/environment/emissions/co2_vol_mass.php</t>
  </si>
  <si>
    <t>DIW DataDoc http://hdl.handle.net/10419/80348 CT</t>
  </si>
  <si>
    <t>battery inverter</t>
  </si>
  <si>
    <t>budischak2013</t>
  </si>
  <si>
    <t>budischak2013; Lund and Kempton (2008) http://dx.doi.org/10.1016/j.enpol.2008.06.007</t>
  </si>
  <si>
    <t>battery storage</t>
  </si>
  <si>
    <t>ZAR/kWh</t>
  </si>
  <si>
    <t>HVAC overhead</t>
  </si>
  <si>
    <t>ZAR/MW/km</t>
  </si>
  <si>
    <t>Hagspiel</t>
  </si>
  <si>
    <t>HVDC overhead</t>
  </si>
  <si>
    <t>HVDC submarine</t>
  </si>
  <si>
    <t>HVDC inverter pair</t>
  </si>
  <si>
    <t>ZAR/MW</t>
  </si>
  <si>
    <t>za_original</t>
  </si>
  <si>
    <t>amitions</t>
  </si>
  <si>
    <t>ramp_rate</t>
  </si>
  <si>
    <t>ambitions_2Gt</t>
  </si>
  <si>
    <t>Decommissioning Date (100%)</t>
  </si>
  <si>
    <t>Decommissioning Date (25%)</t>
  </si>
  <si>
    <t>Decommissioning Date (50%)</t>
  </si>
  <si>
    <t>Decommissioning Date (75%)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</si>
</sst>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3619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C5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2" fillId="7" borderId="13" applyNumberFormat="0" applyFont="0" applyAlignment="0" applyProtection="0"/>
    <xf numFmtId="0" fontId="6" fillId="8" borderId="14" applyNumberFormat="0" applyAlignment="0">
      <alignment horizontal="right"/>
      <protection locked="0"/>
    </xf>
  </cellStyleXfs>
  <cellXfs count="7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4" fillId="2" borderId="2" xfId="3" applyBorder="1"/>
    <xf numFmtId="0" fontId="0" fillId="3" borderId="3" xfId="0" applyFill="1" applyBorder="1"/>
    <xf numFmtId="0" fontId="4" fillId="2" borderId="4" xfId="3" applyBorder="1"/>
    <xf numFmtId="0" fontId="0" fillId="3" borderId="7" xfId="0" applyFill="1" applyBorder="1"/>
    <xf numFmtId="0" fontId="4" fillId="2" borderId="10" xfId="3" applyBorder="1"/>
    <xf numFmtId="0" fontId="0" fillId="4" borderId="3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0" xfId="0" applyFill="1" applyBorder="1" applyAlignment="1">
      <alignment horizontal="right" vertical="center"/>
    </xf>
    <xf numFmtId="0" fontId="0" fillId="5" borderId="8" xfId="0" applyFill="1" applyBorder="1" applyAlignment="1">
      <alignment horizontal="right" vertical="center"/>
    </xf>
    <xf numFmtId="0" fontId="3" fillId="0" borderId="0" xfId="2" applyBorder="1" applyAlignment="1">
      <alignment horizontal="center" vertical="center" wrapText="1"/>
    </xf>
    <xf numFmtId="0" fontId="0" fillId="5" borderId="5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3" fillId="0" borderId="0" xfId="2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2" applyBorder="1" applyAlignment="1">
      <alignment horizontal="left" vertical="center" wrapText="1"/>
    </xf>
    <xf numFmtId="0" fontId="3" fillId="6" borderId="0" xfId="2" applyFill="1" applyBorder="1" applyAlignment="1">
      <alignment horizontal="center" vertical="center" wrapText="1"/>
    </xf>
    <xf numFmtId="0" fontId="0" fillId="3" borderId="9" xfId="0" applyFill="1" applyBorder="1"/>
    <xf numFmtId="9" fontId="0" fillId="0" borderId="0" xfId="1" applyFont="1" applyAlignment="1">
      <alignment vertical="center"/>
    </xf>
    <xf numFmtId="0" fontId="4" fillId="2" borderId="5" xfId="3" applyBorder="1" applyAlignment="1">
      <alignment horizontal="center"/>
    </xf>
    <xf numFmtId="0" fontId="0" fillId="5" borderId="5" xfId="0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9" fontId="0" fillId="5" borderId="5" xfId="1" applyFont="1" applyFill="1" applyBorder="1" applyAlignment="1">
      <alignment horizontal="center"/>
    </xf>
    <xf numFmtId="0" fontId="4" fillId="2" borderId="0" xfId="3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4" fontId="0" fillId="5" borderId="0" xfId="0" applyNumberFormat="1" applyFill="1" applyBorder="1" applyAlignment="1">
      <alignment horizontal="center"/>
    </xf>
    <xf numFmtId="9" fontId="0" fillId="5" borderId="0" xfId="1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4" fontId="0" fillId="5" borderId="11" xfId="0" applyNumberFormat="1" applyFill="1" applyBorder="1" applyAlignment="1">
      <alignment horizontal="center"/>
    </xf>
    <xf numFmtId="9" fontId="0" fillId="5" borderId="11" xfId="1" applyFont="1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9" fontId="0" fillId="5" borderId="0" xfId="1" applyFont="1" applyFill="1" applyBorder="1" applyAlignment="1">
      <alignment horizontal="center" vertical="center"/>
    </xf>
    <xf numFmtId="164" fontId="0" fillId="5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4" fillId="2" borderId="11" xfId="3" applyBorder="1" applyAlignment="1">
      <alignment horizontal="center"/>
    </xf>
    <xf numFmtId="0" fontId="6" fillId="8" borderId="14" xfId="5" applyAlignment="1">
      <protection locked="0"/>
    </xf>
    <xf numFmtId="0" fontId="3" fillId="0" borderId="11" xfId="2" applyBorder="1" applyAlignment="1">
      <alignment horizontal="left" vertical="center" wrapText="1"/>
    </xf>
    <xf numFmtId="0" fontId="3" fillId="0" borderId="11" xfId="2" applyBorder="1" applyAlignment="1">
      <alignment horizontal="center" vertical="center" wrapText="1"/>
    </xf>
    <xf numFmtId="0" fontId="4" fillId="2" borderId="2" xfId="3"/>
    <xf numFmtId="0" fontId="4" fillId="3" borderId="15" xfId="4" applyFont="1" applyFill="1" applyBorder="1" applyAlignment="1">
      <alignment horizontal="left"/>
    </xf>
    <xf numFmtId="0" fontId="4" fillId="2" borderId="4" xfId="3" applyBorder="1" applyAlignment="1" applyProtection="1">
      <alignment horizontal="left"/>
      <protection locked="0"/>
    </xf>
    <xf numFmtId="0" fontId="0" fillId="6" borderId="5" xfId="0" applyFill="1" applyBorder="1" applyAlignment="1">
      <alignment horizontal="right"/>
    </xf>
    <xf numFmtId="0" fontId="0" fillId="6" borderId="6" xfId="0" applyFill="1" applyBorder="1" applyAlignment="1">
      <alignment horizontal="right"/>
    </xf>
    <xf numFmtId="0" fontId="4" fillId="3" borderId="16" xfId="4" applyFont="1" applyFill="1" applyBorder="1" applyAlignment="1">
      <alignment horizontal="left"/>
    </xf>
    <xf numFmtId="0" fontId="4" fillId="2" borderId="2" xfId="3" applyBorder="1" applyAlignment="1" applyProtection="1">
      <alignment horizontal="left"/>
      <protection locked="0"/>
    </xf>
    <xf numFmtId="0" fontId="4" fillId="3" borderId="17" xfId="4" applyFont="1" applyFill="1" applyBorder="1" applyAlignment="1">
      <alignment horizontal="left"/>
    </xf>
    <xf numFmtId="0" fontId="4" fillId="2" borderId="10" xfId="3" applyBorder="1" applyAlignment="1" applyProtection="1">
      <alignment horizontal="left"/>
      <protection locked="0"/>
    </xf>
    <xf numFmtId="0" fontId="0" fillId="6" borderId="11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4" fillId="3" borderId="18" xfId="4" applyFont="1" applyFill="1" applyBorder="1"/>
    <xf numFmtId="0" fontId="4" fillId="2" borderId="19" xfId="3" applyBorder="1"/>
    <xf numFmtId="0" fontId="0" fillId="5" borderId="20" xfId="0" applyFill="1" applyBorder="1" applyAlignment="1">
      <alignment horizontal="right"/>
    </xf>
    <xf numFmtId="0" fontId="0" fillId="5" borderId="21" xfId="0" applyFill="1" applyBorder="1" applyAlignment="1">
      <alignment horizontal="right"/>
    </xf>
    <xf numFmtId="0" fontId="4" fillId="3" borderId="15" xfId="4" applyFont="1" applyFill="1" applyBorder="1"/>
    <xf numFmtId="0" fontId="3" fillId="0" borderId="11" xfId="2" applyBorder="1" applyAlignment="1">
      <alignment horizontal="right" vertical="center" wrapText="1"/>
    </xf>
    <xf numFmtId="9" fontId="0" fillId="0" borderId="0" xfId="1" applyFont="1"/>
    <xf numFmtId="0" fontId="0" fillId="3" borderId="0" xfId="0" applyFill="1"/>
    <xf numFmtId="0" fontId="6" fillId="8" borderId="22" xfId="5" applyBorder="1" applyAlignment="1">
      <protection locked="0"/>
    </xf>
    <xf numFmtId="0" fontId="4" fillId="2" borderId="23" xfId="3" applyBorder="1"/>
    <xf numFmtId="9" fontId="0" fillId="0" borderId="0" xfId="0" applyNumberFormat="1"/>
    <xf numFmtId="0" fontId="5" fillId="9" borderId="3" xfId="0" applyFont="1" applyFill="1" applyBorder="1"/>
    <xf numFmtId="0" fontId="5" fillId="9" borderId="7" xfId="0" applyFont="1" applyFill="1" applyBorder="1"/>
  </cellXfs>
  <cellStyles count="6">
    <cellStyle name="Assumption" xfId="5" xr:uid="{234E250F-36B8-4FFD-8876-C0F46E4E8C2B}"/>
    <cellStyle name="Heading 2" xfId="2" builtinId="17"/>
    <cellStyle name="Input" xfId="3" builtinId="20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logy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ir-today"/>
      <sheetName val="csir-moderate"/>
      <sheetName val="csir-aggressive"/>
    </sheetNames>
    <sheetDataSet>
      <sheetData sheetId="0">
        <row r="2">
          <cell r="B2">
            <v>35463</v>
          </cell>
        </row>
        <row r="3">
          <cell r="F3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2"/>
  <sheetViews>
    <sheetView workbookViewId="0">
      <pane xSplit="2" topLeftCell="C1" activePane="topRight" state="frozen"/>
      <selection pane="topRight" activeCell="K1" sqref="I1:K1048576"/>
    </sheetView>
  </sheetViews>
  <sheetFormatPr defaultRowHeight="14.5" x14ac:dyDescent="0.35"/>
  <cols>
    <col min="1" max="1" width="15.453125" customWidth="1"/>
    <col min="2" max="2" width="31.6328125" customWidth="1"/>
    <col min="3" max="3" width="18.36328125" style="25" bestFit="1" customWidth="1"/>
    <col min="4" max="4" width="16.81640625" style="3" bestFit="1" customWidth="1"/>
    <col min="5" max="5" width="21.54296875" style="3" customWidth="1"/>
    <col min="6" max="8" width="15.6328125" style="3" customWidth="1"/>
    <col min="9" max="9" width="19.36328125" style="3" customWidth="1"/>
    <col min="10" max="10" width="18.08984375" style="3" customWidth="1"/>
    <col min="11" max="11" width="18.6328125" style="3" customWidth="1"/>
    <col min="12" max="12" width="19.08984375" style="3" customWidth="1"/>
    <col min="13" max="15" width="15.6328125" style="3" customWidth="1"/>
    <col min="16" max="16" width="17.54296875" style="3" customWidth="1"/>
    <col min="17" max="18" width="15.6328125" style="3" customWidth="1"/>
    <col min="19" max="19" width="18" style="3" customWidth="1"/>
    <col min="20" max="26" width="15.6328125" style="3" customWidth="1"/>
    <col min="27" max="28" width="15.6328125" style="25" customWidth="1"/>
  </cols>
  <sheetData>
    <row r="1" spans="1:36" s="1" customFormat="1" ht="68.5" thickBot="1" x14ac:dyDescent="0.4">
      <c r="A1" s="26" t="s">
        <v>68</v>
      </c>
      <c r="B1" s="26" t="s">
        <v>39</v>
      </c>
      <c r="C1" s="15" t="s">
        <v>176</v>
      </c>
      <c r="D1" s="15" t="s">
        <v>0</v>
      </c>
      <c r="E1" s="27" t="s">
        <v>171</v>
      </c>
      <c r="F1" s="15" t="s">
        <v>40</v>
      </c>
      <c r="G1" s="15" t="s">
        <v>41</v>
      </c>
      <c r="H1" s="15" t="s">
        <v>173</v>
      </c>
      <c r="I1" s="15" t="s">
        <v>242</v>
      </c>
      <c r="J1" s="15" t="s">
        <v>243</v>
      </c>
      <c r="K1" s="15" t="s">
        <v>244</v>
      </c>
      <c r="L1" s="15" t="s">
        <v>241</v>
      </c>
      <c r="M1" s="15" t="s">
        <v>42</v>
      </c>
      <c r="N1" s="15" t="s">
        <v>54</v>
      </c>
      <c r="O1" s="15" t="s">
        <v>44</v>
      </c>
      <c r="P1" s="15" t="s">
        <v>67</v>
      </c>
      <c r="Q1" s="15" t="s">
        <v>64</v>
      </c>
      <c r="R1" s="15" t="s">
        <v>70</v>
      </c>
      <c r="S1" s="15" t="s">
        <v>174</v>
      </c>
      <c r="T1" s="15" t="s">
        <v>45</v>
      </c>
      <c r="U1" s="15" t="s">
        <v>46</v>
      </c>
      <c r="V1" s="15" t="s">
        <v>47</v>
      </c>
      <c r="W1" s="15" t="s">
        <v>48</v>
      </c>
      <c r="X1" s="15" t="s">
        <v>49</v>
      </c>
      <c r="Y1" s="15" t="s">
        <v>50</v>
      </c>
      <c r="Z1" s="15" t="s">
        <v>51</v>
      </c>
      <c r="AA1" s="24" t="s">
        <v>52</v>
      </c>
      <c r="AB1" s="24" t="s">
        <v>53</v>
      </c>
      <c r="AC1" s="2"/>
      <c r="AD1" s="2"/>
      <c r="AE1" s="2"/>
      <c r="AF1" s="2"/>
      <c r="AG1" s="2"/>
      <c r="AH1" s="2"/>
      <c r="AI1" s="4"/>
      <c r="AJ1" s="4"/>
    </row>
    <row r="2" spans="1:36" x14ac:dyDescent="0.35">
      <c r="A2" s="6" t="s">
        <v>169</v>
      </c>
      <c r="B2" s="7" t="s">
        <v>1</v>
      </c>
      <c r="C2" s="31" t="s">
        <v>56</v>
      </c>
      <c r="D2" s="31" t="s">
        <v>2</v>
      </c>
      <c r="E2" s="31">
        <v>2100</v>
      </c>
      <c r="F2" s="31">
        <v>370</v>
      </c>
      <c r="G2" s="31">
        <v>6</v>
      </c>
      <c r="H2" s="32" t="s">
        <v>43</v>
      </c>
      <c r="I2" s="32" t="s">
        <v>43</v>
      </c>
      <c r="J2" s="32" t="s">
        <v>43</v>
      </c>
      <c r="K2" s="32" t="s">
        <v>43</v>
      </c>
      <c r="L2" s="32">
        <v>45658</v>
      </c>
      <c r="M2" s="31">
        <v>11.654</v>
      </c>
      <c r="N2" s="31">
        <v>16.8</v>
      </c>
      <c r="O2" s="31">
        <v>2.1</v>
      </c>
      <c r="P2" s="31">
        <v>2.1</v>
      </c>
      <c r="Q2" s="33">
        <v>0.3</v>
      </c>
      <c r="R2" s="31">
        <v>57</v>
      </c>
      <c r="S2" s="31">
        <v>594</v>
      </c>
      <c r="T2" s="31" t="s">
        <v>43</v>
      </c>
      <c r="U2" s="31" t="s">
        <v>43</v>
      </c>
      <c r="V2" s="31" t="s">
        <v>43</v>
      </c>
      <c r="W2" s="31" t="s">
        <v>43</v>
      </c>
      <c r="X2" s="31" t="s">
        <v>43</v>
      </c>
      <c r="Y2" s="33">
        <v>0.1</v>
      </c>
      <c r="Z2" s="33">
        <v>0.1</v>
      </c>
      <c r="AA2" s="16">
        <v>-25.94444</v>
      </c>
      <c r="AB2" s="17">
        <v>29.79166</v>
      </c>
      <c r="AC2" s="2"/>
      <c r="AD2" s="29"/>
      <c r="AE2" s="29"/>
      <c r="AF2" s="2"/>
      <c r="AG2" s="2"/>
      <c r="AH2" s="2"/>
      <c r="AI2" s="4"/>
      <c r="AJ2" s="4"/>
    </row>
    <row r="3" spans="1:36" x14ac:dyDescent="0.35">
      <c r="A3" s="8" t="s">
        <v>169</v>
      </c>
      <c r="B3" s="5" t="s">
        <v>3</v>
      </c>
      <c r="C3" s="35" t="s">
        <v>56</v>
      </c>
      <c r="D3" s="35" t="s">
        <v>2</v>
      </c>
      <c r="E3" s="35">
        <v>1481</v>
      </c>
      <c r="F3" s="35">
        <v>190</v>
      </c>
      <c r="G3" s="35">
        <v>8</v>
      </c>
      <c r="H3" s="36" t="s">
        <v>43</v>
      </c>
      <c r="I3" s="36" t="s">
        <v>43</v>
      </c>
      <c r="J3" s="36" t="s">
        <v>43</v>
      </c>
      <c r="K3" s="36" t="s">
        <v>43</v>
      </c>
      <c r="L3" s="36">
        <v>44927</v>
      </c>
      <c r="M3" s="35">
        <v>12.420999999999999</v>
      </c>
      <c r="N3" s="35">
        <v>23.1</v>
      </c>
      <c r="O3" s="35">
        <v>1.1000000000000001</v>
      </c>
      <c r="P3" s="35">
        <v>1.1000000000000001</v>
      </c>
      <c r="Q3" s="37">
        <v>0.3</v>
      </c>
      <c r="R3" s="35">
        <v>57</v>
      </c>
      <c r="S3" s="35">
        <v>594</v>
      </c>
      <c r="T3" s="35" t="s">
        <v>43</v>
      </c>
      <c r="U3" s="35" t="s">
        <v>43</v>
      </c>
      <c r="V3" s="35" t="s">
        <v>43</v>
      </c>
      <c r="W3" s="35" t="s">
        <v>43</v>
      </c>
      <c r="X3" s="35" t="s">
        <v>43</v>
      </c>
      <c r="Y3" s="37">
        <v>0.1</v>
      </c>
      <c r="Z3" s="37">
        <v>0.1</v>
      </c>
      <c r="AA3" s="18">
        <v>-26.620069999999998</v>
      </c>
      <c r="AB3" s="19">
        <v>30.09113</v>
      </c>
      <c r="AC3" s="2"/>
      <c r="AD3" s="29"/>
      <c r="AE3" s="29"/>
      <c r="AF3" s="2"/>
      <c r="AG3" s="2"/>
      <c r="AH3" s="2"/>
      <c r="AI3" s="4"/>
      <c r="AJ3" s="4"/>
    </row>
    <row r="4" spans="1:36" x14ac:dyDescent="0.35">
      <c r="A4" s="8" t="s">
        <v>169</v>
      </c>
      <c r="B4" s="5" t="s">
        <v>4</v>
      </c>
      <c r="C4" s="38" t="s">
        <v>56</v>
      </c>
      <c r="D4" s="38" t="s">
        <v>2</v>
      </c>
      <c r="E4" s="38">
        <v>2875</v>
      </c>
      <c r="F4" s="38">
        <v>580</v>
      </c>
      <c r="G4" s="38">
        <v>5</v>
      </c>
      <c r="H4" s="39" t="s">
        <v>43</v>
      </c>
      <c r="I4" s="39" t="s">
        <v>43</v>
      </c>
      <c r="J4" s="39" t="s">
        <v>43</v>
      </c>
      <c r="K4" s="39" t="s">
        <v>43</v>
      </c>
      <c r="L4" s="39">
        <v>48945</v>
      </c>
      <c r="M4" s="44">
        <v>11.034000000000001</v>
      </c>
      <c r="N4" s="44">
        <v>11.8</v>
      </c>
      <c r="O4" s="44">
        <v>3.3</v>
      </c>
      <c r="P4" s="44">
        <v>3.3</v>
      </c>
      <c r="Q4" s="45">
        <v>0.3</v>
      </c>
      <c r="R4" s="44">
        <v>57</v>
      </c>
      <c r="S4" s="44">
        <v>594</v>
      </c>
      <c r="T4" s="44" t="s">
        <v>43</v>
      </c>
      <c r="U4" s="44" t="s">
        <v>43</v>
      </c>
      <c r="V4" s="44" t="s">
        <v>43</v>
      </c>
      <c r="W4" s="44" t="s">
        <v>43</v>
      </c>
      <c r="X4" s="44" t="s">
        <v>43</v>
      </c>
      <c r="Y4" s="40">
        <v>0.1</v>
      </c>
      <c r="Z4" s="40">
        <v>0.1</v>
      </c>
      <c r="AA4" s="13">
        <v>-25.959540000000001</v>
      </c>
      <c r="AB4" s="14">
        <v>29.34094</v>
      </c>
      <c r="AC4" s="2"/>
      <c r="AD4" s="29"/>
      <c r="AE4" s="29"/>
      <c r="AF4" s="2"/>
      <c r="AG4" s="2"/>
      <c r="AH4" s="2"/>
      <c r="AI4" s="4"/>
      <c r="AJ4" s="4"/>
    </row>
    <row r="5" spans="1:36" x14ac:dyDescent="0.35">
      <c r="A5" s="8" t="s">
        <v>169</v>
      </c>
      <c r="B5" s="5" t="s">
        <v>5</v>
      </c>
      <c r="C5" s="35" t="s">
        <v>56</v>
      </c>
      <c r="D5" s="35" t="s">
        <v>2</v>
      </c>
      <c r="E5" s="35">
        <v>570</v>
      </c>
      <c r="F5" s="35">
        <v>180</v>
      </c>
      <c r="G5" s="35">
        <v>6</v>
      </c>
      <c r="H5" s="36" t="s">
        <v>43</v>
      </c>
      <c r="I5" s="36" t="s">
        <v>43</v>
      </c>
      <c r="J5" s="36" t="s">
        <v>43</v>
      </c>
      <c r="K5" s="36" t="s">
        <v>43</v>
      </c>
      <c r="L5" s="36">
        <v>46753</v>
      </c>
      <c r="M5" s="35">
        <v>12.61</v>
      </c>
      <c r="N5" s="35">
        <v>22.1</v>
      </c>
      <c r="O5" s="35">
        <v>0.9</v>
      </c>
      <c r="P5" s="35">
        <v>0.9</v>
      </c>
      <c r="Q5" s="37">
        <v>0.3</v>
      </c>
      <c r="R5" s="35">
        <v>57</v>
      </c>
      <c r="S5" s="35">
        <v>594</v>
      </c>
      <c r="T5" s="35" t="s">
        <v>43</v>
      </c>
      <c r="U5" s="35" t="s">
        <v>43</v>
      </c>
      <c r="V5" s="35" t="s">
        <v>43</v>
      </c>
      <c r="W5" s="35" t="s">
        <v>43</v>
      </c>
      <c r="X5" s="35" t="s">
        <v>43</v>
      </c>
      <c r="Y5" s="37">
        <v>0.1</v>
      </c>
      <c r="Z5" s="37">
        <v>0.1</v>
      </c>
      <c r="AA5" s="18">
        <v>-26.769549999999999</v>
      </c>
      <c r="AB5" s="19">
        <v>28.499510000000001</v>
      </c>
      <c r="AC5" s="2"/>
      <c r="AD5" s="29"/>
      <c r="AE5" s="29"/>
      <c r="AF5" s="2"/>
      <c r="AG5" s="2"/>
      <c r="AH5" s="2"/>
      <c r="AI5" s="4"/>
      <c r="AJ5" s="4"/>
    </row>
    <row r="6" spans="1:36" x14ac:dyDescent="0.35">
      <c r="A6" s="8" t="s">
        <v>169</v>
      </c>
      <c r="B6" s="5" t="s">
        <v>6</v>
      </c>
      <c r="C6" s="38" t="s">
        <v>56</v>
      </c>
      <c r="D6" s="38" t="s">
        <v>2</v>
      </c>
      <c r="E6" s="38">
        <v>1098</v>
      </c>
      <c r="F6" s="38">
        <v>190</v>
      </c>
      <c r="G6" s="38">
        <v>10</v>
      </c>
      <c r="H6" s="39" t="s">
        <v>43</v>
      </c>
      <c r="I6" s="39" t="s">
        <v>43</v>
      </c>
      <c r="J6" s="39" t="s">
        <v>43</v>
      </c>
      <c r="K6" s="39" t="s">
        <v>43</v>
      </c>
      <c r="L6" s="39">
        <v>46023</v>
      </c>
      <c r="M6" s="38">
        <v>12.131</v>
      </c>
      <c r="N6" s="38">
        <v>17</v>
      </c>
      <c r="O6" s="38">
        <v>1.1000000000000001</v>
      </c>
      <c r="P6" s="38">
        <v>1.1000000000000001</v>
      </c>
      <c r="Q6" s="40">
        <v>0.3</v>
      </c>
      <c r="R6" s="38">
        <v>57</v>
      </c>
      <c r="S6" s="38">
        <v>594</v>
      </c>
      <c r="T6" s="38" t="s">
        <v>43</v>
      </c>
      <c r="U6" s="38" t="s">
        <v>43</v>
      </c>
      <c r="V6" s="38" t="s">
        <v>43</v>
      </c>
      <c r="W6" s="38" t="s">
        <v>43</v>
      </c>
      <c r="X6" s="38" t="s">
        <v>43</v>
      </c>
      <c r="Y6" s="40">
        <v>0.1</v>
      </c>
      <c r="Z6" s="40">
        <v>0.1</v>
      </c>
      <c r="AA6" s="20">
        <v>-26.031379999999999</v>
      </c>
      <c r="AB6" s="21">
        <v>29.601379999999999</v>
      </c>
      <c r="AC6" s="2"/>
      <c r="AD6" s="29"/>
      <c r="AE6" s="29"/>
      <c r="AF6" s="2"/>
      <c r="AG6" s="2"/>
      <c r="AH6" s="2"/>
      <c r="AI6" s="4"/>
      <c r="AJ6" s="4"/>
    </row>
    <row r="7" spans="1:36" x14ac:dyDescent="0.35">
      <c r="A7" s="8" t="s">
        <v>169</v>
      </c>
      <c r="B7" s="5" t="s">
        <v>7</v>
      </c>
      <c r="C7" s="35" t="s">
        <v>56</v>
      </c>
      <c r="D7" s="35" t="s">
        <v>2</v>
      </c>
      <c r="E7" s="35">
        <v>3840</v>
      </c>
      <c r="F7" s="35">
        <v>640</v>
      </c>
      <c r="G7" s="35">
        <v>6</v>
      </c>
      <c r="H7" s="36" t="s">
        <v>43</v>
      </c>
      <c r="I7" s="36" t="s">
        <v>43</v>
      </c>
      <c r="J7" s="36" t="s">
        <v>43</v>
      </c>
      <c r="K7" s="36" t="s">
        <v>43</v>
      </c>
      <c r="L7" s="36">
        <v>52232</v>
      </c>
      <c r="M7" s="35">
        <v>11.753</v>
      </c>
      <c r="N7" s="35">
        <v>18.600000000000001</v>
      </c>
      <c r="O7" s="35">
        <v>1.8</v>
      </c>
      <c r="P7" s="35">
        <v>1.8</v>
      </c>
      <c r="Q7" s="37">
        <v>0.3</v>
      </c>
      <c r="R7" s="35">
        <v>57</v>
      </c>
      <c r="S7" s="35">
        <v>594</v>
      </c>
      <c r="T7" s="35" t="s">
        <v>43</v>
      </c>
      <c r="U7" s="35" t="s">
        <v>43</v>
      </c>
      <c r="V7" s="35" t="s">
        <v>43</v>
      </c>
      <c r="W7" s="35" t="s">
        <v>43</v>
      </c>
      <c r="X7" s="35" t="s">
        <v>43</v>
      </c>
      <c r="Y7" s="37">
        <v>0.1</v>
      </c>
      <c r="Z7" s="37">
        <v>0.1</v>
      </c>
      <c r="AA7" s="18">
        <v>-26.088049999999999</v>
      </c>
      <c r="AB7" s="19">
        <v>28.968879999999999</v>
      </c>
      <c r="AC7" s="2"/>
      <c r="AD7" s="29"/>
      <c r="AE7" s="29"/>
      <c r="AF7" s="2"/>
      <c r="AG7" s="2"/>
      <c r="AH7" s="2"/>
      <c r="AI7" s="4"/>
      <c r="AJ7" s="4"/>
    </row>
    <row r="8" spans="1:36" x14ac:dyDescent="0.35">
      <c r="A8" s="8" t="s">
        <v>169</v>
      </c>
      <c r="B8" s="5" t="s">
        <v>8</v>
      </c>
      <c r="C8" s="38" t="s">
        <v>56</v>
      </c>
      <c r="D8" s="38" t="s">
        <v>2</v>
      </c>
      <c r="E8" s="38">
        <v>114</v>
      </c>
      <c r="F8" s="38">
        <v>100</v>
      </c>
      <c r="G8" s="38">
        <v>9</v>
      </c>
      <c r="H8" s="39" t="s">
        <v>43</v>
      </c>
      <c r="I8" s="39" t="s">
        <v>43</v>
      </c>
      <c r="J8" s="39" t="s">
        <v>43</v>
      </c>
      <c r="K8" s="39" t="s">
        <v>43</v>
      </c>
      <c r="L8" s="39">
        <v>46753</v>
      </c>
      <c r="M8" s="38">
        <v>13.829000000000001</v>
      </c>
      <c r="N8" s="38">
        <v>17.600000000000001</v>
      </c>
      <c r="O8" s="38">
        <v>0.5</v>
      </c>
      <c r="P8" s="38">
        <v>0.5</v>
      </c>
      <c r="Q8" s="40">
        <v>0.3</v>
      </c>
      <c r="R8" s="38">
        <v>57</v>
      </c>
      <c r="S8" s="38">
        <v>594</v>
      </c>
      <c r="T8" s="38" t="s">
        <v>43</v>
      </c>
      <c r="U8" s="38" t="s">
        <v>43</v>
      </c>
      <c r="V8" s="38" t="s">
        <v>43</v>
      </c>
      <c r="W8" s="38" t="s">
        <v>43</v>
      </c>
      <c r="X8" s="38" t="s">
        <v>43</v>
      </c>
      <c r="Y8" s="40">
        <v>0.1</v>
      </c>
      <c r="Z8" s="40">
        <v>0.1</v>
      </c>
      <c r="AA8" s="20">
        <v>-26.090779999999999</v>
      </c>
      <c r="AB8" s="21">
        <v>29.474460000000001</v>
      </c>
      <c r="AC8" s="2"/>
      <c r="AD8" s="29"/>
      <c r="AE8" s="29"/>
      <c r="AF8" s="2"/>
      <c r="AG8" s="2"/>
      <c r="AH8" s="2"/>
      <c r="AI8" s="4"/>
      <c r="AJ8" s="4"/>
    </row>
    <row r="9" spans="1:36" x14ac:dyDescent="0.35">
      <c r="A9" s="8" t="s">
        <v>169</v>
      </c>
      <c r="B9" s="5" t="s">
        <v>9</v>
      </c>
      <c r="C9" s="35" t="s">
        <v>56</v>
      </c>
      <c r="D9" s="35" t="s">
        <v>2</v>
      </c>
      <c r="E9" s="35">
        <v>2850</v>
      </c>
      <c r="F9" s="35">
        <v>480</v>
      </c>
      <c r="G9" s="35">
        <v>6</v>
      </c>
      <c r="H9" s="36" t="s">
        <v>43</v>
      </c>
      <c r="I9" s="36" t="s">
        <v>43</v>
      </c>
      <c r="J9" s="36" t="s">
        <v>43</v>
      </c>
      <c r="K9" s="36" t="s">
        <v>43</v>
      </c>
      <c r="L9" s="36">
        <v>47119</v>
      </c>
      <c r="M9" s="35">
        <v>11.243</v>
      </c>
      <c r="N9" s="35">
        <v>18.600000000000001</v>
      </c>
      <c r="O9" s="35">
        <v>3.6</v>
      </c>
      <c r="P9" s="35">
        <v>3.6</v>
      </c>
      <c r="Q9" s="37">
        <v>0.3</v>
      </c>
      <c r="R9" s="35">
        <v>57</v>
      </c>
      <c r="S9" s="35">
        <v>594</v>
      </c>
      <c r="T9" s="35" t="s">
        <v>43</v>
      </c>
      <c r="U9" s="35" t="s">
        <v>43</v>
      </c>
      <c r="V9" s="35" t="s">
        <v>43</v>
      </c>
      <c r="W9" s="35" t="s">
        <v>43</v>
      </c>
      <c r="X9" s="35" t="s">
        <v>43</v>
      </c>
      <c r="Y9" s="37">
        <v>0.1</v>
      </c>
      <c r="Z9" s="37">
        <v>0.1</v>
      </c>
      <c r="AA9" s="18">
        <v>-26.25404</v>
      </c>
      <c r="AB9" s="19">
        <v>29.18008</v>
      </c>
      <c r="AC9" s="2"/>
      <c r="AD9" s="29"/>
      <c r="AE9" s="29"/>
      <c r="AF9" s="2"/>
      <c r="AG9" s="2"/>
      <c r="AH9" s="2"/>
      <c r="AI9" s="4"/>
      <c r="AJ9" s="4"/>
    </row>
    <row r="10" spans="1:36" x14ac:dyDescent="0.35">
      <c r="A10" s="8" t="s">
        <v>169</v>
      </c>
      <c r="B10" s="5" t="s">
        <v>10</v>
      </c>
      <c r="C10" s="38" t="s">
        <v>56</v>
      </c>
      <c r="D10" s="38" t="s">
        <v>2</v>
      </c>
      <c r="E10" s="38">
        <v>2880</v>
      </c>
      <c r="F10" s="38">
        <v>723</v>
      </c>
      <c r="G10" s="38">
        <v>0</v>
      </c>
      <c r="H10" s="39" t="s">
        <v>43</v>
      </c>
      <c r="I10" s="39" t="s">
        <v>43</v>
      </c>
      <c r="J10" s="39" t="s">
        <v>43</v>
      </c>
      <c r="K10" s="39" t="s">
        <v>43</v>
      </c>
      <c r="L10" s="39" t="s">
        <v>55</v>
      </c>
      <c r="M10" s="38">
        <v>9.8119999999999994</v>
      </c>
      <c r="N10" s="38">
        <v>16.3</v>
      </c>
      <c r="O10" s="38">
        <v>7.2</v>
      </c>
      <c r="P10" s="38">
        <v>7.2</v>
      </c>
      <c r="Q10" s="40">
        <v>0.3</v>
      </c>
      <c r="R10" s="38">
        <v>80</v>
      </c>
      <c r="S10" s="38">
        <v>4700</v>
      </c>
      <c r="T10" s="38" t="s">
        <v>43</v>
      </c>
      <c r="U10" s="38" t="s">
        <v>43</v>
      </c>
      <c r="V10" s="38" t="s">
        <v>43</v>
      </c>
      <c r="W10" s="38" t="s">
        <v>43</v>
      </c>
      <c r="X10" s="38" t="s">
        <v>43</v>
      </c>
      <c r="Y10" s="40">
        <v>0.1</v>
      </c>
      <c r="Z10" s="40">
        <v>0.1</v>
      </c>
      <c r="AA10" s="20">
        <v>-25.5459</v>
      </c>
      <c r="AB10" s="21">
        <v>28.5502</v>
      </c>
      <c r="AC10" s="2"/>
      <c r="AD10" s="29"/>
      <c r="AE10" s="29"/>
      <c r="AF10" s="2"/>
      <c r="AG10" s="2"/>
      <c r="AH10" s="2"/>
      <c r="AI10" s="4"/>
      <c r="AJ10" s="4"/>
    </row>
    <row r="11" spans="1:36" x14ac:dyDescent="0.35">
      <c r="A11" s="8" t="s">
        <v>169</v>
      </c>
      <c r="B11" s="5" t="s">
        <v>12</v>
      </c>
      <c r="C11" s="35" t="s">
        <v>56</v>
      </c>
      <c r="D11" s="35" t="s">
        <v>2</v>
      </c>
      <c r="E11" s="35">
        <v>3558</v>
      </c>
      <c r="F11" s="35">
        <v>590</v>
      </c>
      <c r="G11" s="35">
        <v>6</v>
      </c>
      <c r="H11" s="36" t="s">
        <v>43</v>
      </c>
      <c r="I11" s="36" t="s">
        <v>43</v>
      </c>
      <c r="J11" s="36" t="s">
        <v>43</v>
      </c>
      <c r="K11" s="36" t="s">
        <v>43</v>
      </c>
      <c r="L11" s="36">
        <v>51136</v>
      </c>
      <c r="M11" s="35">
        <v>10.975</v>
      </c>
      <c r="N11" s="35">
        <v>11.2</v>
      </c>
      <c r="O11" s="35">
        <v>5.9</v>
      </c>
      <c r="P11" s="35">
        <v>5.9</v>
      </c>
      <c r="Q11" s="37">
        <v>0.3</v>
      </c>
      <c r="R11" s="35">
        <v>57</v>
      </c>
      <c r="S11" s="35">
        <v>594</v>
      </c>
      <c r="T11" s="35" t="s">
        <v>43</v>
      </c>
      <c r="U11" s="35" t="s">
        <v>43</v>
      </c>
      <c r="V11" s="35" t="s">
        <v>43</v>
      </c>
      <c r="W11" s="35" t="s">
        <v>43</v>
      </c>
      <c r="X11" s="35" t="s">
        <v>43</v>
      </c>
      <c r="Y11" s="37">
        <v>0.1</v>
      </c>
      <c r="Z11" s="37">
        <v>0.1</v>
      </c>
      <c r="AA11" s="18">
        <v>-26.740269999999999</v>
      </c>
      <c r="AB11" s="19">
        <v>27.975000000000001</v>
      </c>
      <c r="AC11" s="2"/>
      <c r="AD11" s="29"/>
      <c r="AE11" s="29"/>
      <c r="AF11" s="2"/>
      <c r="AG11" s="2"/>
      <c r="AH11" s="2"/>
      <c r="AI11" s="4"/>
      <c r="AJ11" s="4"/>
    </row>
    <row r="12" spans="1:36" x14ac:dyDescent="0.35">
      <c r="A12" s="8" t="s">
        <v>169</v>
      </c>
      <c r="B12" s="5" t="s">
        <v>13</v>
      </c>
      <c r="C12" s="38" t="s">
        <v>56</v>
      </c>
      <c r="D12" s="38" t="s">
        <v>2</v>
      </c>
      <c r="E12" s="38">
        <v>1833</v>
      </c>
      <c r="F12" s="38">
        <v>610</v>
      </c>
      <c r="G12" s="38">
        <v>3</v>
      </c>
      <c r="H12" s="39" t="s">
        <v>43</v>
      </c>
      <c r="I12" s="39" t="s">
        <v>43</v>
      </c>
      <c r="J12" s="39" t="s">
        <v>43</v>
      </c>
      <c r="K12" s="39" t="s">
        <v>43</v>
      </c>
      <c r="L12" s="39">
        <v>54058</v>
      </c>
      <c r="M12" s="38">
        <v>11.753</v>
      </c>
      <c r="N12" s="38">
        <v>21.8</v>
      </c>
      <c r="O12" s="38">
        <v>1.7</v>
      </c>
      <c r="P12" s="38">
        <v>1.7</v>
      </c>
      <c r="Q12" s="40">
        <v>0.3</v>
      </c>
      <c r="R12" s="38">
        <v>57</v>
      </c>
      <c r="S12" s="38">
        <v>594</v>
      </c>
      <c r="T12" s="38" t="s">
        <v>43</v>
      </c>
      <c r="U12" s="38" t="s">
        <v>43</v>
      </c>
      <c r="V12" s="38" t="s">
        <v>43</v>
      </c>
      <c r="W12" s="38" t="s">
        <v>43</v>
      </c>
      <c r="X12" s="38" t="s">
        <v>43</v>
      </c>
      <c r="Y12" s="40">
        <v>0.1</v>
      </c>
      <c r="Z12" s="40">
        <v>0.1</v>
      </c>
      <c r="AA12" s="20">
        <v>-27.095549999999999</v>
      </c>
      <c r="AB12" s="21">
        <v>29.77055</v>
      </c>
      <c r="AC12" s="2"/>
      <c r="AD12" s="29"/>
      <c r="AE12" s="29"/>
      <c r="AF12" s="2"/>
      <c r="AG12" s="2"/>
      <c r="AH12" s="2"/>
      <c r="AI12" s="4"/>
      <c r="AJ12" s="4"/>
    </row>
    <row r="13" spans="1:36" x14ac:dyDescent="0.35">
      <c r="A13" s="8" t="s">
        <v>169</v>
      </c>
      <c r="B13" s="5" t="s">
        <v>14</v>
      </c>
      <c r="C13" s="35" t="s">
        <v>56</v>
      </c>
      <c r="D13" s="35" t="s">
        <v>2</v>
      </c>
      <c r="E13" s="35">
        <v>2010</v>
      </c>
      <c r="F13" s="35">
        <v>670</v>
      </c>
      <c r="G13" s="35">
        <v>3</v>
      </c>
      <c r="H13" s="36" t="s">
        <v>43</v>
      </c>
      <c r="I13" s="36" t="s">
        <v>43</v>
      </c>
      <c r="J13" s="36" t="s">
        <v>43</v>
      </c>
      <c r="K13" s="36" t="s">
        <v>43</v>
      </c>
      <c r="L13" s="36">
        <v>55154</v>
      </c>
      <c r="M13" s="35">
        <v>11.004</v>
      </c>
      <c r="N13" s="35">
        <v>23.3</v>
      </c>
      <c r="O13" s="35">
        <v>1.9</v>
      </c>
      <c r="P13" s="35">
        <v>1.9</v>
      </c>
      <c r="Q13" s="37">
        <v>0.3</v>
      </c>
      <c r="R13" s="35">
        <v>57</v>
      </c>
      <c r="S13" s="35">
        <v>594</v>
      </c>
      <c r="T13" s="35" t="s">
        <v>43</v>
      </c>
      <c r="U13" s="35" t="s">
        <v>43</v>
      </c>
      <c r="V13" s="35" t="s">
        <v>43</v>
      </c>
      <c r="W13" s="35" t="s">
        <v>43</v>
      </c>
      <c r="X13" s="35" t="s">
        <v>43</v>
      </c>
      <c r="Y13" s="37">
        <v>0.1</v>
      </c>
      <c r="Z13" s="37">
        <v>0.1</v>
      </c>
      <c r="AA13" s="18">
        <v>-27.095549999999999</v>
      </c>
      <c r="AB13" s="19">
        <v>29.77055</v>
      </c>
      <c r="AC13" s="2"/>
      <c r="AD13" s="29"/>
      <c r="AE13" s="29"/>
      <c r="AF13" s="2"/>
      <c r="AG13" s="2"/>
      <c r="AH13" s="2"/>
      <c r="AI13" s="4"/>
      <c r="AJ13" s="4"/>
    </row>
    <row r="14" spans="1:36" x14ac:dyDescent="0.35">
      <c r="A14" s="8" t="s">
        <v>169</v>
      </c>
      <c r="B14" s="5" t="s">
        <v>15</v>
      </c>
      <c r="C14" s="38" t="s">
        <v>56</v>
      </c>
      <c r="D14" s="38" t="s">
        <v>2</v>
      </c>
      <c r="E14" s="38">
        <v>3690</v>
      </c>
      <c r="F14" s="38">
        <v>620</v>
      </c>
      <c r="G14" s="38">
        <v>6</v>
      </c>
      <c r="H14" s="39" t="s">
        <v>43</v>
      </c>
      <c r="I14" s="39" t="s">
        <v>43</v>
      </c>
      <c r="J14" s="39" t="s">
        <v>43</v>
      </c>
      <c r="K14" s="39" t="s">
        <v>43</v>
      </c>
      <c r="L14" s="39">
        <v>51502</v>
      </c>
      <c r="M14" s="38">
        <v>11.654</v>
      </c>
      <c r="N14" s="38">
        <v>11.4</v>
      </c>
      <c r="O14" s="38">
        <v>3</v>
      </c>
      <c r="P14" s="38">
        <v>3</v>
      </c>
      <c r="Q14" s="40">
        <v>0.3</v>
      </c>
      <c r="R14" s="38">
        <v>57</v>
      </c>
      <c r="S14" s="38">
        <v>594</v>
      </c>
      <c r="T14" s="38" t="s">
        <v>43</v>
      </c>
      <c r="U14" s="38" t="s">
        <v>43</v>
      </c>
      <c r="V14" s="38" t="s">
        <v>43</v>
      </c>
      <c r="W14" s="38" t="s">
        <v>43</v>
      </c>
      <c r="X14" s="38" t="s">
        <v>43</v>
      </c>
      <c r="Y14" s="40">
        <v>0.1</v>
      </c>
      <c r="Z14" s="40">
        <v>0.1</v>
      </c>
      <c r="AA14" s="20">
        <v>-23.667770000000001</v>
      </c>
      <c r="AB14" s="21">
        <v>27.612770000000001</v>
      </c>
      <c r="AC14" s="2"/>
      <c r="AD14" s="29"/>
      <c r="AE14" s="29"/>
      <c r="AF14" s="2"/>
      <c r="AG14" s="2"/>
      <c r="AH14" s="2"/>
      <c r="AI14" s="4"/>
      <c r="AJ14" s="4"/>
    </row>
    <row r="15" spans="1:36" x14ac:dyDescent="0.35">
      <c r="A15" s="8" t="s">
        <v>169</v>
      </c>
      <c r="B15" s="5" t="s">
        <v>16</v>
      </c>
      <c r="C15" s="35" t="s">
        <v>56</v>
      </c>
      <c r="D15" s="35" t="s">
        <v>2</v>
      </c>
      <c r="E15" s="35">
        <v>3450</v>
      </c>
      <c r="F15" s="35">
        <v>580</v>
      </c>
      <c r="G15" s="35">
        <v>6</v>
      </c>
      <c r="H15" s="36" t="s">
        <v>43</v>
      </c>
      <c r="I15" s="36" t="s">
        <v>43</v>
      </c>
      <c r="J15" s="36" t="s">
        <v>43</v>
      </c>
      <c r="K15" s="36" t="s">
        <v>43</v>
      </c>
      <c r="L15" s="36">
        <v>48580</v>
      </c>
      <c r="M15" s="35">
        <v>11.034000000000001</v>
      </c>
      <c r="N15" s="35">
        <v>22.9</v>
      </c>
      <c r="O15" s="35">
        <v>2.4</v>
      </c>
      <c r="P15" s="35">
        <v>2.4</v>
      </c>
      <c r="Q15" s="37">
        <v>0.3</v>
      </c>
      <c r="R15" s="35">
        <v>57</v>
      </c>
      <c r="S15" s="35">
        <v>594</v>
      </c>
      <c r="T15" s="35" t="s">
        <v>43</v>
      </c>
      <c r="U15" s="35" t="s">
        <v>43</v>
      </c>
      <c r="V15" s="35" t="s">
        <v>43</v>
      </c>
      <c r="W15" s="35" t="s">
        <v>43</v>
      </c>
      <c r="X15" s="35" t="s">
        <v>43</v>
      </c>
      <c r="Y15" s="37">
        <v>0.1</v>
      </c>
      <c r="Z15" s="37">
        <v>0.1</v>
      </c>
      <c r="AA15" s="18">
        <v>-26.280360000000002</v>
      </c>
      <c r="AB15" s="19">
        <v>29.142289999999999</v>
      </c>
      <c r="AC15" s="2"/>
      <c r="AD15" s="29"/>
      <c r="AE15" s="29"/>
      <c r="AF15" s="2"/>
      <c r="AG15" s="2"/>
      <c r="AH15" s="2"/>
      <c r="AI15" s="4"/>
      <c r="AJ15" s="4"/>
    </row>
    <row r="16" spans="1:36" x14ac:dyDescent="0.35">
      <c r="A16" s="8" t="s">
        <v>169</v>
      </c>
      <c r="B16" s="5" t="s">
        <v>17</v>
      </c>
      <c r="C16" s="38" t="s">
        <v>56</v>
      </c>
      <c r="D16" s="38" t="s">
        <v>2</v>
      </c>
      <c r="E16" s="38">
        <v>3597</v>
      </c>
      <c r="F16" s="38">
        <v>722</v>
      </c>
      <c r="G16" s="38">
        <v>1</v>
      </c>
      <c r="H16" s="39" t="s">
        <v>43</v>
      </c>
      <c r="I16" s="39" t="s">
        <v>43</v>
      </c>
      <c r="J16" s="39" t="s">
        <v>43</v>
      </c>
      <c r="K16" s="39" t="s">
        <v>43</v>
      </c>
      <c r="L16" s="39" t="s">
        <v>55</v>
      </c>
      <c r="M16" s="38">
        <v>9.8119999999999994</v>
      </c>
      <c r="N16" s="38">
        <v>16.3</v>
      </c>
      <c r="O16" s="38">
        <v>7.2</v>
      </c>
      <c r="P16" s="38">
        <v>7.2</v>
      </c>
      <c r="Q16" s="40">
        <v>0.3</v>
      </c>
      <c r="R16" s="38">
        <v>80</v>
      </c>
      <c r="S16" s="38">
        <v>4700</v>
      </c>
      <c r="T16" s="38" t="s">
        <v>43</v>
      </c>
      <c r="U16" s="38" t="s">
        <v>43</v>
      </c>
      <c r="V16" s="38" t="s">
        <v>43</v>
      </c>
      <c r="W16" s="38" t="s">
        <v>43</v>
      </c>
      <c r="X16" s="38" t="s">
        <v>43</v>
      </c>
      <c r="Y16" s="40">
        <v>0.1</v>
      </c>
      <c r="Z16" s="40">
        <v>0.1</v>
      </c>
      <c r="AA16" s="20">
        <v>-23.42</v>
      </c>
      <c r="AB16" s="21">
        <v>27.33</v>
      </c>
      <c r="AC16" s="2"/>
      <c r="AD16" s="29"/>
      <c r="AE16" s="29"/>
      <c r="AF16" s="2"/>
      <c r="AG16" s="2"/>
      <c r="AH16" s="2"/>
      <c r="AI16" s="4"/>
      <c r="AJ16" s="4"/>
    </row>
    <row r="17" spans="1:36" x14ac:dyDescent="0.35">
      <c r="A17" s="8" t="s">
        <v>169</v>
      </c>
      <c r="B17" s="5" t="s">
        <v>18</v>
      </c>
      <c r="C17" s="35" t="s">
        <v>56</v>
      </c>
      <c r="D17" s="35" t="s">
        <v>2</v>
      </c>
      <c r="E17" s="35">
        <v>3510</v>
      </c>
      <c r="F17" s="35">
        <v>580</v>
      </c>
      <c r="G17" s="35">
        <v>6</v>
      </c>
      <c r="H17" s="36" t="s">
        <v>43</v>
      </c>
      <c r="I17" s="36" t="s">
        <v>43</v>
      </c>
      <c r="J17" s="36" t="s">
        <v>43</v>
      </c>
      <c r="K17" s="36" t="s">
        <v>43</v>
      </c>
      <c r="L17" s="36">
        <v>51136</v>
      </c>
      <c r="M17" s="35">
        <v>10.917999999999999</v>
      </c>
      <c r="N17" s="35">
        <v>26</v>
      </c>
      <c r="O17" s="35">
        <v>3.2</v>
      </c>
      <c r="P17" s="35">
        <v>3.2</v>
      </c>
      <c r="Q17" s="37">
        <v>0.3</v>
      </c>
      <c r="R17" s="35">
        <v>57</v>
      </c>
      <c r="S17" s="35">
        <v>594</v>
      </c>
      <c r="T17" s="35" t="s">
        <v>43</v>
      </c>
      <c r="U17" s="35" t="s">
        <v>43</v>
      </c>
      <c r="V17" s="35" t="s">
        <v>43</v>
      </c>
      <c r="W17" s="35" t="s">
        <v>43</v>
      </c>
      <c r="X17" s="35" t="s">
        <v>43</v>
      </c>
      <c r="Y17" s="37">
        <v>0.1</v>
      </c>
      <c r="Z17" s="37">
        <v>0.1</v>
      </c>
      <c r="AA17" s="18">
        <v>-26.775649999999999</v>
      </c>
      <c r="AB17" s="19">
        <v>29.352119999999999</v>
      </c>
      <c r="AC17" s="2"/>
      <c r="AD17" s="29"/>
      <c r="AE17" s="29"/>
      <c r="AF17" s="2"/>
      <c r="AG17" s="2"/>
      <c r="AH17" s="2"/>
      <c r="AI17" s="4"/>
      <c r="AJ17" s="4"/>
    </row>
    <row r="18" spans="1:36" x14ac:dyDescent="0.35">
      <c r="A18" s="8" t="s">
        <v>169</v>
      </c>
      <c r="B18" s="5" t="s">
        <v>20</v>
      </c>
      <c r="C18" s="38" t="s">
        <v>57</v>
      </c>
      <c r="D18" s="38" t="s">
        <v>2</v>
      </c>
      <c r="E18" s="38">
        <v>100</v>
      </c>
      <c r="F18" s="38">
        <v>2</v>
      </c>
      <c r="G18" s="38">
        <v>50</v>
      </c>
      <c r="H18" s="39" t="s">
        <v>43</v>
      </c>
      <c r="I18" s="39" t="s">
        <v>43</v>
      </c>
      <c r="J18" s="39" t="s">
        <v>43</v>
      </c>
      <c r="K18" s="39" t="s">
        <v>43</v>
      </c>
      <c r="L18" s="39">
        <v>49064</v>
      </c>
      <c r="M18" s="38" t="s">
        <v>43</v>
      </c>
      <c r="N18" s="38" t="s">
        <v>43</v>
      </c>
      <c r="O18" s="38" t="s">
        <v>43</v>
      </c>
      <c r="P18" s="38" t="s">
        <v>43</v>
      </c>
      <c r="Q18" s="40">
        <v>0</v>
      </c>
      <c r="R18" s="38">
        <v>700</v>
      </c>
      <c r="S18" s="38">
        <v>0</v>
      </c>
      <c r="T18" s="38" t="s">
        <v>43</v>
      </c>
      <c r="U18" s="38" t="s">
        <v>43</v>
      </c>
      <c r="V18" s="38" t="s">
        <v>43</v>
      </c>
      <c r="W18" s="38" t="s">
        <v>43</v>
      </c>
      <c r="X18" s="38" t="s">
        <v>43</v>
      </c>
      <c r="Y18" s="40">
        <v>0.1</v>
      </c>
      <c r="Z18" s="40">
        <v>0.1</v>
      </c>
      <c r="AA18" s="20">
        <v>-31.501799999999999</v>
      </c>
      <c r="AB18" s="21">
        <v>18.1143</v>
      </c>
      <c r="AC18" s="2"/>
      <c r="AD18" s="29"/>
      <c r="AE18" s="29"/>
      <c r="AF18" s="2"/>
      <c r="AG18" s="2"/>
      <c r="AH18" s="2"/>
      <c r="AI18" s="4"/>
      <c r="AJ18" s="4"/>
    </row>
    <row r="19" spans="1:36" x14ac:dyDescent="0.35">
      <c r="A19" s="8" t="s">
        <v>169</v>
      </c>
      <c r="B19" s="5" t="s">
        <v>63</v>
      </c>
      <c r="C19" s="35" t="s">
        <v>58</v>
      </c>
      <c r="D19" s="35" t="s">
        <v>2</v>
      </c>
      <c r="E19" s="35">
        <v>1854</v>
      </c>
      <c r="F19" s="35">
        <v>930</v>
      </c>
      <c r="G19" s="35">
        <v>2</v>
      </c>
      <c r="H19" s="36" t="s">
        <v>43</v>
      </c>
      <c r="I19" s="36" t="s">
        <v>43</v>
      </c>
      <c r="J19" s="36" t="s">
        <v>43</v>
      </c>
      <c r="K19" s="36" t="s">
        <v>43</v>
      </c>
      <c r="L19" s="36">
        <v>52597</v>
      </c>
      <c r="M19" s="35">
        <v>11.111000000000001</v>
      </c>
      <c r="N19" s="35">
        <v>8.1</v>
      </c>
      <c r="O19" s="35" t="s">
        <v>43</v>
      </c>
      <c r="P19" s="35" t="s">
        <v>43</v>
      </c>
      <c r="Q19" s="37">
        <v>0</v>
      </c>
      <c r="R19" s="35">
        <v>37</v>
      </c>
      <c r="S19" s="35">
        <v>968</v>
      </c>
      <c r="T19" s="35" t="s">
        <v>43</v>
      </c>
      <c r="U19" s="35" t="s">
        <v>43</v>
      </c>
      <c r="V19" s="35" t="s">
        <v>43</v>
      </c>
      <c r="W19" s="35" t="s">
        <v>43</v>
      </c>
      <c r="X19" s="35" t="s">
        <v>43</v>
      </c>
      <c r="Y19" s="37">
        <v>0.03</v>
      </c>
      <c r="Z19" s="37">
        <v>0.06</v>
      </c>
      <c r="AA19" s="18">
        <v>-33.673659999999998</v>
      </c>
      <c r="AB19" s="19">
        <v>18.42811</v>
      </c>
      <c r="AC19" s="2"/>
      <c r="AD19" s="29"/>
      <c r="AE19" s="29"/>
      <c r="AF19" s="2"/>
      <c r="AG19" s="2"/>
      <c r="AH19" s="2"/>
      <c r="AI19" s="4"/>
      <c r="AJ19" s="4"/>
    </row>
    <row r="20" spans="1:36" x14ac:dyDescent="0.35">
      <c r="A20" s="8" t="s">
        <v>169</v>
      </c>
      <c r="B20" s="5" t="s">
        <v>21</v>
      </c>
      <c r="C20" s="38" t="s">
        <v>59</v>
      </c>
      <c r="D20" s="38" t="s">
        <v>2</v>
      </c>
      <c r="E20" s="38">
        <v>1000</v>
      </c>
      <c r="F20" s="38">
        <v>250</v>
      </c>
      <c r="G20" s="38">
        <v>4</v>
      </c>
      <c r="H20" s="39" t="s">
        <v>43</v>
      </c>
      <c r="I20" s="39" t="s">
        <v>43</v>
      </c>
      <c r="J20" s="39" t="s">
        <v>43</v>
      </c>
      <c r="K20" s="39" t="s">
        <v>43</v>
      </c>
      <c r="L20" s="39" t="s">
        <v>55</v>
      </c>
      <c r="M20" s="38" t="s">
        <v>43</v>
      </c>
      <c r="N20" s="38" t="s">
        <v>43</v>
      </c>
      <c r="O20" s="38" t="s">
        <v>43</v>
      </c>
      <c r="P20" s="38" t="s">
        <v>43</v>
      </c>
      <c r="Q20" s="40">
        <v>0</v>
      </c>
      <c r="R20" s="38">
        <v>0</v>
      </c>
      <c r="S20" s="38">
        <v>201</v>
      </c>
      <c r="T20" s="46">
        <v>0.73699999999999999</v>
      </c>
      <c r="U20" s="38">
        <f>G20</f>
        <v>4</v>
      </c>
      <c r="V20" s="38">
        <f t="shared" ref="V20:V22" si="0">F20</f>
        <v>250</v>
      </c>
      <c r="W20" s="38">
        <v>21.7</v>
      </c>
      <c r="X20" s="38" t="s">
        <v>43</v>
      </c>
      <c r="Y20" s="40">
        <v>0.03</v>
      </c>
      <c r="Z20" s="40">
        <v>2.4E-2</v>
      </c>
      <c r="AA20" s="20">
        <v>-28.562830000000002</v>
      </c>
      <c r="AB20" s="21">
        <v>29.082750000000001</v>
      </c>
      <c r="AC20" s="2"/>
      <c r="AD20" s="29"/>
      <c r="AE20" s="29"/>
      <c r="AF20" s="2"/>
      <c r="AG20" s="2"/>
      <c r="AH20" s="2"/>
      <c r="AI20" s="4"/>
      <c r="AJ20" s="4"/>
    </row>
    <row r="21" spans="1:36" x14ac:dyDescent="0.35">
      <c r="A21" s="8" t="s">
        <v>169</v>
      </c>
      <c r="B21" s="5" t="s">
        <v>22</v>
      </c>
      <c r="C21" s="35" t="s">
        <v>59</v>
      </c>
      <c r="D21" s="35" t="s">
        <v>2</v>
      </c>
      <c r="E21" s="35">
        <v>1332</v>
      </c>
      <c r="F21" s="35">
        <v>333</v>
      </c>
      <c r="G21" s="35">
        <v>4</v>
      </c>
      <c r="H21" s="36" t="s">
        <v>43</v>
      </c>
      <c r="I21" s="36" t="s">
        <v>43</v>
      </c>
      <c r="J21" s="36" t="s">
        <v>43</v>
      </c>
      <c r="K21" s="36" t="s">
        <v>43</v>
      </c>
      <c r="L21" s="36" t="s">
        <v>55</v>
      </c>
      <c r="M21" s="35" t="s">
        <v>43</v>
      </c>
      <c r="N21" s="35" t="s">
        <v>43</v>
      </c>
      <c r="O21" s="35" t="s">
        <v>43</v>
      </c>
      <c r="P21" s="35" t="s">
        <v>43</v>
      </c>
      <c r="Q21" s="37">
        <v>0</v>
      </c>
      <c r="R21" s="35">
        <v>0</v>
      </c>
      <c r="S21" s="35">
        <v>2530</v>
      </c>
      <c r="T21" s="47">
        <v>0.78</v>
      </c>
      <c r="U21" s="35">
        <f t="shared" ref="U21:U22" si="1">G21</f>
        <v>4</v>
      </c>
      <c r="V21" s="35">
        <f t="shared" si="0"/>
        <v>333</v>
      </c>
      <c r="W21" s="35">
        <v>27.4</v>
      </c>
      <c r="X21" s="35" t="s">
        <v>43</v>
      </c>
      <c r="Y21" s="37">
        <v>0.03</v>
      </c>
      <c r="Z21" s="37">
        <v>2.4E-2</v>
      </c>
      <c r="AA21" s="18">
        <v>-28.164999999999999</v>
      </c>
      <c r="AB21" s="19">
        <v>29.351199999999999</v>
      </c>
      <c r="AC21" s="2"/>
      <c r="AD21" s="29"/>
      <c r="AE21" s="29"/>
      <c r="AF21" s="2"/>
      <c r="AG21" s="2"/>
      <c r="AH21" s="2"/>
      <c r="AI21" s="4"/>
      <c r="AJ21" s="4"/>
    </row>
    <row r="22" spans="1:36" x14ac:dyDescent="0.35">
      <c r="A22" s="8" t="s">
        <v>169</v>
      </c>
      <c r="B22" s="5" t="s">
        <v>23</v>
      </c>
      <c r="C22" s="38" t="s">
        <v>59</v>
      </c>
      <c r="D22" s="38" t="s">
        <v>2</v>
      </c>
      <c r="E22" s="38">
        <v>400</v>
      </c>
      <c r="F22" s="38">
        <v>200</v>
      </c>
      <c r="G22" s="38">
        <v>2</v>
      </c>
      <c r="H22" s="39" t="s">
        <v>43</v>
      </c>
      <c r="I22" s="39" t="s">
        <v>43</v>
      </c>
      <c r="J22" s="39" t="s">
        <v>43</v>
      </c>
      <c r="K22" s="39" t="s">
        <v>43</v>
      </c>
      <c r="L22" s="39" t="s">
        <v>55</v>
      </c>
      <c r="M22" s="38" t="s">
        <v>43</v>
      </c>
      <c r="N22" s="38" t="s">
        <v>43</v>
      </c>
      <c r="O22" s="38" t="s">
        <v>43</v>
      </c>
      <c r="P22" s="38" t="s">
        <v>43</v>
      </c>
      <c r="Q22" s="40">
        <v>0</v>
      </c>
      <c r="R22" s="38">
        <v>0</v>
      </c>
      <c r="S22" s="38">
        <v>201</v>
      </c>
      <c r="T22" s="46">
        <v>0.77900000000000003</v>
      </c>
      <c r="U22" s="38">
        <f t="shared" si="1"/>
        <v>2</v>
      </c>
      <c r="V22" s="38">
        <f t="shared" si="0"/>
        <v>200</v>
      </c>
      <c r="W22" s="38">
        <v>10</v>
      </c>
      <c r="X22" s="38" t="s">
        <v>43</v>
      </c>
      <c r="Y22" s="40">
        <v>0.03</v>
      </c>
      <c r="Z22" s="40">
        <v>2.4E-2</v>
      </c>
      <c r="AA22" s="20">
        <v>-34.197220000000002</v>
      </c>
      <c r="AB22" s="21">
        <v>18.973610000000001</v>
      </c>
      <c r="AC22" s="2"/>
      <c r="AD22" s="29"/>
      <c r="AE22" s="29"/>
      <c r="AF22" s="2"/>
      <c r="AG22" s="2"/>
      <c r="AH22" s="2"/>
      <c r="AI22" s="4"/>
      <c r="AJ22" s="4"/>
    </row>
    <row r="23" spans="1:36" x14ac:dyDescent="0.35">
      <c r="A23" s="8" t="s">
        <v>169</v>
      </c>
      <c r="B23" s="5" t="s">
        <v>24</v>
      </c>
      <c r="C23" s="35" t="s">
        <v>61</v>
      </c>
      <c r="D23" s="35" t="s">
        <v>2</v>
      </c>
      <c r="E23" s="35">
        <v>360</v>
      </c>
      <c r="F23" s="35">
        <v>90</v>
      </c>
      <c r="G23" s="35">
        <v>4</v>
      </c>
      <c r="H23" s="36" t="s">
        <v>43</v>
      </c>
      <c r="I23" s="36" t="s">
        <v>43</v>
      </c>
      <c r="J23" s="36" t="s">
        <v>43</v>
      </c>
      <c r="K23" s="36" t="s">
        <v>43</v>
      </c>
      <c r="L23" s="36" t="s">
        <v>55</v>
      </c>
      <c r="M23" s="35" t="s">
        <v>43</v>
      </c>
      <c r="N23" s="35" t="s">
        <v>43</v>
      </c>
      <c r="O23" s="35" t="s">
        <v>43</v>
      </c>
      <c r="P23" s="35" t="s">
        <v>43</v>
      </c>
      <c r="Q23" s="37">
        <v>0</v>
      </c>
      <c r="R23" s="35">
        <v>30</v>
      </c>
      <c r="S23" s="35">
        <v>0</v>
      </c>
      <c r="T23" s="35" t="s">
        <v>43</v>
      </c>
      <c r="U23" s="35" t="s">
        <v>43</v>
      </c>
      <c r="V23" s="35" t="s">
        <v>43</v>
      </c>
      <c r="W23" s="35" t="s">
        <v>43</v>
      </c>
      <c r="X23" s="35" t="s">
        <v>43</v>
      </c>
      <c r="Y23" s="37">
        <v>0.03</v>
      </c>
      <c r="Z23" s="37">
        <v>2.4E-2</v>
      </c>
      <c r="AA23" s="18">
        <v>-30.62396</v>
      </c>
      <c r="AB23" s="19">
        <v>25.50403</v>
      </c>
      <c r="AC23" s="2"/>
      <c r="AD23" s="29"/>
      <c r="AE23" s="29"/>
      <c r="AF23" s="2"/>
      <c r="AG23" s="2"/>
      <c r="AH23" s="2"/>
      <c r="AI23" s="4"/>
      <c r="AJ23" s="4"/>
    </row>
    <row r="24" spans="1:36" x14ac:dyDescent="0.35">
      <c r="A24" s="8" t="s">
        <v>169</v>
      </c>
      <c r="B24" s="5" t="s">
        <v>25</v>
      </c>
      <c r="C24" s="38" t="s">
        <v>61</v>
      </c>
      <c r="D24" s="38" t="s">
        <v>2</v>
      </c>
      <c r="E24" s="38">
        <v>240</v>
      </c>
      <c r="F24" s="38">
        <v>120</v>
      </c>
      <c r="G24" s="38">
        <v>2</v>
      </c>
      <c r="H24" s="39" t="s">
        <v>43</v>
      </c>
      <c r="I24" s="39" t="s">
        <v>43</v>
      </c>
      <c r="J24" s="39" t="s">
        <v>43</v>
      </c>
      <c r="K24" s="39" t="s">
        <v>43</v>
      </c>
      <c r="L24" s="39" t="s">
        <v>55</v>
      </c>
      <c r="M24" s="38" t="s">
        <v>43</v>
      </c>
      <c r="N24" s="38" t="s">
        <v>43</v>
      </c>
      <c r="O24" s="38" t="s">
        <v>43</v>
      </c>
      <c r="P24" s="38" t="s">
        <v>43</v>
      </c>
      <c r="Q24" s="40">
        <v>0</v>
      </c>
      <c r="R24" s="38">
        <v>30</v>
      </c>
      <c r="S24" s="38">
        <v>0</v>
      </c>
      <c r="T24" s="38" t="s">
        <v>43</v>
      </c>
      <c r="U24" s="38" t="s">
        <v>43</v>
      </c>
      <c r="V24" s="38" t="s">
        <v>43</v>
      </c>
      <c r="W24" s="38" t="s">
        <v>43</v>
      </c>
      <c r="X24" s="38" t="s">
        <v>43</v>
      </c>
      <c r="Y24" s="40">
        <v>0.03</v>
      </c>
      <c r="Z24" s="40">
        <v>2.4E-2</v>
      </c>
      <c r="AA24" s="20">
        <v>-29.993369999999999</v>
      </c>
      <c r="AB24" s="21">
        <v>24.733840000000001</v>
      </c>
      <c r="AC24" s="2"/>
      <c r="AD24" s="29"/>
      <c r="AE24" s="29"/>
      <c r="AF24" s="2"/>
      <c r="AG24" s="2"/>
      <c r="AH24" s="2"/>
      <c r="AI24" s="4"/>
      <c r="AJ24" s="4"/>
    </row>
    <row r="25" spans="1:36" x14ac:dyDescent="0.35">
      <c r="A25" s="8" t="s">
        <v>169</v>
      </c>
      <c r="B25" s="5" t="s">
        <v>26</v>
      </c>
      <c r="C25" s="35" t="s">
        <v>71</v>
      </c>
      <c r="D25" s="35" t="s">
        <v>2</v>
      </c>
      <c r="E25" s="35">
        <v>171</v>
      </c>
      <c r="F25" s="35">
        <v>57</v>
      </c>
      <c r="G25" s="35">
        <v>3</v>
      </c>
      <c r="H25" s="36" t="s">
        <v>43</v>
      </c>
      <c r="I25" s="36" t="s">
        <v>43</v>
      </c>
      <c r="J25" s="36" t="s">
        <v>43</v>
      </c>
      <c r="K25" s="36" t="s">
        <v>43</v>
      </c>
      <c r="L25" s="36">
        <v>46022</v>
      </c>
      <c r="M25" s="35">
        <v>11.519</v>
      </c>
      <c r="N25" s="35">
        <v>270</v>
      </c>
      <c r="O25" s="35">
        <v>3.4</v>
      </c>
      <c r="P25" s="35">
        <v>3.4</v>
      </c>
      <c r="Q25" s="37">
        <v>0</v>
      </c>
      <c r="R25" s="35">
        <v>2</v>
      </c>
      <c r="S25" s="35">
        <v>161</v>
      </c>
      <c r="T25" s="35" t="s">
        <v>43</v>
      </c>
      <c r="U25" s="35" t="s">
        <v>43</v>
      </c>
      <c r="V25" s="35" t="s">
        <v>43</v>
      </c>
      <c r="W25" s="35" t="s">
        <v>43</v>
      </c>
      <c r="X25" s="35" t="s">
        <v>43</v>
      </c>
      <c r="Y25" s="37">
        <v>6.9000000000000006E-2</v>
      </c>
      <c r="Z25" s="37">
        <v>4.5999999999999999E-2</v>
      </c>
      <c r="AA25" s="18">
        <v>-33.884079999999997</v>
      </c>
      <c r="AB25" s="19">
        <v>18.533609999999999</v>
      </c>
      <c r="AC25" s="2"/>
      <c r="AD25" s="29"/>
      <c r="AE25" s="29"/>
      <c r="AF25" s="2"/>
      <c r="AG25" s="2"/>
      <c r="AH25" s="2"/>
      <c r="AI25" s="4"/>
      <c r="AJ25" s="4"/>
    </row>
    <row r="26" spans="1:36" x14ac:dyDescent="0.35">
      <c r="A26" s="8" t="s">
        <v>169</v>
      </c>
      <c r="B26" s="5" t="s">
        <v>27</v>
      </c>
      <c r="C26" s="38" t="s">
        <v>71</v>
      </c>
      <c r="D26" s="38" t="s">
        <v>2</v>
      </c>
      <c r="E26" s="38">
        <v>1327</v>
      </c>
      <c r="F26" s="38">
        <v>148</v>
      </c>
      <c r="G26" s="38">
        <v>9</v>
      </c>
      <c r="H26" s="39" t="s">
        <v>43</v>
      </c>
      <c r="I26" s="39" t="s">
        <v>43</v>
      </c>
      <c r="J26" s="39" t="s">
        <v>43</v>
      </c>
      <c r="K26" s="39" t="s">
        <v>43</v>
      </c>
      <c r="L26" s="39">
        <v>50040</v>
      </c>
      <c r="M26" s="38">
        <v>11.519</v>
      </c>
      <c r="N26" s="38">
        <v>250</v>
      </c>
      <c r="O26" s="38">
        <v>9</v>
      </c>
      <c r="P26" s="38">
        <v>9</v>
      </c>
      <c r="Q26" s="40">
        <v>0</v>
      </c>
      <c r="R26" s="38">
        <v>2</v>
      </c>
      <c r="S26" s="38">
        <v>161</v>
      </c>
      <c r="T26" s="38" t="s">
        <v>43</v>
      </c>
      <c r="U26" s="38" t="s">
        <v>43</v>
      </c>
      <c r="V26" s="38" t="s">
        <v>43</v>
      </c>
      <c r="W26" s="38" t="s">
        <v>43</v>
      </c>
      <c r="X26" s="38" t="s">
        <v>43</v>
      </c>
      <c r="Y26" s="40">
        <v>6.9000000000000006E-2</v>
      </c>
      <c r="Z26" s="40">
        <v>4.5999999999999999E-2</v>
      </c>
      <c r="AA26" s="20">
        <v>-33.591999999999999</v>
      </c>
      <c r="AB26" s="21">
        <v>18.460699999999999</v>
      </c>
      <c r="AC26" s="2"/>
      <c r="AD26" s="29"/>
      <c r="AE26" s="29"/>
      <c r="AF26" s="2"/>
      <c r="AG26" s="2"/>
      <c r="AH26" s="2"/>
      <c r="AI26" s="4"/>
      <c r="AJ26" s="4"/>
    </row>
    <row r="27" spans="1:36" x14ac:dyDescent="0.35">
      <c r="A27" s="8" t="s">
        <v>169</v>
      </c>
      <c r="B27" s="5" t="s">
        <v>28</v>
      </c>
      <c r="C27" s="35" t="s">
        <v>71</v>
      </c>
      <c r="D27" s="35" t="s">
        <v>2</v>
      </c>
      <c r="E27" s="35">
        <v>740</v>
      </c>
      <c r="F27" s="35">
        <v>148</v>
      </c>
      <c r="G27" s="35">
        <v>5</v>
      </c>
      <c r="H27" s="36" t="s">
        <v>43</v>
      </c>
      <c r="I27" s="36" t="s">
        <v>43</v>
      </c>
      <c r="J27" s="36" t="s">
        <v>43</v>
      </c>
      <c r="K27" s="36" t="s">
        <v>43</v>
      </c>
      <c r="L27" s="36">
        <v>50040</v>
      </c>
      <c r="M27" s="35">
        <v>11.519</v>
      </c>
      <c r="N27" s="35">
        <v>250</v>
      </c>
      <c r="O27" s="35">
        <v>9</v>
      </c>
      <c r="P27" s="35">
        <v>9</v>
      </c>
      <c r="Q27" s="37">
        <v>0</v>
      </c>
      <c r="R27" s="35">
        <v>2</v>
      </c>
      <c r="S27" s="35">
        <v>161</v>
      </c>
      <c r="T27" s="35" t="s">
        <v>43</v>
      </c>
      <c r="U27" s="35" t="s">
        <v>43</v>
      </c>
      <c r="V27" s="35" t="s">
        <v>43</v>
      </c>
      <c r="W27" s="35" t="s">
        <v>43</v>
      </c>
      <c r="X27" s="35" t="s">
        <v>43</v>
      </c>
      <c r="Y27" s="37">
        <v>6.9000000000000006E-2</v>
      </c>
      <c r="Z27" s="37">
        <v>4.5999999999999999E-2</v>
      </c>
      <c r="AA27" s="18">
        <v>-34.165260000000004</v>
      </c>
      <c r="AB27" s="19">
        <v>21.96077</v>
      </c>
      <c r="AC27" s="2"/>
      <c r="AD27" s="29"/>
      <c r="AE27" s="29"/>
      <c r="AF27" s="2"/>
      <c r="AG27" s="2"/>
      <c r="AH27" s="2"/>
      <c r="AI27" s="4"/>
      <c r="AJ27" s="4"/>
    </row>
    <row r="28" spans="1:36" ht="15" thickBot="1" x14ac:dyDescent="0.4">
      <c r="A28" s="28" t="s">
        <v>169</v>
      </c>
      <c r="B28" s="9" t="s">
        <v>29</v>
      </c>
      <c r="C28" s="41" t="s">
        <v>71</v>
      </c>
      <c r="D28" s="41" t="s">
        <v>2</v>
      </c>
      <c r="E28" s="41">
        <v>171</v>
      </c>
      <c r="F28" s="41">
        <v>57</v>
      </c>
      <c r="G28" s="41">
        <v>3</v>
      </c>
      <c r="H28" s="42" t="s">
        <v>43</v>
      </c>
      <c r="I28" s="42" t="s">
        <v>43</v>
      </c>
      <c r="J28" s="42" t="s">
        <v>43</v>
      </c>
      <c r="K28" s="42" t="s">
        <v>43</v>
      </c>
      <c r="L28" s="42">
        <v>46022</v>
      </c>
      <c r="M28" s="41">
        <v>11.519</v>
      </c>
      <c r="N28" s="41">
        <v>270</v>
      </c>
      <c r="O28" s="41">
        <v>3.4</v>
      </c>
      <c r="P28" s="41">
        <v>3.4</v>
      </c>
      <c r="Q28" s="43">
        <v>0</v>
      </c>
      <c r="R28" s="41">
        <v>2</v>
      </c>
      <c r="S28" s="41">
        <v>161</v>
      </c>
      <c r="T28" s="41" t="s">
        <v>43</v>
      </c>
      <c r="U28" s="41" t="s">
        <v>43</v>
      </c>
      <c r="V28" s="41" t="s">
        <v>43</v>
      </c>
      <c r="W28" s="41" t="s">
        <v>43</v>
      </c>
      <c r="X28" s="41" t="s">
        <v>43</v>
      </c>
      <c r="Y28" s="43">
        <v>6.9000000000000006E-2</v>
      </c>
      <c r="Z28" s="43">
        <v>4.5999999999999999E-2</v>
      </c>
      <c r="AA28" s="22">
        <v>-33.027389999999997</v>
      </c>
      <c r="AB28" s="23">
        <v>27.88382</v>
      </c>
      <c r="AC28" s="2"/>
      <c r="AD28" s="29"/>
      <c r="AE28" s="29"/>
      <c r="AF28" s="2"/>
      <c r="AG28" s="2"/>
      <c r="AH28" s="2"/>
      <c r="AI28" s="4"/>
      <c r="AJ28" s="4"/>
    </row>
    <row r="29" spans="1:36" x14ac:dyDescent="0.35">
      <c r="A29" s="10" t="s">
        <v>69</v>
      </c>
      <c r="B29" s="7" t="s">
        <v>1</v>
      </c>
      <c r="C29" s="16" t="s">
        <v>56</v>
      </c>
      <c r="D29" s="31" t="s">
        <v>2</v>
      </c>
      <c r="E29" s="31">
        <v>2100</v>
      </c>
      <c r="F29" s="31">
        <v>370</v>
      </c>
      <c r="G29" s="31">
        <v>6</v>
      </c>
      <c r="H29" s="32" t="s">
        <v>43</v>
      </c>
      <c r="I29" s="32" t="s">
        <v>43</v>
      </c>
      <c r="J29" s="32" t="s">
        <v>43</v>
      </c>
      <c r="K29" s="32" t="s">
        <v>43</v>
      </c>
      <c r="L29" s="32">
        <v>45658</v>
      </c>
      <c r="M29" s="31">
        <v>11.654</v>
      </c>
      <c r="N29" s="31">
        <v>16.8</v>
      </c>
      <c r="O29" s="31">
        <v>2.1</v>
      </c>
      <c r="P29" s="31">
        <v>2.1</v>
      </c>
      <c r="Q29" s="33">
        <v>0.3</v>
      </c>
      <c r="R29" s="31">
        <v>57</v>
      </c>
      <c r="S29" s="31">
        <v>594</v>
      </c>
      <c r="T29" s="31" t="s">
        <v>43</v>
      </c>
      <c r="U29" s="31" t="s">
        <v>43</v>
      </c>
      <c r="V29" s="31" t="s">
        <v>43</v>
      </c>
      <c r="W29" s="31" t="s">
        <v>43</v>
      </c>
      <c r="X29" s="31" t="s">
        <v>43</v>
      </c>
      <c r="Y29" s="33">
        <v>0.1</v>
      </c>
      <c r="Z29" s="33">
        <v>0.1</v>
      </c>
      <c r="AA29" s="16">
        <v>-25.94444</v>
      </c>
      <c r="AB29" s="17">
        <v>29.79166</v>
      </c>
      <c r="AC29" s="2"/>
      <c r="AD29" s="29"/>
      <c r="AE29" s="29"/>
      <c r="AF29" s="2"/>
      <c r="AG29" s="2"/>
      <c r="AH29" s="2"/>
      <c r="AI29" s="4"/>
      <c r="AJ29" s="4"/>
    </row>
    <row r="30" spans="1:36" x14ac:dyDescent="0.35">
      <c r="A30" s="11" t="s">
        <v>69</v>
      </c>
      <c r="B30" s="5" t="s">
        <v>3</v>
      </c>
      <c r="C30" s="18" t="s">
        <v>56</v>
      </c>
      <c r="D30" s="35" t="s">
        <v>2</v>
      </c>
      <c r="E30" s="35">
        <v>1481</v>
      </c>
      <c r="F30" s="35">
        <v>190</v>
      </c>
      <c r="G30" s="35">
        <v>8</v>
      </c>
      <c r="H30" s="36" t="s">
        <v>43</v>
      </c>
      <c r="I30" s="36" t="s">
        <v>43</v>
      </c>
      <c r="J30" s="36" t="s">
        <v>43</v>
      </c>
      <c r="K30" s="36" t="s">
        <v>43</v>
      </c>
      <c r="L30" s="36">
        <v>44927</v>
      </c>
      <c r="M30" s="35">
        <v>12.420999999999999</v>
      </c>
      <c r="N30" s="35">
        <v>23.1</v>
      </c>
      <c r="O30" s="35">
        <v>1.1000000000000001</v>
      </c>
      <c r="P30" s="35">
        <v>1.1000000000000001</v>
      </c>
      <c r="Q30" s="37">
        <v>0.3</v>
      </c>
      <c r="R30" s="35">
        <v>57</v>
      </c>
      <c r="S30" s="35">
        <v>594</v>
      </c>
      <c r="T30" s="35" t="s">
        <v>43</v>
      </c>
      <c r="U30" s="35" t="s">
        <v>43</v>
      </c>
      <c r="V30" s="35" t="s">
        <v>43</v>
      </c>
      <c r="W30" s="35" t="s">
        <v>43</v>
      </c>
      <c r="X30" s="35" t="s">
        <v>43</v>
      </c>
      <c r="Y30" s="37">
        <v>0.1</v>
      </c>
      <c r="Z30" s="37">
        <v>0.1</v>
      </c>
      <c r="AA30" s="18">
        <v>-26.620069999999998</v>
      </c>
      <c r="AB30" s="19">
        <v>30.09113</v>
      </c>
      <c r="AC30" s="2"/>
      <c r="AD30" s="29"/>
      <c r="AE30" s="29"/>
      <c r="AF30" s="2"/>
      <c r="AG30" s="2"/>
      <c r="AH30" s="2"/>
      <c r="AI30" s="4"/>
      <c r="AJ30" s="4"/>
    </row>
    <row r="31" spans="1:36" x14ac:dyDescent="0.35">
      <c r="A31" s="11" t="s">
        <v>69</v>
      </c>
      <c r="B31" s="5" t="s">
        <v>4</v>
      </c>
      <c r="C31" s="20" t="s">
        <v>56</v>
      </c>
      <c r="D31" s="38" t="s">
        <v>2</v>
      </c>
      <c r="E31" s="38">
        <v>2875</v>
      </c>
      <c r="F31" s="38">
        <v>580</v>
      </c>
      <c r="G31" s="38">
        <v>5</v>
      </c>
      <c r="H31" s="39" t="s">
        <v>43</v>
      </c>
      <c r="I31" s="39" t="s">
        <v>43</v>
      </c>
      <c r="J31" s="39" t="s">
        <v>43</v>
      </c>
      <c r="K31" s="39" t="s">
        <v>43</v>
      </c>
      <c r="L31" s="39">
        <v>48945</v>
      </c>
      <c r="M31" s="38">
        <v>11.034000000000001</v>
      </c>
      <c r="N31" s="38">
        <v>11.8</v>
      </c>
      <c r="O31" s="38">
        <v>3.3</v>
      </c>
      <c r="P31" s="38">
        <v>3.3</v>
      </c>
      <c r="Q31" s="40">
        <v>0.3</v>
      </c>
      <c r="R31" s="38">
        <v>57</v>
      </c>
      <c r="S31" s="38">
        <v>594</v>
      </c>
      <c r="T31" s="38" t="s">
        <v>43</v>
      </c>
      <c r="U31" s="38" t="s">
        <v>43</v>
      </c>
      <c r="V31" s="38" t="s">
        <v>43</v>
      </c>
      <c r="W31" s="38" t="s">
        <v>43</v>
      </c>
      <c r="X31" s="38" t="s">
        <v>43</v>
      </c>
      <c r="Y31" s="40">
        <v>0.1</v>
      </c>
      <c r="Z31" s="40">
        <v>0.1</v>
      </c>
      <c r="AA31" s="20">
        <v>-25.959540000000001</v>
      </c>
      <c r="AB31" s="21">
        <v>29.34094</v>
      </c>
      <c r="AC31" s="2"/>
      <c r="AD31" s="29"/>
      <c r="AE31" s="29"/>
      <c r="AF31" s="2"/>
      <c r="AG31" s="2"/>
      <c r="AH31" s="2"/>
      <c r="AI31" s="4"/>
      <c r="AJ31" s="4"/>
    </row>
    <row r="32" spans="1:36" x14ac:dyDescent="0.35">
      <c r="A32" s="11" t="s">
        <v>69</v>
      </c>
      <c r="B32" s="5" t="s">
        <v>5</v>
      </c>
      <c r="C32" s="18" t="s">
        <v>56</v>
      </c>
      <c r="D32" s="35" t="s">
        <v>2</v>
      </c>
      <c r="E32" s="35">
        <v>570</v>
      </c>
      <c r="F32" s="35">
        <v>180</v>
      </c>
      <c r="G32" s="35">
        <v>6</v>
      </c>
      <c r="H32" s="36" t="s">
        <v>43</v>
      </c>
      <c r="I32" s="36" t="s">
        <v>43</v>
      </c>
      <c r="J32" s="36" t="s">
        <v>43</v>
      </c>
      <c r="K32" s="36" t="s">
        <v>43</v>
      </c>
      <c r="L32" s="36">
        <v>46753</v>
      </c>
      <c r="M32" s="35">
        <v>12.61</v>
      </c>
      <c r="N32" s="35">
        <v>22.1</v>
      </c>
      <c r="O32" s="35">
        <v>0.9</v>
      </c>
      <c r="P32" s="35">
        <v>0.9</v>
      </c>
      <c r="Q32" s="37">
        <v>0.3</v>
      </c>
      <c r="R32" s="35">
        <v>57</v>
      </c>
      <c r="S32" s="35">
        <v>594</v>
      </c>
      <c r="T32" s="35" t="s">
        <v>43</v>
      </c>
      <c r="U32" s="35" t="s">
        <v>43</v>
      </c>
      <c r="V32" s="35" t="s">
        <v>43</v>
      </c>
      <c r="W32" s="35" t="s">
        <v>43</v>
      </c>
      <c r="X32" s="35" t="s">
        <v>43</v>
      </c>
      <c r="Y32" s="37">
        <v>0.1</v>
      </c>
      <c r="Z32" s="37">
        <v>0.1</v>
      </c>
      <c r="AA32" s="18">
        <v>-26.769549999999999</v>
      </c>
      <c r="AB32" s="19">
        <v>28.499510000000001</v>
      </c>
      <c r="AC32" s="2"/>
      <c r="AD32" s="29"/>
      <c r="AE32" s="29"/>
      <c r="AF32" s="2"/>
      <c r="AG32" s="2"/>
      <c r="AH32" s="2"/>
      <c r="AI32" s="4"/>
      <c r="AJ32" s="4"/>
    </row>
    <row r="33" spans="1:36" x14ac:dyDescent="0.35">
      <c r="A33" s="11" t="s">
        <v>69</v>
      </c>
      <c r="B33" s="5" t="s">
        <v>6</v>
      </c>
      <c r="C33" s="20" t="s">
        <v>56</v>
      </c>
      <c r="D33" s="38" t="s">
        <v>2</v>
      </c>
      <c r="E33" s="38">
        <v>1098</v>
      </c>
      <c r="F33" s="38">
        <v>190</v>
      </c>
      <c r="G33" s="38">
        <v>10</v>
      </c>
      <c r="H33" s="39" t="s">
        <v>43</v>
      </c>
      <c r="I33" s="39" t="s">
        <v>43</v>
      </c>
      <c r="J33" s="39" t="s">
        <v>43</v>
      </c>
      <c r="K33" s="39" t="s">
        <v>43</v>
      </c>
      <c r="L33" s="39">
        <v>46023</v>
      </c>
      <c r="M33" s="38">
        <v>12.131</v>
      </c>
      <c r="N33" s="38">
        <v>17</v>
      </c>
      <c r="O33" s="38">
        <v>1.1000000000000001</v>
      </c>
      <c r="P33" s="38">
        <v>1.1000000000000001</v>
      </c>
      <c r="Q33" s="40">
        <v>0.3</v>
      </c>
      <c r="R33" s="38">
        <v>57</v>
      </c>
      <c r="S33" s="38">
        <v>594</v>
      </c>
      <c r="T33" s="38" t="s">
        <v>43</v>
      </c>
      <c r="U33" s="38" t="s">
        <v>43</v>
      </c>
      <c r="V33" s="38" t="s">
        <v>43</v>
      </c>
      <c r="W33" s="38" t="s">
        <v>43</v>
      </c>
      <c r="X33" s="38" t="s">
        <v>43</v>
      </c>
      <c r="Y33" s="40">
        <v>0.1</v>
      </c>
      <c r="Z33" s="40">
        <v>0.1</v>
      </c>
      <c r="AA33" s="20">
        <v>-26.031379999999999</v>
      </c>
      <c r="AB33" s="21">
        <v>29.601379999999999</v>
      </c>
      <c r="AC33" s="2"/>
      <c r="AD33" s="29"/>
      <c r="AE33" s="29"/>
      <c r="AF33" s="2"/>
      <c r="AG33" s="2"/>
      <c r="AH33" s="2"/>
      <c r="AI33" s="4"/>
      <c r="AJ33" s="4"/>
    </row>
    <row r="34" spans="1:36" x14ac:dyDescent="0.35">
      <c r="A34" s="11" t="s">
        <v>69</v>
      </c>
      <c r="B34" s="5" t="s">
        <v>7</v>
      </c>
      <c r="C34" s="18" t="s">
        <v>56</v>
      </c>
      <c r="D34" s="35" t="s">
        <v>2</v>
      </c>
      <c r="E34" s="35">
        <v>3840</v>
      </c>
      <c r="F34" s="35">
        <v>640</v>
      </c>
      <c r="G34" s="35">
        <v>6</v>
      </c>
      <c r="H34" s="36" t="s">
        <v>43</v>
      </c>
      <c r="I34" s="36" t="s">
        <v>43</v>
      </c>
      <c r="J34" s="36" t="s">
        <v>43</v>
      </c>
      <c r="K34" s="36" t="s">
        <v>43</v>
      </c>
      <c r="L34" s="36">
        <v>52232</v>
      </c>
      <c r="M34" s="35">
        <v>11.753</v>
      </c>
      <c r="N34" s="35">
        <v>18.600000000000001</v>
      </c>
      <c r="O34" s="35">
        <v>1.8</v>
      </c>
      <c r="P34" s="35">
        <v>1.8</v>
      </c>
      <c r="Q34" s="37">
        <v>0.3</v>
      </c>
      <c r="R34" s="35">
        <v>57</v>
      </c>
      <c r="S34" s="35">
        <v>594</v>
      </c>
      <c r="T34" s="35" t="s">
        <v>43</v>
      </c>
      <c r="U34" s="35" t="s">
        <v>43</v>
      </c>
      <c r="V34" s="35" t="s">
        <v>43</v>
      </c>
      <c r="W34" s="35" t="s">
        <v>43</v>
      </c>
      <c r="X34" s="35" t="s">
        <v>43</v>
      </c>
      <c r="Y34" s="37">
        <v>0.1</v>
      </c>
      <c r="Z34" s="37">
        <v>0.1</v>
      </c>
      <c r="AA34" s="18">
        <v>-26.088049999999999</v>
      </c>
      <c r="AB34" s="19">
        <v>28.968879999999999</v>
      </c>
      <c r="AC34" s="2"/>
      <c r="AD34" s="29"/>
      <c r="AE34" s="29"/>
      <c r="AF34" s="2"/>
      <c r="AG34" s="2"/>
      <c r="AH34" s="2"/>
      <c r="AI34" s="4"/>
      <c r="AJ34" s="4"/>
    </row>
    <row r="35" spans="1:36" x14ac:dyDescent="0.35">
      <c r="A35" s="11" t="s">
        <v>69</v>
      </c>
      <c r="B35" s="5" t="s">
        <v>8</v>
      </c>
      <c r="C35" s="20" t="s">
        <v>56</v>
      </c>
      <c r="D35" s="38" t="s">
        <v>2</v>
      </c>
      <c r="E35" s="38">
        <v>114</v>
      </c>
      <c r="F35" s="38">
        <v>100</v>
      </c>
      <c r="G35" s="38">
        <v>9</v>
      </c>
      <c r="H35" s="39" t="s">
        <v>43</v>
      </c>
      <c r="I35" s="39" t="s">
        <v>43</v>
      </c>
      <c r="J35" s="39" t="s">
        <v>43</v>
      </c>
      <c r="K35" s="39" t="s">
        <v>43</v>
      </c>
      <c r="L35" s="39">
        <v>46753</v>
      </c>
      <c r="M35" s="38">
        <v>13.829000000000001</v>
      </c>
      <c r="N35" s="38">
        <v>17.600000000000001</v>
      </c>
      <c r="O35" s="38">
        <v>0.5</v>
      </c>
      <c r="P35" s="38">
        <v>0.5</v>
      </c>
      <c r="Q35" s="40">
        <v>0.3</v>
      </c>
      <c r="R35" s="38">
        <v>57</v>
      </c>
      <c r="S35" s="38">
        <v>594</v>
      </c>
      <c r="T35" s="38" t="s">
        <v>43</v>
      </c>
      <c r="U35" s="38" t="s">
        <v>43</v>
      </c>
      <c r="V35" s="38" t="s">
        <v>43</v>
      </c>
      <c r="W35" s="38" t="s">
        <v>43</v>
      </c>
      <c r="X35" s="38" t="s">
        <v>43</v>
      </c>
      <c r="Y35" s="40">
        <v>0.1</v>
      </c>
      <c r="Z35" s="40">
        <v>0.1</v>
      </c>
      <c r="AA35" s="20">
        <v>-26.090779999999999</v>
      </c>
      <c r="AB35" s="21">
        <v>29.474460000000001</v>
      </c>
      <c r="AC35" s="2"/>
      <c r="AD35" s="29"/>
      <c r="AE35" s="29"/>
      <c r="AF35" s="2"/>
      <c r="AG35" s="2"/>
      <c r="AH35" s="2"/>
      <c r="AI35" s="4"/>
      <c r="AJ35" s="4"/>
    </row>
    <row r="36" spans="1:36" x14ac:dyDescent="0.35">
      <c r="A36" s="11" t="s">
        <v>69</v>
      </c>
      <c r="B36" s="5" t="s">
        <v>9</v>
      </c>
      <c r="C36" s="18" t="s">
        <v>56</v>
      </c>
      <c r="D36" s="35" t="s">
        <v>2</v>
      </c>
      <c r="E36" s="35">
        <v>2850</v>
      </c>
      <c r="F36" s="35">
        <v>480</v>
      </c>
      <c r="G36" s="35">
        <v>6</v>
      </c>
      <c r="H36" s="36" t="s">
        <v>43</v>
      </c>
      <c r="I36" s="36" t="s">
        <v>43</v>
      </c>
      <c r="J36" s="36" t="s">
        <v>43</v>
      </c>
      <c r="K36" s="36" t="s">
        <v>43</v>
      </c>
      <c r="L36" s="36">
        <v>47119</v>
      </c>
      <c r="M36" s="35">
        <v>11.243</v>
      </c>
      <c r="N36" s="35">
        <v>18.600000000000001</v>
      </c>
      <c r="O36" s="35">
        <v>3.6</v>
      </c>
      <c r="P36" s="35">
        <v>3.6</v>
      </c>
      <c r="Q36" s="37">
        <v>0.3</v>
      </c>
      <c r="R36" s="35">
        <v>57</v>
      </c>
      <c r="S36" s="35">
        <v>594</v>
      </c>
      <c r="T36" s="35" t="s">
        <v>43</v>
      </c>
      <c r="U36" s="35" t="s">
        <v>43</v>
      </c>
      <c r="V36" s="35" t="s">
        <v>43</v>
      </c>
      <c r="W36" s="35" t="s">
        <v>43</v>
      </c>
      <c r="X36" s="35" t="s">
        <v>43</v>
      </c>
      <c r="Y36" s="37">
        <v>0.1</v>
      </c>
      <c r="Z36" s="37">
        <v>0.1</v>
      </c>
      <c r="AA36" s="18">
        <v>-26.25404</v>
      </c>
      <c r="AB36" s="19">
        <v>29.18008</v>
      </c>
      <c r="AC36" s="2"/>
      <c r="AD36" s="29"/>
      <c r="AE36" s="29"/>
      <c r="AF36" s="2"/>
      <c r="AG36" s="2"/>
      <c r="AH36" s="2"/>
      <c r="AI36" s="4"/>
      <c r="AJ36" s="4"/>
    </row>
    <row r="37" spans="1:36" x14ac:dyDescent="0.35">
      <c r="A37" s="11" t="s">
        <v>69</v>
      </c>
      <c r="B37" s="5" t="s">
        <v>10</v>
      </c>
      <c r="C37" s="20" t="s">
        <v>56</v>
      </c>
      <c r="D37" s="38" t="s">
        <v>2</v>
      </c>
      <c r="E37" s="38">
        <v>2880</v>
      </c>
      <c r="F37" s="38">
        <v>723</v>
      </c>
      <c r="G37" s="38">
        <v>0</v>
      </c>
      <c r="H37" s="39" t="s">
        <v>43</v>
      </c>
      <c r="I37" s="39" t="s">
        <v>43</v>
      </c>
      <c r="J37" s="39" t="s">
        <v>43</v>
      </c>
      <c r="K37" s="39" t="s">
        <v>43</v>
      </c>
      <c r="L37" s="39" t="s">
        <v>55</v>
      </c>
      <c r="M37" s="38">
        <v>9.8119999999999994</v>
      </c>
      <c r="N37" s="38">
        <v>16.3</v>
      </c>
      <c r="O37" s="38">
        <v>7.2</v>
      </c>
      <c r="P37" s="38">
        <v>7.2</v>
      </c>
      <c r="Q37" s="40">
        <v>0.3</v>
      </c>
      <c r="R37" s="38">
        <v>80</v>
      </c>
      <c r="S37" s="38">
        <v>4700</v>
      </c>
      <c r="T37" s="38" t="s">
        <v>43</v>
      </c>
      <c r="U37" s="38" t="s">
        <v>43</v>
      </c>
      <c r="V37" s="38" t="s">
        <v>43</v>
      </c>
      <c r="W37" s="38" t="s">
        <v>43</v>
      </c>
      <c r="X37" s="38" t="s">
        <v>43</v>
      </c>
      <c r="Y37" s="40">
        <v>0.1</v>
      </c>
      <c r="Z37" s="40">
        <v>0.1</v>
      </c>
      <c r="AA37" s="20">
        <v>-25.5459</v>
      </c>
      <c r="AB37" s="21">
        <v>28.5502</v>
      </c>
      <c r="AC37" s="2"/>
      <c r="AD37" s="29"/>
      <c r="AE37" s="29"/>
      <c r="AF37" s="2"/>
      <c r="AG37" s="2"/>
      <c r="AH37" s="2"/>
      <c r="AI37" s="4"/>
      <c r="AJ37" s="4"/>
    </row>
    <row r="38" spans="1:36" x14ac:dyDescent="0.35">
      <c r="A38" s="11" t="s">
        <v>69</v>
      </c>
      <c r="B38" s="5" t="s">
        <v>12</v>
      </c>
      <c r="C38" s="18" t="s">
        <v>56</v>
      </c>
      <c r="D38" s="35" t="s">
        <v>2</v>
      </c>
      <c r="E38" s="35">
        <v>3558</v>
      </c>
      <c r="F38" s="35">
        <v>590</v>
      </c>
      <c r="G38" s="35">
        <v>6</v>
      </c>
      <c r="H38" s="36" t="s">
        <v>43</v>
      </c>
      <c r="I38" s="36" t="s">
        <v>43</v>
      </c>
      <c r="J38" s="36" t="s">
        <v>43</v>
      </c>
      <c r="K38" s="36" t="s">
        <v>43</v>
      </c>
      <c r="L38" s="36">
        <v>51136</v>
      </c>
      <c r="M38" s="35">
        <v>10.975</v>
      </c>
      <c r="N38" s="35">
        <v>11.2</v>
      </c>
      <c r="O38" s="35">
        <v>5.9</v>
      </c>
      <c r="P38" s="35">
        <v>5.9</v>
      </c>
      <c r="Q38" s="37">
        <v>0.3</v>
      </c>
      <c r="R38" s="35">
        <v>57</v>
      </c>
      <c r="S38" s="35">
        <v>594</v>
      </c>
      <c r="T38" s="35" t="s">
        <v>43</v>
      </c>
      <c r="U38" s="35" t="s">
        <v>43</v>
      </c>
      <c r="V38" s="35" t="s">
        <v>43</v>
      </c>
      <c r="W38" s="35" t="s">
        <v>43</v>
      </c>
      <c r="X38" s="35" t="s">
        <v>43</v>
      </c>
      <c r="Y38" s="37">
        <v>0.1</v>
      </c>
      <c r="Z38" s="37">
        <v>0.1</v>
      </c>
      <c r="AA38" s="18">
        <v>-26.740269999999999</v>
      </c>
      <c r="AB38" s="19">
        <v>27.975000000000001</v>
      </c>
      <c r="AC38" s="2"/>
      <c r="AD38" s="29"/>
      <c r="AE38" s="29"/>
      <c r="AF38" s="2"/>
      <c r="AG38" s="2"/>
      <c r="AH38" s="2"/>
      <c r="AI38" s="4"/>
      <c r="AJ38" s="4"/>
    </row>
    <row r="39" spans="1:36" x14ac:dyDescent="0.35">
      <c r="A39" s="11" t="s">
        <v>69</v>
      </c>
      <c r="B39" s="5" t="s">
        <v>13</v>
      </c>
      <c r="C39" s="20" t="s">
        <v>56</v>
      </c>
      <c r="D39" s="38" t="s">
        <v>2</v>
      </c>
      <c r="E39" s="38">
        <v>1833</v>
      </c>
      <c r="F39" s="38">
        <v>610</v>
      </c>
      <c r="G39" s="38">
        <v>3</v>
      </c>
      <c r="H39" s="39" t="s">
        <v>43</v>
      </c>
      <c r="I39" s="39" t="s">
        <v>43</v>
      </c>
      <c r="J39" s="39" t="s">
        <v>43</v>
      </c>
      <c r="K39" s="39" t="s">
        <v>43</v>
      </c>
      <c r="L39" s="39">
        <v>54058</v>
      </c>
      <c r="M39" s="38">
        <v>11.753</v>
      </c>
      <c r="N39" s="38">
        <v>21.8</v>
      </c>
      <c r="O39" s="38">
        <v>1.7</v>
      </c>
      <c r="P39" s="38">
        <v>1.7</v>
      </c>
      <c r="Q39" s="40">
        <v>0.3</v>
      </c>
      <c r="R39" s="38">
        <v>57</v>
      </c>
      <c r="S39" s="38">
        <v>594</v>
      </c>
      <c r="T39" s="38" t="s">
        <v>43</v>
      </c>
      <c r="U39" s="38" t="s">
        <v>43</v>
      </c>
      <c r="V39" s="38" t="s">
        <v>43</v>
      </c>
      <c r="W39" s="38" t="s">
        <v>43</v>
      </c>
      <c r="X39" s="38" t="s">
        <v>43</v>
      </c>
      <c r="Y39" s="40">
        <v>0.1</v>
      </c>
      <c r="Z39" s="40">
        <v>0.1</v>
      </c>
      <c r="AA39" s="20">
        <v>-27.095549999999999</v>
      </c>
      <c r="AB39" s="21">
        <v>29.77055</v>
      </c>
      <c r="AC39" s="2"/>
      <c r="AD39" s="29"/>
      <c r="AE39" s="29"/>
      <c r="AF39" s="2"/>
      <c r="AG39" s="2"/>
      <c r="AH39" s="2"/>
      <c r="AI39" s="4"/>
      <c r="AJ39" s="4"/>
    </row>
    <row r="40" spans="1:36" x14ac:dyDescent="0.35">
      <c r="A40" s="11" t="s">
        <v>69</v>
      </c>
      <c r="B40" s="5" t="s">
        <v>14</v>
      </c>
      <c r="C40" s="18" t="s">
        <v>56</v>
      </c>
      <c r="D40" s="35" t="s">
        <v>2</v>
      </c>
      <c r="E40" s="35">
        <v>2010</v>
      </c>
      <c r="F40" s="35">
        <v>670</v>
      </c>
      <c r="G40" s="35">
        <v>3</v>
      </c>
      <c r="H40" s="36" t="s">
        <v>43</v>
      </c>
      <c r="I40" s="36" t="s">
        <v>43</v>
      </c>
      <c r="J40" s="36" t="s">
        <v>43</v>
      </c>
      <c r="K40" s="36" t="s">
        <v>43</v>
      </c>
      <c r="L40" s="36">
        <v>55154</v>
      </c>
      <c r="M40" s="35">
        <v>11.004</v>
      </c>
      <c r="N40" s="35">
        <v>23.3</v>
      </c>
      <c r="O40" s="35">
        <v>1.9</v>
      </c>
      <c r="P40" s="35">
        <v>1.9</v>
      </c>
      <c r="Q40" s="37">
        <v>0.3</v>
      </c>
      <c r="R40" s="35">
        <v>57</v>
      </c>
      <c r="S40" s="35">
        <v>594</v>
      </c>
      <c r="T40" s="35" t="s">
        <v>43</v>
      </c>
      <c r="U40" s="35" t="s">
        <v>43</v>
      </c>
      <c r="V40" s="35" t="s">
        <v>43</v>
      </c>
      <c r="W40" s="35" t="s">
        <v>43</v>
      </c>
      <c r="X40" s="35" t="s">
        <v>43</v>
      </c>
      <c r="Y40" s="37">
        <v>0.1</v>
      </c>
      <c r="Z40" s="37">
        <v>0.1</v>
      </c>
      <c r="AA40" s="18">
        <v>-27.095549999999999</v>
      </c>
      <c r="AB40" s="19">
        <v>29.77055</v>
      </c>
      <c r="AC40" s="2"/>
      <c r="AD40" s="29"/>
      <c r="AE40" s="29"/>
      <c r="AF40" s="2"/>
      <c r="AG40" s="2"/>
      <c r="AH40" s="2"/>
      <c r="AI40" s="4"/>
      <c r="AJ40" s="4"/>
    </row>
    <row r="41" spans="1:36" x14ac:dyDescent="0.35">
      <c r="A41" s="11" t="s">
        <v>69</v>
      </c>
      <c r="B41" s="5" t="s">
        <v>15</v>
      </c>
      <c r="C41" s="20" t="s">
        <v>56</v>
      </c>
      <c r="D41" s="38" t="s">
        <v>2</v>
      </c>
      <c r="E41" s="38">
        <v>3690</v>
      </c>
      <c r="F41" s="38">
        <v>620</v>
      </c>
      <c r="G41" s="38">
        <v>6</v>
      </c>
      <c r="H41" s="39" t="s">
        <v>43</v>
      </c>
      <c r="I41" s="39" t="s">
        <v>43</v>
      </c>
      <c r="J41" s="39" t="s">
        <v>43</v>
      </c>
      <c r="K41" s="39" t="s">
        <v>43</v>
      </c>
      <c r="L41" s="39">
        <v>51502</v>
      </c>
      <c r="M41" s="38">
        <v>11.654</v>
      </c>
      <c r="N41" s="38">
        <v>11.4</v>
      </c>
      <c r="O41" s="38">
        <v>3</v>
      </c>
      <c r="P41" s="38">
        <v>3</v>
      </c>
      <c r="Q41" s="40">
        <v>0.3</v>
      </c>
      <c r="R41" s="38">
        <v>57</v>
      </c>
      <c r="S41" s="38">
        <v>594</v>
      </c>
      <c r="T41" s="38" t="s">
        <v>43</v>
      </c>
      <c r="U41" s="38" t="s">
        <v>43</v>
      </c>
      <c r="V41" s="38" t="s">
        <v>43</v>
      </c>
      <c r="W41" s="38" t="s">
        <v>43</v>
      </c>
      <c r="X41" s="38" t="s">
        <v>43</v>
      </c>
      <c r="Y41" s="40">
        <v>0.1</v>
      </c>
      <c r="Z41" s="40">
        <v>0.1</v>
      </c>
      <c r="AA41" s="20">
        <v>-23.667770000000001</v>
      </c>
      <c r="AB41" s="21">
        <v>27.612770000000001</v>
      </c>
      <c r="AC41" s="2"/>
      <c r="AD41" s="29"/>
      <c r="AE41" s="29"/>
      <c r="AF41" s="2"/>
      <c r="AG41" s="2"/>
      <c r="AH41" s="2"/>
      <c r="AI41" s="4"/>
      <c r="AJ41" s="4"/>
    </row>
    <row r="42" spans="1:36" x14ac:dyDescent="0.35">
      <c r="A42" s="11" t="s">
        <v>69</v>
      </c>
      <c r="B42" s="5" t="s">
        <v>16</v>
      </c>
      <c r="C42" s="18" t="s">
        <v>56</v>
      </c>
      <c r="D42" s="35" t="s">
        <v>2</v>
      </c>
      <c r="E42" s="35">
        <v>3450</v>
      </c>
      <c r="F42" s="35">
        <v>580</v>
      </c>
      <c r="G42" s="35">
        <v>6</v>
      </c>
      <c r="H42" s="36" t="s">
        <v>43</v>
      </c>
      <c r="I42" s="36" t="s">
        <v>43</v>
      </c>
      <c r="J42" s="36" t="s">
        <v>43</v>
      </c>
      <c r="K42" s="36" t="s">
        <v>43</v>
      </c>
      <c r="L42" s="36">
        <v>48580</v>
      </c>
      <c r="M42" s="35">
        <v>11.034000000000001</v>
      </c>
      <c r="N42" s="35">
        <v>22.9</v>
      </c>
      <c r="O42" s="35">
        <v>2.4</v>
      </c>
      <c r="P42" s="35">
        <v>2.4</v>
      </c>
      <c r="Q42" s="37">
        <v>0.3</v>
      </c>
      <c r="R42" s="35">
        <v>57</v>
      </c>
      <c r="S42" s="35">
        <v>594</v>
      </c>
      <c r="T42" s="35" t="s">
        <v>43</v>
      </c>
      <c r="U42" s="35" t="s">
        <v>43</v>
      </c>
      <c r="V42" s="35" t="s">
        <v>43</v>
      </c>
      <c r="W42" s="35" t="s">
        <v>43</v>
      </c>
      <c r="X42" s="35" t="s">
        <v>43</v>
      </c>
      <c r="Y42" s="37">
        <v>0.1</v>
      </c>
      <c r="Z42" s="37">
        <v>0.1</v>
      </c>
      <c r="AA42" s="18">
        <v>-26.280360000000002</v>
      </c>
      <c r="AB42" s="19">
        <v>29.142289999999999</v>
      </c>
      <c r="AC42" s="2"/>
      <c r="AD42" s="29"/>
      <c r="AE42" s="29"/>
      <c r="AF42" s="2"/>
      <c r="AG42" s="2"/>
      <c r="AH42" s="2"/>
      <c r="AI42" s="4"/>
      <c r="AJ42" s="4"/>
    </row>
    <row r="43" spans="1:36" x14ac:dyDescent="0.35">
      <c r="A43" s="11" t="s">
        <v>69</v>
      </c>
      <c r="B43" s="5" t="s">
        <v>17</v>
      </c>
      <c r="C43" s="20" t="s">
        <v>56</v>
      </c>
      <c r="D43" s="38" t="s">
        <v>2</v>
      </c>
      <c r="E43" s="38">
        <v>3597</v>
      </c>
      <c r="F43" s="38">
        <v>722</v>
      </c>
      <c r="G43" s="38">
        <v>1</v>
      </c>
      <c r="H43" s="39" t="s">
        <v>43</v>
      </c>
      <c r="I43" s="39" t="s">
        <v>43</v>
      </c>
      <c r="J43" s="39" t="s">
        <v>43</v>
      </c>
      <c r="K43" s="39" t="s">
        <v>43</v>
      </c>
      <c r="L43" s="39" t="s">
        <v>55</v>
      </c>
      <c r="M43" s="38">
        <v>9.8119999999999994</v>
      </c>
      <c r="N43" s="38">
        <v>16.3</v>
      </c>
      <c r="O43" s="38">
        <v>7.2</v>
      </c>
      <c r="P43" s="38">
        <v>7.2</v>
      </c>
      <c r="Q43" s="40">
        <v>0.3</v>
      </c>
      <c r="R43" s="38">
        <v>80</v>
      </c>
      <c r="S43" s="38">
        <v>4700</v>
      </c>
      <c r="T43" s="38" t="s">
        <v>43</v>
      </c>
      <c r="U43" s="38" t="s">
        <v>43</v>
      </c>
      <c r="V43" s="38" t="s">
        <v>43</v>
      </c>
      <c r="W43" s="38" t="s">
        <v>43</v>
      </c>
      <c r="X43" s="38" t="s">
        <v>43</v>
      </c>
      <c r="Y43" s="40">
        <v>0.1</v>
      </c>
      <c r="Z43" s="40">
        <v>0.1</v>
      </c>
      <c r="AA43" s="20">
        <v>-23.42</v>
      </c>
      <c r="AB43" s="21">
        <v>27.33</v>
      </c>
      <c r="AC43" s="2"/>
      <c r="AD43" s="29"/>
      <c r="AE43" s="29"/>
      <c r="AF43" s="2"/>
      <c r="AG43" s="2"/>
      <c r="AH43" s="2"/>
      <c r="AI43" s="4"/>
      <c r="AJ43" s="4"/>
    </row>
    <row r="44" spans="1:36" x14ac:dyDescent="0.35">
      <c r="A44" s="11" t="s">
        <v>69</v>
      </c>
      <c r="B44" s="5" t="s">
        <v>18</v>
      </c>
      <c r="C44" s="18" t="s">
        <v>56</v>
      </c>
      <c r="D44" s="35" t="s">
        <v>2</v>
      </c>
      <c r="E44" s="35">
        <v>3510</v>
      </c>
      <c r="F44" s="35">
        <v>580</v>
      </c>
      <c r="G44" s="35">
        <v>6</v>
      </c>
      <c r="H44" s="36" t="s">
        <v>43</v>
      </c>
      <c r="I44" s="36" t="s">
        <v>43</v>
      </c>
      <c r="J44" s="36" t="s">
        <v>43</v>
      </c>
      <c r="K44" s="36" t="s">
        <v>43</v>
      </c>
      <c r="L44" s="36">
        <v>51136</v>
      </c>
      <c r="M44" s="35">
        <v>10.917999999999999</v>
      </c>
      <c r="N44" s="35">
        <v>26</v>
      </c>
      <c r="O44" s="35">
        <v>3.2</v>
      </c>
      <c r="P44" s="35">
        <v>3.2</v>
      </c>
      <c r="Q44" s="37">
        <v>0.3</v>
      </c>
      <c r="R44" s="35">
        <v>57</v>
      </c>
      <c r="S44" s="35">
        <v>594</v>
      </c>
      <c r="T44" s="35" t="s">
        <v>43</v>
      </c>
      <c r="U44" s="35" t="s">
        <v>43</v>
      </c>
      <c r="V44" s="35" t="s">
        <v>43</v>
      </c>
      <c r="W44" s="35" t="s">
        <v>43</v>
      </c>
      <c r="X44" s="35" t="s">
        <v>43</v>
      </c>
      <c r="Y44" s="37">
        <v>0.1</v>
      </c>
      <c r="Z44" s="37">
        <v>0.1</v>
      </c>
      <c r="AA44" s="18">
        <v>-26.775649999999999</v>
      </c>
      <c r="AB44" s="19">
        <v>29.352119999999999</v>
      </c>
      <c r="AC44" s="2"/>
      <c r="AD44" s="29"/>
      <c r="AE44" s="29"/>
      <c r="AF44" s="2"/>
      <c r="AG44" s="2"/>
      <c r="AH44" s="2"/>
      <c r="AI44" s="4"/>
      <c r="AJ44" s="4"/>
    </row>
    <row r="45" spans="1:36" x14ac:dyDescent="0.35">
      <c r="A45" s="11" t="s">
        <v>69</v>
      </c>
      <c r="B45" s="5" t="s">
        <v>20</v>
      </c>
      <c r="C45" s="20" t="s">
        <v>57</v>
      </c>
      <c r="D45" s="38" t="s">
        <v>2</v>
      </c>
      <c r="E45" s="38">
        <v>100</v>
      </c>
      <c r="F45" s="38">
        <v>2</v>
      </c>
      <c r="G45" s="38">
        <v>50</v>
      </c>
      <c r="H45" s="39" t="s">
        <v>43</v>
      </c>
      <c r="I45" s="39" t="s">
        <v>43</v>
      </c>
      <c r="J45" s="39" t="s">
        <v>43</v>
      </c>
      <c r="K45" s="39" t="s">
        <v>43</v>
      </c>
      <c r="L45" s="39">
        <v>49064</v>
      </c>
      <c r="M45" s="38" t="s">
        <v>43</v>
      </c>
      <c r="N45" s="38" t="s">
        <v>43</v>
      </c>
      <c r="O45" s="38" t="s">
        <v>43</v>
      </c>
      <c r="P45" s="38" t="s">
        <v>43</v>
      </c>
      <c r="Q45" s="40">
        <v>0</v>
      </c>
      <c r="R45" s="38">
        <v>700</v>
      </c>
      <c r="S45" s="38">
        <v>0</v>
      </c>
      <c r="T45" s="38" t="s">
        <v>43</v>
      </c>
      <c r="U45" s="38" t="s">
        <v>43</v>
      </c>
      <c r="V45" s="38" t="s">
        <v>43</v>
      </c>
      <c r="W45" s="38" t="s">
        <v>43</v>
      </c>
      <c r="X45" s="38" t="s">
        <v>43</v>
      </c>
      <c r="Y45" s="40">
        <v>0.1</v>
      </c>
      <c r="Z45" s="40">
        <v>0.1</v>
      </c>
      <c r="AA45" s="20">
        <v>-31.501799999999999</v>
      </c>
      <c r="AB45" s="21">
        <v>18.1143</v>
      </c>
      <c r="AC45" s="2"/>
      <c r="AD45" s="29"/>
      <c r="AE45" s="29"/>
      <c r="AF45" s="2"/>
      <c r="AG45" s="2"/>
      <c r="AH45" s="2"/>
      <c r="AI45" s="4"/>
      <c r="AJ45" s="4"/>
    </row>
    <row r="46" spans="1:36" x14ac:dyDescent="0.35">
      <c r="A46" s="11" t="s">
        <v>69</v>
      </c>
      <c r="B46" s="5" t="s">
        <v>63</v>
      </c>
      <c r="C46" s="18" t="s">
        <v>58</v>
      </c>
      <c r="D46" s="35" t="s">
        <v>2</v>
      </c>
      <c r="E46" s="35">
        <v>1854</v>
      </c>
      <c r="F46" s="35">
        <v>930</v>
      </c>
      <c r="G46" s="35">
        <v>2</v>
      </c>
      <c r="H46" s="36" t="s">
        <v>43</v>
      </c>
      <c r="I46" s="36" t="s">
        <v>43</v>
      </c>
      <c r="J46" s="36" t="s">
        <v>43</v>
      </c>
      <c r="K46" s="36" t="s">
        <v>43</v>
      </c>
      <c r="L46" s="36">
        <v>52597</v>
      </c>
      <c r="M46" s="35">
        <v>11.111000000000001</v>
      </c>
      <c r="N46" s="35">
        <v>8.1</v>
      </c>
      <c r="O46" s="35" t="s">
        <v>43</v>
      </c>
      <c r="P46" s="35" t="s">
        <v>43</v>
      </c>
      <c r="Q46" s="37">
        <v>0</v>
      </c>
      <c r="R46" s="35">
        <v>37</v>
      </c>
      <c r="S46" s="35">
        <v>968</v>
      </c>
      <c r="T46" s="35" t="s">
        <v>43</v>
      </c>
      <c r="U46" s="35" t="s">
        <v>43</v>
      </c>
      <c r="V46" s="35" t="s">
        <v>43</v>
      </c>
      <c r="W46" s="35" t="s">
        <v>43</v>
      </c>
      <c r="X46" s="35" t="s">
        <v>43</v>
      </c>
      <c r="Y46" s="37">
        <v>0.03</v>
      </c>
      <c r="Z46" s="37">
        <v>0.06</v>
      </c>
      <c r="AA46" s="18">
        <v>-33.673659999999998</v>
      </c>
      <c r="AB46" s="19">
        <v>18.42811</v>
      </c>
      <c r="AC46" s="2"/>
      <c r="AD46" s="29"/>
      <c r="AE46" s="29"/>
      <c r="AF46" s="2"/>
      <c r="AG46" s="2"/>
      <c r="AH46" s="2"/>
      <c r="AI46" s="4"/>
      <c r="AJ46" s="4"/>
    </row>
    <row r="47" spans="1:36" x14ac:dyDescent="0.35">
      <c r="A47" s="11" t="s">
        <v>69</v>
      </c>
      <c r="B47" s="5" t="s">
        <v>21</v>
      </c>
      <c r="C47" s="20" t="s">
        <v>59</v>
      </c>
      <c r="D47" s="38" t="s">
        <v>2</v>
      </c>
      <c r="E47" s="38">
        <v>1000</v>
      </c>
      <c r="F47" s="38">
        <v>250</v>
      </c>
      <c r="G47" s="38">
        <v>4</v>
      </c>
      <c r="H47" s="39" t="s">
        <v>43</v>
      </c>
      <c r="I47" s="39" t="s">
        <v>43</v>
      </c>
      <c r="J47" s="39" t="s">
        <v>43</v>
      </c>
      <c r="K47" s="39" t="s">
        <v>43</v>
      </c>
      <c r="L47" s="39" t="s">
        <v>55</v>
      </c>
      <c r="M47" s="38" t="s">
        <v>43</v>
      </c>
      <c r="N47" s="38" t="s">
        <v>43</v>
      </c>
      <c r="O47" s="38" t="s">
        <v>43</v>
      </c>
      <c r="P47" s="38" t="s">
        <v>43</v>
      </c>
      <c r="Q47" s="40">
        <v>0</v>
      </c>
      <c r="R47" s="38">
        <v>0</v>
      </c>
      <c r="S47" s="38">
        <v>201</v>
      </c>
      <c r="T47" s="46">
        <v>0.73699999999999999</v>
      </c>
      <c r="U47" s="38">
        <f>G47</f>
        <v>4</v>
      </c>
      <c r="V47" s="38">
        <f t="shared" ref="V47:V49" si="2">F47</f>
        <v>250</v>
      </c>
      <c r="W47" s="38">
        <v>21.7</v>
      </c>
      <c r="X47" s="38" t="s">
        <v>43</v>
      </c>
      <c r="Y47" s="40">
        <v>0.03</v>
      </c>
      <c r="Z47" s="40">
        <v>2.4E-2</v>
      </c>
      <c r="AA47" s="20">
        <v>-28.562830000000002</v>
      </c>
      <c r="AB47" s="21">
        <v>29.082750000000001</v>
      </c>
      <c r="AC47" s="2"/>
      <c r="AD47" s="29"/>
      <c r="AE47" s="29"/>
      <c r="AF47" s="2"/>
      <c r="AG47" s="2"/>
      <c r="AH47" s="2"/>
      <c r="AI47" s="4"/>
      <c r="AJ47" s="4"/>
    </row>
    <row r="48" spans="1:36" x14ac:dyDescent="0.35">
      <c r="A48" s="11" t="s">
        <v>69</v>
      </c>
      <c r="B48" s="5" t="s">
        <v>22</v>
      </c>
      <c r="C48" s="18" t="s">
        <v>59</v>
      </c>
      <c r="D48" s="35" t="s">
        <v>2</v>
      </c>
      <c r="E48" s="35">
        <v>1332</v>
      </c>
      <c r="F48" s="35">
        <v>333</v>
      </c>
      <c r="G48" s="35">
        <v>4</v>
      </c>
      <c r="H48" s="36" t="s">
        <v>43</v>
      </c>
      <c r="I48" s="36" t="s">
        <v>43</v>
      </c>
      <c r="J48" s="36" t="s">
        <v>43</v>
      </c>
      <c r="K48" s="36" t="s">
        <v>43</v>
      </c>
      <c r="L48" s="36" t="s">
        <v>55</v>
      </c>
      <c r="M48" s="35" t="s">
        <v>43</v>
      </c>
      <c r="N48" s="35" t="s">
        <v>43</v>
      </c>
      <c r="O48" s="35" t="s">
        <v>43</v>
      </c>
      <c r="P48" s="35" t="s">
        <v>43</v>
      </c>
      <c r="Q48" s="37">
        <v>0</v>
      </c>
      <c r="R48" s="35">
        <v>0</v>
      </c>
      <c r="S48" s="35">
        <v>2530</v>
      </c>
      <c r="T48" s="47">
        <v>0.78</v>
      </c>
      <c r="U48" s="35">
        <f t="shared" ref="U48:U49" si="3">G48</f>
        <v>4</v>
      </c>
      <c r="V48" s="35">
        <f t="shared" si="2"/>
        <v>333</v>
      </c>
      <c r="W48" s="35">
        <v>27.4</v>
      </c>
      <c r="X48" s="35" t="s">
        <v>43</v>
      </c>
      <c r="Y48" s="37">
        <v>0.03</v>
      </c>
      <c r="Z48" s="37">
        <v>2.4E-2</v>
      </c>
      <c r="AA48" s="18">
        <v>-28.164999999999999</v>
      </c>
      <c r="AB48" s="19">
        <v>29.351199999999999</v>
      </c>
      <c r="AC48" s="2"/>
      <c r="AD48" s="29"/>
      <c r="AE48" s="29"/>
      <c r="AF48" s="2"/>
      <c r="AG48" s="2"/>
      <c r="AH48" s="2"/>
      <c r="AI48" s="4"/>
      <c r="AJ48" s="4"/>
    </row>
    <row r="49" spans="1:36" x14ac:dyDescent="0.35">
      <c r="A49" s="11" t="s">
        <v>69</v>
      </c>
      <c r="B49" s="5" t="s">
        <v>23</v>
      </c>
      <c r="C49" s="20" t="s">
        <v>59</v>
      </c>
      <c r="D49" s="38" t="s">
        <v>2</v>
      </c>
      <c r="E49" s="38">
        <v>400</v>
      </c>
      <c r="F49" s="38">
        <v>200</v>
      </c>
      <c r="G49" s="38">
        <v>2</v>
      </c>
      <c r="H49" s="39" t="s">
        <v>43</v>
      </c>
      <c r="I49" s="39" t="s">
        <v>43</v>
      </c>
      <c r="J49" s="39" t="s">
        <v>43</v>
      </c>
      <c r="K49" s="39" t="s">
        <v>43</v>
      </c>
      <c r="L49" s="39" t="s">
        <v>55</v>
      </c>
      <c r="M49" s="38" t="s">
        <v>43</v>
      </c>
      <c r="N49" s="38" t="s">
        <v>43</v>
      </c>
      <c r="O49" s="38" t="s">
        <v>43</v>
      </c>
      <c r="P49" s="38" t="s">
        <v>43</v>
      </c>
      <c r="Q49" s="40">
        <v>0</v>
      </c>
      <c r="R49" s="38">
        <v>0</v>
      </c>
      <c r="S49" s="38">
        <v>201</v>
      </c>
      <c r="T49" s="46">
        <v>0.77900000000000003</v>
      </c>
      <c r="U49" s="38">
        <f t="shared" si="3"/>
        <v>2</v>
      </c>
      <c r="V49" s="38">
        <f t="shared" si="2"/>
        <v>200</v>
      </c>
      <c r="W49" s="38">
        <v>10</v>
      </c>
      <c r="X49" s="38" t="s">
        <v>43</v>
      </c>
      <c r="Y49" s="40">
        <v>0.03</v>
      </c>
      <c r="Z49" s="40">
        <v>2.4E-2</v>
      </c>
      <c r="AA49" s="20">
        <v>-34.197220000000002</v>
      </c>
      <c r="AB49" s="21">
        <v>18.973610000000001</v>
      </c>
      <c r="AC49" s="2"/>
      <c r="AD49" s="29"/>
      <c r="AE49" s="29"/>
      <c r="AF49" s="2"/>
      <c r="AG49" s="2"/>
      <c r="AH49" s="2"/>
      <c r="AI49" s="4"/>
      <c r="AJ49" s="4"/>
    </row>
    <row r="50" spans="1:36" x14ac:dyDescent="0.35">
      <c r="A50" s="11" t="s">
        <v>69</v>
      </c>
      <c r="B50" s="5" t="s">
        <v>24</v>
      </c>
      <c r="C50" s="18" t="s">
        <v>61</v>
      </c>
      <c r="D50" s="35" t="s">
        <v>2</v>
      </c>
      <c r="E50" s="35">
        <v>360</v>
      </c>
      <c r="F50" s="35">
        <v>90</v>
      </c>
      <c r="G50" s="35">
        <v>4</v>
      </c>
      <c r="H50" s="36" t="s">
        <v>43</v>
      </c>
      <c r="I50" s="36" t="s">
        <v>43</v>
      </c>
      <c r="J50" s="36" t="s">
        <v>43</v>
      </c>
      <c r="K50" s="36" t="s">
        <v>43</v>
      </c>
      <c r="L50" s="36" t="s">
        <v>55</v>
      </c>
      <c r="M50" s="35" t="s">
        <v>43</v>
      </c>
      <c r="N50" s="35" t="s">
        <v>43</v>
      </c>
      <c r="O50" s="35" t="s">
        <v>43</v>
      </c>
      <c r="P50" s="35" t="s">
        <v>43</v>
      </c>
      <c r="Q50" s="37">
        <v>0</v>
      </c>
      <c r="R50" s="35">
        <v>30</v>
      </c>
      <c r="S50" s="35">
        <v>0</v>
      </c>
      <c r="T50" s="35" t="s">
        <v>43</v>
      </c>
      <c r="U50" s="35" t="s">
        <v>43</v>
      </c>
      <c r="V50" s="35" t="s">
        <v>43</v>
      </c>
      <c r="W50" s="35" t="s">
        <v>43</v>
      </c>
      <c r="X50" s="35" t="s">
        <v>43</v>
      </c>
      <c r="Y50" s="37">
        <v>0.03</v>
      </c>
      <c r="Z50" s="37">
        <v>2.4E-2</v>
      </c>
      <c r="AA50" s="18">
        <v>-30.62396</v>
      </c>
      <c r="AB50" s="19">
        <v>25.50403</v>
      </c>
      <c r="AC50" s="2"/>
      <c r="AD50" s="29"/>
      <c r="AE50" s="29"/>
      <c r="AF50" s="2"/>
      <c r="AG50" s="2"/>
      <c r="AH50" s="2"/>
      <c r="AI50" s="4"/>
      <c r="AJ50" s="4"/>
    </row>
    <row r="51" spans="1:36" x14ac:dyDescent="0.35">
      <c r="A51" s="11" t="s">
        <v>69</v>
      </c>
      <c r="B51" s="5" t="s">
        <v>25</v>
      </c>
      <c r="C51" s="20" t="s">
        <v>61</v>
      </c>
      <c r="D51" s="38" t="s">
        <v>2</v>
      </c>
      <c r="E51" s="38">
        <v>240</v>
      </c>
      <c r="F51" s="38">
        <v>120</v>
      </c>
      <c r="G51" s="38">
        <v>2</v>
      </c>
      <c r="H51" s="39" t="s">
        <v>43</v>
      </c>
      <c r="I51" s="39" t="s">
        <v>43</v>
      </c>
      <c r="J51" s="39" t="s">
        <v>43</v>
      </c>
      <c r="K51" s="39" t="s">
        <v>43</v>
      </c>
      <c r="L51" s="39" t="s">
        <v>55</v>
      </c>
      <c r="M51" s="38" t="s">
        <v>43</v>
      </c>
      <c r="N51" s="38" t="s">
        <v>43</v>
      </c>
      <c r="O51" s="38" t="s">
        <v>43</v>
      </c>
      <c r="P51" s="38" t="s">
        <v>43</v>
      </c>
      <c r="Q51" s="40">
        <v>0</v>
      </c>
      <c r="R51" s="38">
        <v>30</v>
      </c>
      <c r="S51" s="38">
        <v>0</v>
      </c>
      <c r="T51" s="38" t="s">
        <v>43</v>
      </c>
      <c r="U51" s="38" t="s">
        <v>43</v>
      </c>
      <c r="V51" s="38" t="s">
        <v>43</v>
      </c>
      <c r="W51" s="38" t="s">
        <v>43</v>
      </c>
      <c r="X51" s="38" t="s">
        <v>43</v>
      </c>
      <c r="Y51" s="40">
        <v>0.03</v>
      </c>
      <c r="Z51" s="40">
        <v>2.4E-2</v>
      </c>
      <c r="AA51" s="20">
        <v>-29.993369999999999</v>
      </c>
      <c r="AB51" s="21">
        <v>24.733840000000001</v>
      </c>
      <c r="AC51" s="2"/>
      <c r="AD51" s="29"/>
      <c r="AE51" s="29"/>
      <c r="AF51" s="2"/>
      <c r="AG51" s="2"/>
      <c r="AH51" s="2"/>
      <c r="AI51" s="4"/>
      <c r="AJ51" s="4"/>
    </row>
    <row r="52" spans="1:36" x14ac:dyDescent="0.35">
      <c r="A52" s="11" t="s">
        <v>69</v>
      </c>
      <c r="B52" s="5" t="s">
        <v>26</v>
      </c>
      <c r="C52" s="18" t="s">
        <v>72</v>
      </c>
      <c r="D52" s="35" t="s">
        <v>2</v>
      </c>
      <c r="E52" s="35">
        <v>171</v>
      </c>
      <c r="F52" s="35">
        <v>57</v>
      </c>
      <c r="G52" s="35">
        <v>3</v>
      </c>
      <c r="H52" s="36" t="s">
        <v>43</v>
      </c>
      <c r="I52" s="36" t="s">
        <v>43</v>
      </c>
      <c r="J52" s="36" t="s">
        <v>43</v>
      </c>
      <c r="K52" s="36" t="s">
        <v>43</v>
      </c>
      <c r="L52" s="36">
        <v>46022</v>
      </c>
      <c r="M52" s="35">
        <v>11.519</v>
      </c>
      <c r="N52" s="35">
        <v>270</v>
      </c>
      <c r="O52" s="35">
        <v>3.4</v>
      </c>
      <c r="P52" s="35">
        <v>3.4</v>
      </c>
      <c r="Q52" s="37">
        <v>0</v>
      </c>
      <c r="R52" s="35">
        <v>2</v>
      </c>
      <c r="S52" s="35">
        <v>161</v>
      </c>
      <c r="T52" s="35" t="s">
        <v>43</v>
      </c>
      <c r="U52" s="35" t="s">
        <v>43</v>
      </c>
      <c r="V52" s="35" t="s">
        <v>43</v>
      </c>
      <c r="W52" s="35" t="s">
        <v>43</v>
      </c>
      <c r="X52" s="35" t="s">
        <v>43</v>
      </c>
      <c r="Y52" s="37">
        <v>6.9000000000000006E-2</v>
      </c>
      <c r="Z52" s="37">
        <v>4.5999999999999999E-2</v>
      </c>
      <c r="AA52" s="18">
        <v>-33.884079999999997</v>
      </c>
      <c r="AB52" s="19">
        <v>18.533609999999999</v>
      </c>
      <c r="AC52" s="2"/>
      <c r="AD52" s="29"/>
      <c r="AE52" s="29"/>
      <c r="AF52" s="2"/>
      <c r="AG52" s="2"/>
      <c r="AH52" s="2"/>
      <c r="AI52" s="4"/>
      <c r="AJ52" s="4"/>
    </row>
    <row r="53" spans="1:36" x14ac:dyDescent="0.35">
      <c r="A53" s="11" t="s">
        <v>69</v>
      </c>
      <c r="B53" s="5" t="s">
        <v>27</v>
      </c>
      <c r="C53" s="20" t="s">
        <v>72</v>
      </c>
      <c r="D53" s="38" t="s">
        <v>2</v>
      </c>
      <c r="E53" s="38">
        <v>1327</v>
      </c>
      <c r="F53" s="38">
        <v>148</v>
      </c>
      <c r="G53" s="38">
        <v>9</v>
      </c>
      <c r="H53" s="39" t="s">
        <v>43</v>
      </c>
      <c r="I53" s="39" t="s">
        <v>43</v>
      </c>
      <c r="J53" s="39" t="s">
        <v>43</v>
      </c>
      <c r="K53" s="39" t="s">
        <v>43</v>
      </c>
      <c r="L53" s="39">
        <v>50040</v>
      </c>
      <c r="M53" s="38">
        <v>11.519</v>
      </c>
      <c r="N53" s="38">
        <v>250</v>
      </c>
      <c r="O53" s="38">
        <v>9</v>
      </c>
      <c r="P53" s="38">
        <v>9</v>
      </c>
      <c r="Q53" s="40">
        <v>0</v>
      </c>
      <c r="R53" s="38">
        <v>2</v>
      </c>
      <c r="S53" s="38">
        <v>161</v>
      </c>
      <c r="T53" s="38" t="s">
        <v>43</v>
      </c>
      <c r="U53" s="38" t="s">
        <v>43</v>
      </c>
      <c r="V53" s="38" t="s">
        <v>43</v>
      </c>
      <c r="W53" s="38" t="s">
        <v>43</v>
      </c>
      <c r="X53" s="38" t="s">
        <v>43</v>
      </c>
      <c r="Y53" s="40">
        <v>6.9000000000000006E-2</v>
      </c>
      <c r="Z53" s="40">
        <v>4.5999999999999999E-2</v>
      </c>
      <c r="AA53" s="20">
        <v>-33.591999999999999</v>
      </c>
      <c r="AB53" s="21">
        <v>18.460699999999999</v>
      </c>
      <c r="AC53" s="2"/>
      <c r="AD53" s="29"/>
      <c r="AE53" s="29"/>
      <c r="AF53" s="2"/>
      <c r="AG53" s="2"/>
      <c r="AH53" s="2"/>
      <c r="AI53" s="4"/>
      <c r="AJ53" s="4"/>
    </row>
    <row r="54" spans="1:36" x14ac:dyDescent="0.35">
      <c r="A54" s="11" t="s">
        <v>69</v>
      </c>
      <c r="B54" s="5" t="s">
        <v>28</v>
      </c>
      <c r="C54" s="18" t="s">
        <v>72</v>
      </c>
      <c r="D54" s="35" t="s">
        <v>2</v>
      </c>
      <c r="E54" s="35">
        <v>740</v>
      </c>
      <c r="F54" s="35">
        <v>148</v>
      </c>
      <c r="G54" s="35">
        <v>5</v>
      </c>
      <c r="H54" s="36" t="s">
        <v>43</v>
      </c>
      <c r="I54" s="36" t="s">
        <v>43</v>
      </c>
      <c r="J54" s="36" t="s">
        <v>43</v>
      </c>
      <c r="K54" s="36" t="s">
        <v>43</v>
      </c>
      <c r="L54" s="36">
        <v>50040</v>
      </c>
      <c r="M54" s="35">
        <v>11.519</v>
      </c>
      <c r="N54" s="35">
        <v>250</v>
      </c>
      <c r="O54" s="35">
        <v>9</v>
      </c>
      <c r="P54" s="35">
        <v>9</v>
      </c>
      <c r="Q54" s="37">
        <v>0</v>
      </c>
      <c r="R54" s="35">
        <v>2</v>
      </c>
      <c r="S54" s="35">
        <v>161</v>
      </c>
      <c r="T54" s="35" t="s">
        <v>43</v>
      </c>
      <c r="U54" s="35" t="s">
        <v>43</v>
      </c>
      <c r="V54" s="35" t="s">
        <v>43</v>
      </c>
      <c r="W54" s="35" t="s">
        <v>43</v>
      </c>
      <c r="X54" s="35" t="s">
        <v>43</v>
      </c>
      <c r="Y54" s="37">
        <v>6.9000000000000006E-2</v>
      </c>
      <c r="Z54" s="37">
        <v>4.5999999999999999E-2</v>
      </c>
      <c r="AA54" s="18">
        <v>-34.165260000000004</v>
      </c>
      <c r="AB54" s="19">
        <v>21.96077</v>
      </c>
      <c r="AC54" s="2"/>
      <c r="AD54" s="29"/>
      <c r="AE54" s="29"/>
      <c r="AF54" s="2"/>
      <c r="AG54" s="2"/>
      <c r="AH54" s="2"/>
      <c r="AI54" s="4"/>
      <c r="AJ54" s="4"/>
    </row>
    <row r="55" spans="1:36" ht="15" thickBot="1" x14ac:dyDescent="0.4">
      <c r="A55" s="12" t="s">
        <v>69</v>
      </c>
      <c r="B55" s="9" t="s">
        <v>29</v>
      </c>
      <c r="C55" s="22" t="s">
        <v>72</v>
      </c>
      <c r="D55" s="41" t="s">
        <v>2</v>
      </c>
      <c r="E55" s="41">
        <v>171</v>
      </c>
      <c r="F55" s="41">
        <v>57</v>
      </c>
      <c r="G55" s="41">
        <v>3</v>
      </c>
      <c r="H55" s="42" t="s">
        <v>43</v>
      </c>
      <c r="I55" s="42" t="s">
        <v>43</v>
      </c>
      <c r="J55" s="42" t="s">
        <v>43</v>
      </c>
      <c r="K55" s="42" t="s">
        <v>43</v>
      </c>
      <c r="L55" s="42">
        <v>46022</v>
      </c>
      <c r="M55" s="41">
        <v>11.519</v>
      </c>
      <c r="N55" s="41">
        <v>270</v>
      </c>
      <c r="O55" s="41">
        <v>3.4</v>
      </c>
      <c r="P55" s="41">
        <v>3.4</v>
      </c>
      <c r="Q55" s="43">
        <v>0</v>
      </c>
      <c r="R55" s="41">
        <v>2</v>
      </c>
      <c r="S55" s="41">
        <v>161</v>
      </c>
      <c r="T55" s="41" t="s">
        <v>43</v>
      </c>
      <c r="U55" s="41" t="s">
        <v>43</v>
      </c>
      <c r="V55" s="41" t="s">
        <v>43</v>
      </c>
      <c r="W55" s="41" t="s">
        <v>43</v>
      </c>
      <c r="X55" s="41" t="s">
        <v>43</v>
      </c>
      <c r="Y55" s="43">
        <v>6.9000000000000006E-2</v>
      </c>
      <c r="Z55" s="43">
        <v>4.5999999999999999E-2</v>
      </c>
      <c r="AA55" s="22">
        <v>-33.027389999999997</v>
      </c>
      <c r="AB55" s="23">
        <v>27.88382</v>
      </c>
      <c r="AC55" s="2"/>
      <c r="AD55" s="29"/>
      <c r="AE55" s="29"/>
      <c r="AF55" s="2"/>
      <c r="AG55" s="2"/>
      <c r="AH55" s="2"/>
      <c r="AI55" s="4"/>
      <c r="AJ55" s="4"/>
    </row>
    <row r="56" spans="1:36" x14ac:dyDescent="0.35">
      <c r="A56" s="74" t="s">
        <v>240</v>
      </c>
      <c r="B56" s="7" t="s">
        <v>1</v>
      </c>
      <c r="C56" s="16" t="s">
        <v>56</v>
      </c>
      <c r="D56" s="31" t="s">
        <v>2</v>
      </c>
      <c r="E56" s="31">
        <v>2100</v>
      </c>
      <c r="F56" s="31">
        <v>370</v>
      </c>
      <c r="G56" s="31">
        <v>6</v>
      </c>
      <c r="H56" s="32" t="s">
        <v>43</v>
      </c>
      <c r="I56" s="32" t="s">
        <v>43</v>
      </c>
      <c r="J56" s="32" t="s">
        <v>43</v>
      </c>
      <c r="K56" s="32" t="s">
        <v>43</v>
      </c>
      <c r="L56" s="32">
        <v>45658</v>
      </c>
      <c r="M56" s="31">
        <v>11.654</v>
      </c>
      <c r="N56" s="31">
        <v>16.8</v>
      </c>
      <c r="O56" s="31">
        <v>2.1</v>
      </c>
      <c r="P56" s="31">
        <v>2.1</v>
      </c>
      <c r="Q56" s="33">
        <v>0.3</v>
      </c>
      <c r="R56" s="31">
        <v>57</v>
      </c>
      <c r="S56" s="31">
        <v>594</v>
      </c>
      <c r="T56" s="31" t="s">
        <v>43</v>
      </c>
      <c r="U56" s="31" t="s">
        <v>43</v>
      </c>
      <c r="V56" s="31" t="s">
        <v>43</v>
      </c>
      <c r="W56" s="31" t="s">
        <v>43</v>
      </c>
      <c r="X56" s="31" t="s">
        <v>43</v>
      </c>
      <c r="Y56" s="33">
        <v>0.1</v>
      </c>
      <c r="Z56" s="33">
        <v>0.1</v>
      </c>
      <c r="AA56" s="16">
        <v>-25.94444</v>
      </c>
      <c r="AB56" s="17">
        <v>29.79166</v>
      </c>
      <c r="AC56" s="2"/>
      <c r="AD56" s="29"/>
      <c r="AE56" s="29"/>
      <c r="AF56" s="2"/>
      <c r="AG56" s="2"/>
      <c r="AH56" s="2"/>
      <c r="AI56" s="4"/>
      <c r="AJ56" s="4"/>
    </row>
    <row r="57" spans="1:36" x14ac:dyDescent="0.35">
      <c r="A57" s="75" t="str">
        <f>A56</f>
        <v>ambitions_2Gt</v>
      </c>
      <c r="B57" s="5" t="s">
        <v>3</v>
      </c>
      <c r="C57" s="18" t="s">
        <v>56</v>
      </c>
      <c r="D57" s="35" t="s">
        <v>2</v>
      </c>
      <c r="E57" s="35">
        <v>1481</v>
      </c>
      <c r="F57" s="35">
        <v>190</v>
      </c>
      <c r="G57" s="35">
        <v>8</v>
      </c>
      <c r="H57" s="36" t="s">
        <v>43</v>
      </c>
      <c r="I57" s="36" t="s">
        <v>43</v>
      </c>
      <c r="J57" s="36" t="s">
        <v>43</v>
      </c>
      <c r="K57" s="36" t="s">
        <v>43</v>
      </c>
      <c r="L57" s="36">
        <v>44927</v>
      </c>
      <c r="M57" s="35">
        <v>12.420999999999999</v>
      </c>
      <c r="N57" s="35">
        <v>23.1</v>
      </c>
      <c r="O57" s="35">
        <v>1.1000000000000001</v>
      </c>
      <c r="P57" s="35">
        <v>1.1000000000000001</v>
      </c>
      <c r="Q57" s="37">
        <v>0.3</v>
      </c>
      <c r="R57" s="35">
        <v>57</v>
      </c>
      <c r="S57" s="35">
        <v>594</v>
      </c>
      <c r="T57" s="35" t="s">
        <v>43</v>
      </c>
      <c r="U57" s="35" t="s">
        <v>43</v>
      </c>
      <c r="V57" s="35" t="s">
        <v>43</v>
      </c>
      <c r="W57" s="35" t="s">
        <v>43</v>
      </c>
      <c r="X57" s="35" t="s">
        <v>43</v>
      </c>
      <c r="Y57" s="37">
        <v>0.1</v>
      </c>
      <c r="Z57" s="37">
        <v>0.1</v>
      </c>
      <c r="AA57" s="18">
        <v>-26.620069999999998</v>
      </c>
      <c r="AB57" s="19">
        <v>30.09113</v>
      </c>
      <c r="AC57" s="2"/>
      <c r="AD57" s="29"/>
      <c r="AE57" s="29"/>
      <c r="AF57" s="2"/>
      <c r="AG57" s="2"/>
      <c r="AH57" s="2"/>
      <c r="AI57" s="4"/>
      <c r="AJ57" s="4"/>
    </row>
    <row r="58" spans="1:36" x14ac:dyDescent="0.35">
      <c r="A58" s="75" t="str">
        <f t="shared" ref="A58:A82" si="4">A57</f>
        <v>ambitions_2Gt</v>
      </c>
      <c r="B58" s="5" t="s">
        <v>4</v>
      </c>
      <c r="C58" s="20" t="s">
        <v>56</v>
      </c>
      <c r="D58" s="38" t="s">
        <v>2</v>
      </c>
      <c r="E58" s="38">
        <v>2875</v>
      </c>
      <c r="F58" s="38">
        <v>580</v>
      </c>
      <c r="G58" s="38">
        <v>5</v>
      </c>
      <c r="H58" s="39" t="s">
        <v>43</v>
      </c>
      <c r="I58" s="39" t="s">
        <v>43</v>
      </c>
      <c r="J58" s="39" t="s">
        <v>43</v>
      </c>
      <c r="K58" s="39" t="s">
        <v>43</v>
      </c>
      <c r="L58" s="39">
        <v>48945</v>
      </c>
      <c r="M58" s="38">
        <v>11.034000000000001</v>
      </c>
      <c r="N58" s="38">
        <v>11.8</v>
      </c>
      <c r="O58" s="38">
        <v>3.3</v>
      </c>
      <c r="P58" s="38">
        <v>3.3</v>
      </c>
      <c r="Q58" s="40">
        <v>0.3</v>
      </c>
      <c r="R58" s="38">
        <v>57</v>
      </c>
      <c r="S58" s="38">
        <v>594</v>
      </c>
      <c r="T58" s="38" t="s">
        <v>43</v>
      </c>
      <c r="U58" s="38" t="s">
        <v>43</v>
      </c>
      <c r="V58" s="38" t="s">
        <v>43</v>
      </c>
      <c r="W58" s="38" t="s">
        <v>43</v>
      </c>
      <c r="X58" s="38" t="s">
        <v>43</v>
      </c>
      <c r="Y58" s="40">
        <v>0.1</v>
      </c>
      <c r="Z58" s="40">
        <v>0.1</v>
      </c>
      <c r="AA58" s="20">
        <v>-25.959540000000001</v>
      </c>
      <c r="AB58" s="21">
        <v>29.34094</v>
      </c>
      <c r="AC58" s="2"/>
      <c r="AD58" s="29"/>
      <c r="AE58" s="29"/>
      <c r="AF58" s="2"/>
      <c r="AG58" s="2"/>
      <c r="AH58" s="2"/>
      <c r="AI58" s="4"/>
      <c r="AJ58" s="4"/>
    </row>
    <row r="59" spans="1:36" x14ac:dyDescent="0.35">
      <c r="A59" s="75" t="str">
        <f t="shared" si="4"/>
        <v>ambitions_2Gt</v>
      </c>
      <c r="B59" s="5" t="s">
        <v>5</v>
      </c>
      <c r="C59" s="18" t="s">
        <v>56</v>
      </c>
      <c r="D59" s="35" t="s">
        <v>2</v>
      </c>
      <c r="E59" s="35">
        <v>570</v>
      </c>
      <c r="F59" s="35">
        <v>180</v>
      </c>
      <c r="G59" s="35">
        <v>6</v>
      </c>
      <c r="H59" s="36" t="s">
        <v>43</v>
      </c>
      <c r="I59" s="36" t="s">
        <v>43</v>
      </c>
      <c r="J59" s="36" t="s">
        <v>43</v>
      </c>
      <c r="K59" s="36" t="s">
        <v>43</v>
      </c>
      <c r="L59" s="36">
        <v>46753</v>
      </c>
      <c r="M59" s="35">
        <v>12.61</v>
      </c>
      <c r="N59" s="35">
        <v>22.1</v>
      </c>
      <c r="O59" s="35">
        <v>0.9</v>
      </c>
      <c r="P59" s="35">
        <v>0.9</v>
      </c>
      <c r="Q59" s="37">
        <v>0.3</v>
      </c>
      <c r="R59" s="35">
        <v>57</v>
      </c>
      <c r="S59" s="35">
        <v>594</v>
      </c>
      <c r="T59" s="35" t="s">
        <v>43</v>
      </c>
      <c r="U59" s="35" t="s">
        <v>43</v>
      </c>
      <c r="V59" s="35" t="s">
        <v>43</v>
      </c>
      <c r="W59" s="35" t="s">
        <v>43</v>
      </c>
      <c r="X59" s="35" t="s">
        <v>43</v>
      </c>
      <c r="Y59" s="37">
        <v>0.1</v>
      </c>
      <c r="Z59" s="37">
        <v>0.1</v>
      </c>
      <c r="AA59" s="18">
        <v>-26.769549999999999</v>
      </c>
      <c r="AB59" s="19">
        <v>28.499510000000001</v>
      </c>
      <c r="AC59" s="2"/>
      <c r="AD59" s="29"/>
      <c r="AE59" s="29"/>
      <c r="AF59" s="2"/>
      <c r="AG59" s="2"/>
      <c r="AH59" s="2"/>
      <c r="AI59" s="4"/>
      <c r="AJ59" s="4"/>
    </row>
    <row r="60" spans="1:36" x14ac:dyDescent="0.35">
      <c r="A60" s="75" t="str">
        <f t="shared" si="4"/>
        <v>ambitions_2Gt</v>
      </c>
      <c r="B60" s="5" t="s">
        <v>6</v>
      </c>
      <c r="C60" s="20" t="s">
        <v>56</v>
      </c>
      <c r="D60" s="38" t="s">
        <v>2</v>
      </c>
      <c r="E60" s="38">
        <v>1098</v>
      </c>
      <c r="F60" s="38">
        <v>190</v>
      </c>
      <c r="G60" s="38">
        <v>10</v>
      </c>
      <c r="H60" s="39" t="s">
        <v>43</v>
      </c>
      <c r="I60" s="39" t="s">
        <v>43</v>
      </c>
      <c r="J60" s="39" t="s">
        <v>43</v>
      </c>
      <c r="K60" s="39" t="s">
        <v>43</v>
      </c>
      <c r="L60" s="39">
        <v>46023</v>
      </c>
      <c r="M60" s="38">
        <v>12.131</v>
      </c>
      <c r="N60" s="38">
        <v>17</v>
      </c>
      <c r="O60" s="38">
        <v>1.1000000000000001</v>
      </c>
      <c r="P60" s="38">
        <v>1.1000000000000001</v>
      </c>
      <c r="Q60" s="40">
        <v>0.3</v>
      </c>
      <c r="R60" s="38">
        <v>57</v>
      </c>
      <c r="S60" s="38">
        <v>594</v>
      </c>
      <c r="T60" s="38" t="s">
        <v>43</v>
      </c>
      <c r="U60" s="38" t="s">
        <v>43</v>
      </c>
      <c r="V60" s="38" t="s">
        <v>43</v>
      </c>
      <c r="W60" s="38" t="s">
        <v>43</v>
      </c>
      <c r="X60" s="38" t="s">
        <v>43</v>
      </c>
      <c r="Y60" s="40">
        <v>0.1</v>
      </c>
      <c r="Z60" s="40">
        <v>0.1</v>
      </c>
      <c r="AA60" s="20">
        <v>-26.031379999999999</v>
      </c>
      <c r="AB60" s="21">
        <v>29.601379999999999</v>
      </c>
      <c r="AC60" s="2"/>
      <c r="AD60" s="29"/>
      <c r="AE60" s="29"/>
      <c r="AF60" s="2"/>
      <c r="AG60" s="2"/>
      <c r="AH60" s="2"/>
      <c r="AI60" s="4"/>
      <c r="AJ60" s="4"/>
    </row>
    <row r="61" spans="1:36" x14ac:dyDescent="0.35">
      <c r="A61" s="75" t="str">
        <f t="shared" si="4"/>
        <v>ambitions_2Gt</v>
      </c>
      <c r="B61" s="5" t="s">
        <v>7</v>
      </c>
      <c r="C61" s="18" t="s">
        <v>56</v>
      </c>
      <c r="D61" s="35" t="s">
        <v>2</v>
      </c>
      <c r="E61" s="35">
        <v>3840</v>
      </c>
      <c r="F61" s="35">
        <v>640</v>
      </c>
      <c r="G61" s="35">
        <v>6</v>
      </c>
      <c r="H61" s="36" t="s">
        <v>43</v>
      </c>
      <c r="I61" s="36" t="s">
        <v>43</v>
      </c>
      <c r="J61" s="36" t="s">
        <v>43</v>
      </c>
      <c r="K61" s="36" t="s">
        <v>43</v>
      </c>
      <c r="L61" s="36">
        <v>52232</v>
      </c>
      <c r="M61" s="35">
        <v>11.753</v>
      </c>
      <c r="N61" s="35">
        <v>18.600000000000001</v>
      </c>
      <c r="O61" s="35">
        <v>1.8</v>
      </c>
      <c r="P61" s="35">
        <v>1.8</v>
      </c>
      <c r="Q61" s="37">
        <v>0.3</v>
      </c>
      <c r="R61" s="35">
        <v>57</v>
      </c>
      <c r="S61" s="35">
        <v>594</v>
      </c>
      <c r="T61" s="35" t="s">
        <v>43</v>
      </c>
      <c r="U61" s="35" t="s">
        <v>43</v>
      </c>
      <c r="V61" s="35" t="s">
        <v>43</v>
      </c>
      <c r="W61" s="35" t="s">
        <v>43</v>
      </c>
      <c r="X61" s="35" t="s">
        <v>43</v>
      </c>
      <c r="Y61" s="37">
        <v>0.1</v>
      </c>
      <c r="Z61" s="37">
        <v>0.1</v>
      </c>
      <c r="AA61" s="18">
        <v>-26.088049999999999</v>
      </c>
      <c r="AB61" s="19">
        <v>28.968879999999999</v>
      </c>
      <c r="AC61" s="2"/>
      <c r="AD61" s="29"/>
      <c r="AE61" s="29"/>
      <c r="AF61" s="2"/>
      <c r="AG61" s="2"/>
      <c r="AH61" s="2"/>
      <c r="AI61" s="4"/>
      <c r="AJ61" s="4"/>
    </row>
    <row r="62" spans="1:36" x14ac:dyDescent="0.35">
      <c r="A62" s="75" t="str">
        <f t="shared" si="4"/>
        <v>ambitions_2Gt</v>
      </c>
      <c r="B62" s="5" t="s">
        <v>8</v>
      </c>
      <c r="C62" s="20" t="s">
        <v>56</v>
      </c>
      <c r="D62" s="38" t="s">
        <v>2</v>
      </c>
      <c r="E62" s="38">
        <v>114</v>
      </c>
      <c r="F62" s="38">
        <v>100</v>
      </c>
      <c r="G62" s="38">
        <v>9</v>
      </c>
      <c r="H62" s="39" t="s">
        <v>43</v>
      </c>
      <c r="I62" s="39" t="s">
        <v>43</v>
      </c>
      <c r="J62" s="39" t="s">
        <v>43</v>
      </c>
      <c r="K62" s="39" t="s">
        <v>43</v>
      </c>
      <c r="L62" s="39">
        <v>46753</v>
      </c>
      <c r="M62" s="38">
        <v>13.829000000000001</v>
      </c>
      <c r="N62" s="38">
        <v>17.600000000000001</v>
      </c>
      <c r="O62" s="38">
        <v>0.5</v>
      </c>
      <c r="P62" s="38">
        <v>0.5</v>
      </c>
      <c r="Q62" s="40">
        <v>0.3</v>
      </c>
      <c r="R62" s="38">
        <v>57</v>
      </c>
      <c r="S62" s="38">
        <v>594</v>
      </c>
      <c r="T62" s="38" t="s">
        <v>43</v>
      </c>
      <c r="U62" s="38" t="s">
        <v>43</v>
      </c>
      <c r="V62" s="38" t="s">
        <v>43</v>
      </c>
      <c r="W62" s="38" t="s">
        <v>43</v>
      </c>
      <c r="X62" s="38" t="s">
        <v>43</v>
      </c>
      <c r="Y62" s="40">
        <v>0.1</v>
      </c>
      <c r="Z62" s="40">
        <v>0.1</v>
      </c>
      <c r="AA62" s="20">
        <v>-26.090779999999999</v>
      </c>
      <c r="AB62" s="21">
        <v>29.474460000000001</v>
      </c>
      <c r="AC62" s="2"/>
      <c r="AD62" s="29"/>
      <c r="AE62" s="29"/>
      <c r="AF62" s="2"/>
      <c r="AG62" s="2"/>
      <c r="AH62" s="2"/>
      <c r="AI62" s="4"/>
      <c r="AJ62" s="4"/>
    </row>
    <row r="63" spans="1:36" x14ac:dyDescent="0.35">
      <c r="A63" s="75" t="str">
        <f t="shared" si="4"/>
        <v>ambitions_2Gt</v>
      </c>
      <c r="B63" s="5" t="s">
        <v>9</v>
      </c>
      <c r="C63" s="18" t="s">
        <v>56</v>
      </c>
      <c r="D63" s="35" t="s">
        <v>2</v>
      </c>
      <c r="E63" s="35">
        <v>2850</v>
      </c>
      <c r="F63" s="35">
        <v>480</v>
      </c>
      <c r="G63" s="35">
        <v>6</v>
      </c>
      <c r="H63" s="36" t="s">
        <v>43</v>
      </c>
      <c r="I63" s="36" t="s">
        <v>43</v>
      </c>
      <c r="J63" s="36" t="s">
        <v>43</v>
      </c>
      <c r="K63" s="36" t="s">
        <v>43</v>
      </c>
      <c r="L63" s="36">
        <v>47119</v>
      </c>
      <c r="M63" s="35">
        <v>11.243</v>
      </c>
      <c r="N63" s="35">
        <v>18.600000000000001</v>
      </c>
      <c r="O63" s="35">
        <v>3.6</v>
      </c>
      <c r="P63" s="35">
        <v>3.6</v>
      </c>
      <c r="Q63" s="37">
        <v>0.3</v>
      </c>
      <c r="R63" s="35">
        <v>57</v>
      </c>
      <c r="S63" s="35">
        <v>594</v>
      </c>
      <c r="T63" s="35" t="s">
        <v>43</v>
      </c>
      <c r="U63" s="35" t="s">
        <v>43</v>
      </c>
      <c r="V63" s="35" t="s">
        <v>43</v>
      </c>
      <c r="W63" s="35" t="s">
        <v>43</v>
      </c>
      <c r="X63" s="35" t="s">
        <v>43</v>
      </c>
      <c r="Y63" s="37">
        <v>0.1</v>
      </c>
      <c r="Z63" s="37">
        <v>0.1</v>
      </c>
      <c r="AA63" s="18">
        <v>-26.25404</v>
      </c>
      <c r="AB63" s="19">
        <v>29.18008</v>
      </c>
      <c r="AC63" s="2"/>
      <c r="AD63" s="29"/>
      <c r="AE63" s="29"/>
      <c r="AF63" s="2"/>
      <c r="AG63" s="2"/>
      <c r="AH63" s="2"/>
      <c r="AI63" s="4"/>
      <c r="AJ63" s="4"/>
    </row>
    <row r="64" spans="1:36" x14ac:dyDescent="0.35">
      <c r="A64" s="75" t="str">
        <f t="shared" si="4"/>
        <v>ambitions_2Gt</v>
      </c>
      <c r="B64" s="5" t="s">
        <v>10</v>
      </c>
      <c r="C64" s="20" t="s">
        <v>56</v>
      </c>
      <c r="D64" s="38" t="s">
        <v>2</v>
      </c>
      <c r="E64" s="38">
        <v>2880</v>
      </c>
      <c r="F64" s="38">
        <v>723</v>
      </c>
      <c r="G64" s="38">
        <v>0</v>
      </c>
      <c r="H64" s="39" t="s">
        <v>43</v>
      </c>
      <c r="I64" s="39" t="s">
        <v>43</v>
      </c>
      <c r="J64" s="39" t="s">
        <v>43</v>
      </c>
      <c r="K64" s="39" t="s">
        <v>43</v>
      </c>
      <c r="L64" s="39" t="s">
        <v>55</v>
      </c>
      <c r="M64" s="38">
        <v>9.8119999999999994</v>
      </c>
      <c r="N64" s="38">
        <v>16.3</v>
      </c>
      <c r="O64" s="38">
        <v>7.2</v>
      </c>
      <c r="P64" s="38">
        <v>7.2</v>
      </c>
      <c r="Q64" s="40">
        <v>0.3</v>
      </c>
      <c r="R64" s="38">
        <v>80</v>
      </c>
      <c r="S64" s="38">
        <v>4700</v>
      </c>
      <c r="T64" s="38" t="s">
        <v>43</v>
      </c>
      <c r="U64" s="38" t="s">
        <v>43</v>
      </c>
      <c r="V64" s="38" t="s">
        <v>43</v>
      </c>
      <c r="W64" s="38" t="s">
        <v>43</v>
      </c>
      <c r="X64" s="38" t="s">
        <v>43</v>
      </c>
      <c r="Y64" s="40">
        <v>0.1</v>
      </c>
      <c r="Z64" s="40">
        <v>0.1</v>
      </c>
      <c r="AA64" s="20">
        <v>-25.5459</v>
      </c>
      <c r="AB64" s="21">
        <v>28.5502</v>
      </c>
      <c r="AC64" s="2"/>
      <c r="AD64" s="29"/>
      <c r="AE64" s="29"/>
      <c r="AF64" s="2"/>
      <c r="AG64" s="2"/>
      <c r="AH64" s="2"/>
      <c r="AI64" s="4"/>
      <c r="AJ64" s="4"/>
    </row>
    <row r="65" spans="1:36" x14ac:dyDescent="0.35">
      <c r="A65" s="75" t="str">
        <f t="shared" si="4"/>
        <v>ambitions_2Gt</v>
      </c>
      <c r="B65" s="5" t="s">
        <v>12</v>
      </c>
      <c r="C65" s="18" t="s">
        <v>56</v>
      </c>
      <c r="D65" s="35" t="s">
        <v>2</v>
      </c>
      <c r="E65" s="35">
        <v>3558</v>
      </c>
      <c r="F65" s="35">
        <v>590</v>
      </c>
      <c r="G65" s="35">
        <v>6</v>
      </c>
      <c r="H65" s="36" t="s">
        <v>43</v>
      </c>
      <c r="I65" s="36" t="s">
        <v>43</v>
      </c>
      <c r="J65" s="36" t="s">
        <v>43</v>
      </c>
      <c r="K65" s="36" t="s">
        <v>43</v>
      </c>
      <c r="L65" s="36">
        <v>51136</v>
      </c>
      <c r="M65" s="35">
        <v>10.975</v>
      </c>
      <c r="N65" s="35">
        <v>11.2</v>
      </c>
      <c r="O65" s="35">
        <v>5.9</v>
      </c>
      <c r="P65" s="35">
        <v>5.9</v>
      </c>
      <c r="Q65" s="37">
        <v>0.3</v>
      </c>
      <c r="R65" s="35">
        <v>57</v>
      </c>
      <c r="S65" s="35">
        <v>594</v>
      </c>
      <c r="T65" s="35" t="s">
        <v>43</v>
      </c>
      <c r="U65" s="35" t="s">
        <v>43</v>
      </c>
      <c r="V65" s="35" t="s">
        <v>43</v>
      </c>
      <c r="W65" s="35" t="s">
        <v>43</v>
      </c>
      <c r="X65" s="35" t="s">
        <v>43</v>
      </c>
      <c r="Y65" s="37">
        <v>0.1</v>
      </c>
      <c r="Z65" s="37">
        <v>0.1</v>
      </c>
      <c r="AA65" s="18">
        <v>-26.740269999999999</v>
      </c>
      <c r="AB65" s="19">
        <v>27.975000000000001</v>
      </c>
      <c r="AC65" s="2"/>
      <c r="AD65" s="29"/>
      <c r="AE65" s="29"/>
      <c r="AF65" s="2"/>
      <c r="AG65" s="2"/>
      <c r="AH65" s="2"/>
      <c r="AI65" s="4"/>
      <c r="AJ65" s="4"/>
    </row>
    <row r="66" spans="1:36" x14ac:dyDescent="0.35">
      <c r="A66" s="75" t="str">
        <f t="shared" si="4"/>
        <v>ambitions_2Gt</v>
      </c>
      <c r="B66" s="5" t="s">
        <v>13</v>
      </c>
      <c r="C66" s="20" t="s">
        <v>56</v>
      </c>
      <c r="D66" s="38" t="s">
        <v>2</v>
      </c>
      <c r="E66" s="38">
        <v>1833</v>
      </c>
      <c r="F66" s="38">
        <v>610</v>
      </c>
      <c r="G66" s="38">
        <v>3</v>
      </c>
      <c r="H66" s="39" t="s">
        <v>43</v>
      </c>
      <c r="I66" s="39" t="s">
        <v>43</v>
      </c>
      <c r="J66" s="39" t="s">
        <v>43</v>
      </c>
      <c r="K66" s="39" t="s">
        <v>43</v>
      </c>
      <c r="L66" s="39">
        <v>54058</v>
      </c>
      <c r="M66" s="38">
        <v>11.753</v>
      </c>
      <c r="N66" s="38">
        <v>21.8</v>
      </c>
      <c r="O66" s="38">
        <v>1.7</v>
      </c>
      <c r="P66" s="38">
        <v>1.7</v>
      </c>
      <c r="Q66" s="40">
        <v>0.3</v>
      </c>
      <c r="R66" s="38">
        <v>57</v>
      </c>
      <c r="S66" s="38">
        <v>594</v>
      </c>
      <c r="T66" s="38" t="s">
        <v>43</v>
      </c>
      <c r="U66" s="38" t="s">
        <v>43</v>
      </c>
      <c r="V66" s="38" t="s">
        <v>43</v>
      </c>
      <c r="W66" s="38" t="s">
        <v>43</v>
      </c>
      <c r="X66" s="38" t="s">
        <v>43</v>
      </c>
      <c r="Y66" s="40">
        <v>0.1</v>
      </c>
      <c r="Z66" s="40">
        <v>0.1</v>
      </c>
      <c r="AA66" s="20">
        <v>-27.095549999999999</v>
      </c>
      <c r="AB66" s="21">
        <v>29.77055</v>
      </c>
      <c r="AC66" s="2"/>
      <c r="AD66" s="29"/>
      <c r="AE66" s="29"/>
      <c r="AF66" s="2"/>
      <c r="AG66" s="2"/>
      <c r="AH66" s="2"/>
      <c r="AI66" s="4"/>
      <c r="AJ66" s="4"/>
    </row>
    <row r="67" spans="1:36" x14ac:dyDescent="0.35">
      <c r="A67" s="75" t="str">
        <f t="shared" si="4"/>
        <v>ambitions_2Gt</v>
      </c>
      <c r="B67" s="5" t="s">
        <v>14</v>
      </c>
      <c r="C67" s="18" t="s">
        <v>56</v>
      </c>
      <c r="D67" s="35" t="s">
        <v>2</v>
      </c>
      <c r="E67" s="35">
        <v>2010</v>
      </c>
      <c r="F67" s="35">
        <v>670</v>
      </c>
      <c r="G67" s="35">
        <v>3</v>
      </c>
      <c r="H67" s="36" t="s">
        <v>43</v>
      </c>
      <c r="I67" s="36" t="s">
        <v>43</v>
      </c>
      <c r="J67" s="36" t="s">
        <v>43</v>
      </c>
      <c r="K67" s="36" t="s">
        <v>43</v>
      </c>
      <c r="L67" s="36">
        <v>55154</v>
      </c>
      <c r="M67" s="35">
        <v>11.004</v>
      </c>
      <c r="N67" s="35">
        <v>23.3</v>
      </c>
      <c r="O67" s="35">
        <v>1.9</v>
      </c>
      <c r="P67" s="35">
        <v>1.9</v>
      </c>
      <c r="Q67" s="37">
        <v>0.3</v>
      </c>
      <c r="R67" s="35">
        <v>57</v>
      </c>
      <c r="S67" s="35">
        <v>594</v>
      </c>
      <c r="T67" s="35" t="s">
        <v>43</v>
      </c>
      <c r="U67" s="35" t="s">
        <v>43</v>
      </c>
      <c r="V67" s="35" t="s">
        <v>43</v>
      </c>
      <c r="W67" s="35" t="s">
        <v>43</v>
      </c>
      <c r="X67" s="35" t="s">
        <v>43</v>
      </c>
      <c r="Y67" s="37">
        <v>0.1</v>
      </c>
      <c r="Z67" s="37">
        <v>0.1</v>
      </c>
      <c r="AA67" s="18">
        <v>-27.095549999999999</v>
      </c>
      <c r="AB67" s="19">
        <v>29.77055</v>
      </c>
      <c r="AC67" s="2"/>
      <c r="AD67" s="29"/>
      <c r="AE67" s="29"/>
      <c r="AF67" s="2"/>
      <c r="AG67" s="2"/>
      <c r="AH67" s="2"/>
      <c r="AI67" s="4"/>
      <c r="AJ67" s="4"/>
    </row>
    <row r="68" spans="1:36" x14ac:dyDescent="0.35">
      <c r="A68" s="75" t="str">
        <f t="shared" si="4"/>
        <v>ambitions_2Gt</v>
      </c>
      <c r="B68" s="5" t="s">
        <v>15</v>
      </c>
      <c r="C68" s="20" t="s">
        <v>56</v>
      </c>
      <c r="D68" s="38" t="s">
        <v>2</v>
      </c>
      <c r="E68" s="38">
        <v>3690</v>
      </c>
      <c r="F68" s="38">
        <v>620</v>
      </c>
      <c r="G68" s="38">
        <v>6</v>
      </c>
      <c r="H68" s="39" t="s">
        <v>43</v>
      </c>
      <c r="I68" s="39" t="s">
        <v>43</v>
      </c>
      <c r="J68" s="39" t="s">
        <v>43</v>
      </c>
      <c r="K68" s="39" t="s">
        <v>43</v>
      </c>
      <c r="L68" s="39">
        <v>51502</v>
      </c>
      <c r="M68" s="38">
        <v>11.654</v>
      </c>
      <c r="N68" s="38">
        <v>11.4</v>
      </c>
      <c r="O68" s="38">
        <v>3</v>
      </c>
      <c r="P68" s="38">
        <v>3</v>
      </c>
      <c r="Q68" s="40">
        <v>0.3</v>
      </c>
      <c r="R68" s="38">
        <v>57</v>
      </c>
      <c r="S68" s="38">
        <v>594</v>
      </c>
      <c r="T68" s="38" t="s">
        <v>43</v>
      </c>
      <c r="U68" s="38" t="s">
        <v>43</v>
      </c>
      <c r="V68" s="38" t="s">
        <v>43</v>
      </c>
      <c r="W68" s="38" t="s">
        <v>43</v>
      </c>
      <c r="X68" s="38" t="s">
        <v>43</v>
      </c>
      <c r="Y68" s="40">
        <v>0.1</v>
      </c>
      <c r="Z68" s="40">
        <v>0.1</v>
      </c>
      <c r="AA68" s="20">
        <v>-23.667770000000001</v>
      </c>
      <c r="AB68" s="21">
        <v>27.612770000000001</v>
      </c>
      <c r="AC68" s="2"/>
      <c r="AD68" s="29"/>
      <c r="AE68" s="29"/>
      <c r="AF68" s="2"/>
      <c r="AG68" s="2"/>
      <c r="AH68" s="2"/>
      <c r="AI68" s="4"/>
      <c r="AJ68" s="4"/>
    </row>
    <row r="69" spans="1:36" x14ac:dyDescent="0.35">
      <c r="A69" s="75" t="str">
        <f t="shared" si="4"/>
        <v>ambitions_2Gt</v>
      </c>
      <c r="B69" s="5" t="s">
        <v>16</v>
      </c>
      <c r="C69" s="18" t="s">
        <v>56</v>
      </c>
      <c r="D69" s="35" t="s">
        <v>2</v>
      </c>
      <c r="E69" s="35">
        <v>3450</v>
      </c>
      <c r="F69" s="35">
        <v>580</v>
      </c>
      <c r="G69" s="35">
        <v>6</v>
      </c>
      <c r="H69" s="36" t="s">
        <v>43</v>
      </c>
      <c r="I69" s="36" t="s">
        <v>43</v>
      </c>
      <c r="J69" s="36" t="s">
        <v>43</v>
      </c>
      <c r="K69" s="36" t="s">
        <v>43</v>
      </c>
      <c r="L69" s="36">
        <v>48580</v>
      </c>
      <c r="M69" s="35">
        <v>11.034000000000001</v>
      </c>
      <c r="N69" s="35">
        <v>22.9</v>
      </c>
      <c r="O69" s="35">
        <v>2.4</v>
      </c>
      <c r="P69" s="35">
        <v>2.4</v>
      </c>
      <c r="Q69" s="37">
        <v>0.3</v>
      </c>
      <c r="R69" s="35">
        <v>57</v>
      </c>
      <c r="S69" s="35">
        <v>594</v>
      </c>
      <c r="T69" s="35" t="s">
        <v>43</v>
      </c>
      <c r="U69" s="35" t="s">
        <v>43</v>
      </c>
      <c r="V69" s="35" t="s">
        <v>43</v>
      </c>
      <c r="W69" s="35" t="s">
        <v>43</v>
      </c>
      <c r="X69" s="35" t="s">
        <v>43</v>
      </c>
      <c r="Y69" s="37">
        <v>0.1</v>
      </c>
      <c r="Z69" s="37">
        <v>0.1</v>
      </c>
      <c r="AA69" s="18">
        <v>-26.280360000000002</v>
      </c>
      <c r="AB69" s="19">
        <v>29.142289999999999</v>
      </c>
      <c r="AC69" s="2"/>
      <c r="AD69" s="29"/>
      <c r="AE69" s="29"/>
      <c r="AF69" s="2"/>
      <c r="AG69" s="2"/>
      <c r="AH69" s="2"/>
      <c r="AI69" s="4"/>
      <c r="AJ69" s="4"/>
    </row>
    <row r="70" spans="1:36" x14ac:dyDescent="0.35">
      <c r="A70" s="75" t="str">
        <f t="shared" si="4"/>
        <v>ambitions_2Gt</v>
      </c>
      <c r="B70" s="5" t="s">
        <v>17</v>
      </c>
      <c r="C70" s="20" t="s">
        <v>56</v>
      </c>
      <c r="D70" s="38" t="s">
        <v>2</v>
      </c>
      <c r="E70" s="38">
        <v>3597</v>
      </c>
      <c r="F70" s="38">
        <v>722</v>
      </c>
      <c r="G70" s="38">
        <v>1</v>
      </c>
      <c r="H70" s="39" t="s">
        <v>43</v>
      </c>
      <c r="I70" s="39" t="s">
        <v>43</v>
      </c>
      <c r="J70" s="39" t="s">
        <v>43</v>
      </c>
      <c r="K70" s="39" t="s">
        <v>43</v>
      </c>
      <c r="L70" s="39" t="s">
        <v>55</v>
      </c>
      <c r="M70" s="38">
        <v>9.8119999999999994</v>
      </c>
      <c r="N70" s="38">
        <v>16.3</v>
      </c>
      <c r="O70" s="38">
        <v>7.2</v>
      </c>
      <c r="P70" s="38">
        <v>7.2</v>
      </c>
      <c r="Q70" s="40">
        <v>0.3</v>
      </c>
      <c r="R70" s="38">
        <v>80</v>
      </c>
      <c r="S70" s="38">
        <v>4700</v>
      </c>
      <c r="T70" s="38" t="s">
        <v>43</v>
      </c>
      <c r="U70" s="38" t="s">
        <v>43</v>
      </c>
      <c r="V70" s="38" t="s">
        <v>43</v>
      </c>
      <c r="W70" s="38" t="s">
        <v>43</v>
      </c>
      <c r="X70" s="38" t="s">
        <v>43</v>
      </c>
      <c r="Y70" s="40">
        <v>0.1</v>
      </c>
      <c r="Z70" s="40">
        <v>0.1</v>
      </c>
      <c r="AA70" s="20">
        <v>-23.42</v>
      </c>
      <c r="AB70" s="21">
        <v>27.33</v>
      </c>
      <c r="AC70" s="2"/>
      <c r="AD70" s="29"/>
      <c r="AE70" s="29"/>
      <c r="AF70" s="2"/>
      <c r="AG70" s="2"/>
      <c r="AH70" s="2"/>
      <c r="AI70" s="4"/>
      <c r="AJ70" s="4"/>
    </row>
    <row r="71" spans="1:36" x14ac:dyDescent="0.35">
      <c r="A71" s="75" t="str">
        <f t="shared" si="4"/>
        <v>ambitions_2Gt</v>
      </c>
      <c r="B71" s="5" t="s">
        <v>18</v>
      </c>
      <c r="C71" s="18" t="s">
        <v>56</v>
      </c>
      <c r="D71" s="35" t="s">
        <v>2</v>
      </c>
      <c r="E71" s="35">
        <v>3510</v>
      </c>
      <c r="F71" s="35">
        <v>580</v>
      </c>
      <c r="G71" s="35">
        <v>6</v>
      </c>
      <c r="H71" s="36" t="s">
        <v>43</v>
      </c>
      <c r="I71" s="36" t="s">
        <v>43</v>
      </c>
      <c r="J71" s="36" t="s">
        <v>43</v>
      </c>
      <c r="K71" s="36" t="s">
        <v>43</v>
      </c>
      <c r="L71" s="36">
        <v>51136</v>
      </c>
      <c r="M71" s="35">
        <v>10.917999999999999</v>
      </c>
      <c r="N71" s="35">
        <v>26</v>
      </c>
      <c r="O71" s="35">
        <v>3.2</v>
      </c>
      <c r="P71" s="35">
        <v>3.2</v>
      </c>
      <c r="Q71" s="37">
        <v>0.3</v>
      </c>
      <c r="R71" s="35">
        <v>57</v>
      </c>
      <c r="S71" s="35">
        <v>594</v>
      </c>
      <c r="T71" s="35" t="s">
        <v>43</v>
      </c>
      <c r="U71" s="35" t="s">
        <v>43</v>
      </c>
      <c r="V71" s="35" t="s">
        <v>43</v>
      </c>
      <c r="W71" s="35" t="s">
        <v>43</v>
      </c>
      <c r="X71" s="35" t="s">
        <v>43</v>
      </c>
      <c r="Y71" s="37">
        <v>0.1</v>
      </c>
      <c r="Z71" s="37">
        <v>0.1</v>
      </c>
      <c r="AA71" s="18">
        <v>-26.775649999999999</v>
      </c>
      <c r="AB71" s="19">
        <v>29.352119999999999</v>
      </c>
      <c r="AC71" s="2"/>
      <c r="AD71" s="29"/>
      <c r="AE71" s="29"/>
      <c r="AF71" s="2"/>
      <c r="AG71" s="2"/>
      <c r="AH71" s="2"/>
      <c r="AI71" s="4"/>
      <c r="AJ71" s="4"/>
    </row>
    <row r="72" spans="1:36" x14ac:dyDescent="0.35">
      <c r="A72" s="75" t="str">
        <f t="shared" si="4"/>
        <v>ambitions_2Gt</v>
      </c>
      <c r="B72" s="5" t="s">
        <v>20</v>
      </c>
      <c r="C72" s="20" t="s">
        <v>57</v>
      </c>
      <c r="D72" s="38" t="s">
        <v>2</v>
      </c>
      <c r="E72" s="38">
        <v>100</v>
      </c>
      <c r="F72" s="38">
        <v>2</v>
      </c>
      <c r="G72" s="38">
        <v>50</v>
      </c>
      <c r="H72" s="39" t="s">
        <v>43</v>
      </c>
      <c r="I72" s="39" t="s">
        <v>43</v>
      </c>
      <c r="J72" s="39" t="s">
        <v>43</v>
      </c>
      <c r="K72" s="39" t="s">
        <v>43</v>
      </c>
      <c r="L72" s="39">
        <v>49064</v>
      </c>
      <c r="M72" s="38" t="s">
        <v>43</v>
      </c>
      <c r="N72" s="38" t="s">
        <v>43</v>
      </c>
      <c r="O72" s="38" t="s">
        <v>43</v>
      </c>
      <c r="P72" s="38" t="s">
        <v>43</v>
      </c>
      <c r="Q72" s="40">
        <v>0</v>
      </c>
      <c r="R72" s="38">
        <v>700</v>
      </c>
      <c r="S72" s="38">
        <v>0</v>
      </c>
      <c r="T72" s="38" t="s">
        <v>43</v>
      </c>
      <c r="U72" s="38" t="s">
        <v>43</v>
      </c>
      <c r="V72" s="38" t="s">
        <v>43</v>
      </c>
      <c r="W72" s="38" t="s">
        <v>43</v>
      </c>
      <c r="X72" s="38" t="s">
        <v>43</v>
      </c>
      <c r="Y72" s="40">
        <v>0.1</v>
      </c>
      <c r="Z72" s="40">
        <v>0.1</v>
      </c>
      <c r="AA72" s="20">
        <v>-31.501799999999999</v>
      </c>
      <c r="AB72" s="21">
        <v>18.1143</v>
      </c>
      <c r="AC72" s="2"/>
      <c r="AD72" s="29"/>
      <c r="AE72" s="29"/>
      <c r="AF72" s="2"/>
      <c r="AG72" s="2"/>
      <c r="AH72" s="2"/>
      <c r="AI72" s="4"/>
      <c r="AJ72" s="4"/>
    </row>
    <row r="73" spans="1:36" x14ac:dyDescent="0.35">
      <c r="A73" s="75" t="str">
        <f t="shared" si="4"/>
        <v>ambitions_2Gt</v>
      </c>
      <c r="B73" s="5" t="s">
        <v>63</v>
      </c>
      <c r="C73" s="18" t="s">
        <v>58</v>
      </c>
      <c r="D73" s="35" t="s">
        <v>2</v>
      </c>
      <c r="E73" s="35">
        <v>1854</v>
      </c>
      <c r="F73" s="35">
        <v>930</v>
      </c>
      <c r="G73" s="35">
        <v>2</v>
      </c>
      <c r="H73" s="36" t="s">
        <v>43</v>
      </c>
      <c r="I73" s="36" t="s">
        <v>43</v>
      </c>
      <c r="J73" s="36" t="s">
        <v>43</v>
      </c>
      <c r="K73" s="36" t="s">
        <v>43</v>
      </c>
      <c r="L73" s="36">
        <v>52597</v>
      </c>
      <c r="M73" s="35">
        <v>11.111000000000001</v>
      </c>
      <c r="N73" s="35">
        <v>8.1</v>
      </c>
      <c r="O73" s="35" t="s">
        <v>43</v>
      </c>
      <c r="P73" s="35" t="s">
        <v>43</v>
      </c>
      <c r="Q73" s="37">
        <v>0</v>
      </c>
      <c r="R73" s="35">
        <v>37</v>
      </c>
      <c r="S73" s="35">
        <v>968</v>
      </c>
      <c r="T73" s="35" t="s">
        <v>43</v>
      </c>
      <c r="U73" s="35" t="s">
        <v>43</v>
      </c>
      <c r="V73" s="35" t="s">
        <v>43</v>
      </c>
      <c r="W73" s="35" t="s">
        <v>43</v>
      </c>
      <c r="X73" s="35" t="s">
        <v>43</v>
      </c>
      <c r="Y73" s="37">
        <v>0.03</v>
      </c>
      <c r="Z73" s="37">
        <v>0.06</v>
      </c>
      <c r="AA73" s="18">
        <v>-33.673659999999998</v>
      </c>
      <c r="AB73" s="19">
        <v>18.42811</v>
      </c>
      <c r="AC73" s="2"/>
      <c r="AD73" s="29"/>
      <c r="AE73" s="29"/>
      <c r="AF73" s="2"/>
      <c r="AG73" s="2"/>
      <c r="AH73" s="2"/>
      <c r="AI73" s="4"/>
      <c r="AJ73" s="4"/>
    </row>
    <row r="74" spans="1:36" x14ac:dyDescent="0.35">
      <c r="A74" s="75" t="str">
        <f t="shared" si="4"/>
        <v>ambitions_2Gt</v>
      </c>
      <c r="B74" s="5" t="s">
        <v>21</v>
      </c>
      <c r="C74" s="20" t="s">
        <v>59</v>
      </c>
      <c r="D74" s="38" t="s">
        <v>2</v>
      </c>
      <c r="E74" s="38">
        <v>1000</v>
      </c>
      <c r="F74" s="38">
        <v>250</v>
      </c>
      <c r="G74" s="38">
        <v>4</v>
      </c>
      <c r="H74" s="39" t="s">
        <v>43</v>
      </c>
      <c r="I74" s="39" t="s">
        <v>43</v>
      </c>
      <c r="J74" s="39" t="s">
        <v>43</v>
      </c>
      <c r="K74" s="39" t="s">
        <v>43</v>
      </c>
      <c r="L74" s="39" t="s">
        <v>55</v>
      </c>
      <c r="M74" s="38" t="s">
        <v>43</v>
      </c>
      <c r="N74" s="38" t="s">
        <v>43</v>
      </c>
      <c r="O74" s="38" t="s">
        <v>43</v>
      </c>
      <c r="P74" s="38" t="s">
        <v>43</v>
      </c>
      <c r="Q74" s="40">
        <v>0</v>
      </c>
      <c r="R74" s="38">
        <v>0</v>
      </c>
      <c r="S74" s="38">
        <v>201</v>
      </c>
      <c r="T74" s="46">
        <v>0.73699999999999999</v>
      </c>
      <c r="U74" s="38">
        <f>G74</f>
        <v>4</v>
      </c>
      <c r="V74" s="38">
        <f t="shared" ref="V74:V76" si="5">F74</f>
        <v>250</v>
      </c>
      <c r="W74" s="38">
        <v>21.7</v>
      </c>
      <c r="X74" s="38" t="s">
        <v>43</v>
      </c>
      <c r="Y74" s="40">
        <v>0.03</v>
      </c>
      <c r="Z74" s="40">
        <v>2.4E-2</v>
      </c>
      <c r="AA74" s="20">
        <v>-28.562830000000002</v>
      </c>
      <c r="AB74" s="21">
        <v>29.082750000000001</v>
      </c>
      <c r="AC74" s="2"/>
      <c r="AD74" s="29"/>
      <c r="AE74" s="29"/>
      <c r="AF74" s="2"/>
      <c r="AG74" s="2"/>
      <c r="AH74" s="2"/>
      <c r="AI74" s="4"/>
      <c r="AJ74" s="4"/>
    </row>
    <row r="75" spans="1:36" x14ac:dyDescent="0.35">
      <c r="A75" s="75" t="str">
        <f t="shared" si="4"/>
        <v>ambitions_2Gt</v>
      </c>
      <c r="B75" s="5" t="s">
        <v>22</v>
      </c>
      <c r="C75" s="18" t="s">
        <v>59</v>
      </c>
      <c r="D75" s="35" t="s">
        <v>2</v>
      </c>
      <c r="E75" s="35">
        <v>1332</v>
      </c>
      <c r="F75" s="35">
        <v>333</v>
      </c>
      <c r="G75" s="35">
        <v>4</v>
      </c>
      <c r="H75" s="36" t="s">
        <v>43</v>
      </c>
      <c r="I75" s="36" t="s">
        <v>43</v>
      </c>
      <c r="J75" s="36" t="s">
        <v>43</v>
      </c>
      <c r="K75" s="36" t="s">
        <v>43</v>
      </c>
      <c r="L75" s="36" t="s">
        <v>55</v>
      </c>
      <c r="M75" s="35" t="s">
        <v>43</v>
      </c>
      <c r="N75" s="35" t="s">
        <v>43</v>
      </c>
      <c r="O75" s="35" t="s">
        <v>43</v>
      </c>
      <c r="P75" s="35" t="s">
        <v>43</v>
      </c>
      <c r="Q75" s="37">
        <v>0</v>
      </c>
      <c r="R75" s="35">
        <v>0</v>
      </c>
      <c r="S75" s="35">
        <v>2530</v>
      </c>
      <c r="T75" s="47">
        <v>0.78</v>
      </c>
      <c r="U75" s="35">
        <f t="shared" ref="U75:U76" si="6">G75</f>
        <v>4</v>
      </c>
      <c r="V75" s="35">
        <f t="shared" si="5"/>
        <v>333</v>
      </c>
      <c r="W75" s="35">
        <v>27.4</v>
      </c>
      <c r="X75" s="35" t="s">
        <v>43</v>
      </c>
      <c r="Y75" s="37">
        <v>0.03</v>
      </c>
      <c r="Z75" s="37">
        <v>2.4E-2</v>
      </c>
      <c r="AA75" s="18">
        <v>-28.164999999999999</v>
      </c>
      <c r="AB75" s="19">
        <v>29.351199999999999</v>
      </c>
      <c r="AC75" s="2"/>
      <c r="AD75" s="29"/>
      <c r="AE75" s="29"/>
      <c r="AF75" s="2"/>
      <c r="AG75" s="2"/>
      <c r="AH75" s="2"/>
      <c r="AI75" s="4"/>
      <c r="AJ75" s="4"/>
    </row>
    <row r="76" spans="1:36" x14ac:dyDescent="0.35">
      <c r="A76" s="75" t="str">
        <f t="shared" si="4"/>
        <v>ambitions_2Gt</v>
      </c>
      <c r="B76" s="5" t="s">
        <v>23</v>
      </c>
      <c r="C76" s="20" t="s">
        <v>59</v>
      </c>
      <c r="D76" s="38" t="s">
        <v>2</v>
      </c>
      <c r="E76" s="38">
        <v>400</v>
      </c>
      <c r="F76" s="38">
        <v>200</v>
      </c>
      <c r="G76" s="38">
        <v>2</v>
      </c>
      <c r="H76" s="39" t="s">
        <v>43</v>
      </c>
      <c r="I76" s="39" t="s">
        <v>43</v>
      </c>
      <c r="J76" s="39" t="s">
        <v>43</v>
      </c>
      <c r="K76" s="39" t="s">
        <v>43</v>
      </c>
      <c r="L76" s="39" t="s">
        <v>55</v>
      </c>
      <c r="M76" s="38" t="s">
        <v>43</v>
      </c>
      <c r="N76" s="38" t="s">
        <v>43</v>
      </c>
      <c r="O76" s="38" t="s">
        <v>43</v>
      </c>
      <c r="P76" s="38" t="s">
        <v>43</v>
      </c>
      <c r="Q76" s="40">
        <v>0</v>
      </c>
      <c r="R76" s="38">
        <v>0</v>
      </c>
      <c r="S76" s="38">
        <v>201</v>
      </c>
      <c r="T76" s="46">
        <v>0.77900000000000003</v>
      </c>
      <c r="U76" s="38">
        <f t="shared" si="6"/>
        <v>2</v>
      </c>
      <c r="V76" s="38">
        <f t="shared" si="5"/>
        <v>200</v>
      </c>
      <c r="W76" s="38">
        <v>10</v>
      </c>
      <c r="X76" s="38" t="s">
        <v>43</v>
      </c>
      <c r="Y76" s="40">
        <v>0.03</v>
      </c>
      <c r="Z76" s="40">
        <v>2.4E-2</v>
      </c>
      <c r="AA76" s="20">
        <v>-34.197220000000002</v>
      </c>
      <c r="AB76" s="21">
        <v>18.973610000000001</v>
      </c>
      <c r="AC76" s="2"/>
      <c r="AD76" s="29"/>
      <c r="AE76" s="29"/>
      <c r="AF76" s="2"/>
      <c r="AG76" s="2"/>
      <c r="AH76" s="2"/>
      <c r="AI76" s="4"/>
      <c r="AJ76" s="4"/>
    </row>
    <row r="77" spans="1:36" x14ac:dyDescent="0.35">
      <c r="A77" s="75" t="str">
        <f t="shared" si="4"/>
        <v>ambitions_2Gt</v>
      </c>
      <c r="B77" s="5" t="s">
        <v>24</v>
      </c>
      <c r="C77" s="18" t="s">
        <v>61</v>
      </c>
      <c r="D77" s="35" t="s">
        <v>2</v>
      </c>
      <c r="E77" s="35">
        <v>360</v>
      </c>
      <c r="F77" s="35">
        <v>90</v>
      </c>
      <c r="G77" s="35">
        <v>4</v>
      </c>
      <c r="H77" s="36" t="s">
        <v>43</v>
      </c>
      <c r="I77" s="36" t="s">
        <v>43</v>
      </c>
      <c r="J77" s="36" t="s">
        <v>43</v>
      </c>
      <c r="K77" s="36" t="s">
        <v>43</v>
      </c>
      <c r="L77" s="36" t="s">
        <v>55</v>
      </c>
      <c r="M77" s="35" t="s">
        <v>43</v>
      </c>
      <c r="N77" s="35" t="s">
        <v>43</v>
      </c>
      <c r="O77" s="35" t="s">
        <v>43</v>
      </c>
      <c r="P77" s="35" t="s">
        <v>43</v>
      </c>
      <c r="Q77" s="37">
        <v>0</v>
      </c>
      <c r="R77" s="35">
        <v>30</v>
      </c>
      <c r="S77" s="35">
        <v>0</v>
      </c>
      <c r="T77" s="35" t="s">
        <v>43</v>
      </c>
      <c r="U77" s="35" t="s">
        <v>43</v>
      </c>
      <c r="V77" s="35" t="s">
        <v>43</v>
      </c>
      <c r="W77" s="35" t="s">
        <v>43</v>
      </c>
      <c r="X77" s="35" t="s">
        <v>43</v>
      </c>
      <c r="Y77" s="37">
        <v>0.03</v>
      </c>
      <c r="Z77" s="37">
        <v>2.4E-2</v>
      </c>
      <c r="AA77" s="18">
        <v>-30.62396</v>
      </c>
      <c r="AB77" s="19">
        <v>25.50403</v>
      </c>
      <c r="AC77" s="2"/>
      <c r="AD77" s="29"/>
      <c r="AE77" s="29"/>
      <c r="AF77" s="2"/>
      <c r="AG77" s="2"/>
      <c r="AH77" s="2"/>
      <c r="AI77" s="4"/>
      <c r="AJ77" s="4"/>
    </row>
    <row r="78" spans="1:36" x14ac:dyDescent="0.35">
      <c r="A78" s="75" t="str">
        <f t="shared" si="4"/>
        <v>ambitions_2Gt</v>
      </c>
      <c r="B78" s="5" t="s">
        <v>25</v>
      </c>
      <c r="C78" s="20" t="s">
        <v>61</v>
      </c>
      <c r="D78" s="38" t="s">
        <v>2</v>
      </c>
      <c r="E78" s="38">
        <v>240</v>
      </c>
      <c r="F78" s="38">
        <v>120</v>
      </c>
      <c r="G78" s="38">
        <v>2</v>
      </c>
      <c r="H78" s="39" t="s">
        <v>43</v>
      </c>
      <c r="I78" s="39" t="s">
        <v>43</v>
      </c>
      <c r="J78" s="39" t="s">
        <v>43</v>
      </c>
      <c r="K78" s="39" t="s">
        <v>43</v>
      </c>
      <c r="L78" s="39" t="s">
        <v>55</v>
      </c>
      <c r="M78" s="38" t="s">
        <v>43</v>
      </c>
      <c r="N78" s="38" t="s">
        <v>43</v>
      </c>
      <c r="O78" s="38" t="s">
        <v>43</v>
      </c>
      <c r="P78" s="38" t="s">
        <v>43</v>
      </c>
      <c r="Q78" s="40">
        <v>0</v>
      </c>
      <c r="R78" s="38">
        <v>30</v>
      </c>
      <c r="S78" s="38">
        <v>0</v>
      </c>
      <c r="T78" s="38" t="s">
        <v>43</v>
      </c>
      <c r="U78" s="38" t="s">
        <v>43</v>
      </c>
      <c r="V78" s="38" t="s">
        <v>43</v>
      </c>
      <c r="W78" s="38" t="s">
        <v>43</v>
      </c>
      <c r="X78" s="38" t="s">
        <v>43</v>
      </c>
      <c r="Y78" s="40">
        <v>0.03</v>
      </c>
      <c r="Z78" s="40">
        <v>2.4E-2</v>
      </c>
      <c r="AA78" s="20">
        <v>-29.993369999999999</v>
      </c>
      <c r="AB78" s="21">
        <v>24.733840000000001</v>
      </c>
      <c r="AC78" s="2"/>
      <c r="AD78" s="29"/>
      <c r="AE78" s="29"/>
      <c r="AF78" s="2"/>
      <c r="AG78" s="2"/>
      <c r="AH78" s="2"/>
      <c r="AI78" s="4"/>
      <c r="AJ78" s="4"/>
    </row>
    <row r="79" spans="1:36" x14ac:dyDescent="0.35">
      <c r="A79" s="75" t="str">
        <f t="shared" si="4"/>
        <v>ambitions_2Gt</v>
      </c>
      <c r="B79" s="5" t="s">
        <v>26</v>
      </c>
      <c r="C79" s="18" t="s">
        <v>72</v>
      </c>
      <c r="D79" s="35" t="s">
        <v>2</v>
      </c>
      <c r="E79" s="35">
        <v>171</v>
      </c>
      <c r="F79" s="35">
        <v>57</v>
      </c>
      <c r="G79" s="35">
        <v>3</v>
      </c>
      <c r="H79" s="36" t="s">
        <v>43</v>
      </c>
      <c r="I79" s="36" t="s">
        <v>43</v>
      </c>
      <c r="J79" s="36" t="s">
        <v>43</v>
      </c>
      <c r="K79" s="36" t="s">
        <v>43</v>
      </c>
      <c r="L79" s="36">
        <v>46022</v>
      </c>
      <c r="M79" s="35">
        <v>11.519</v>
      </c>
      <c r="N79" s="35">
        <v>270</v>
      </c>
      <c r="O79" s="35">
        <v>3.4</v>
      </c>
      <c r="P79" s="35">
        <v>3.4</v>
      </c>
      <c r="Q79" s="37">
        <v>0</v>
      </c>
      <c r="R79" s="35">
        <v>2</v>
      </c>
      <c r="S79" s="35">
        <v>161</v>
      </c>
      <c r="T79" s="35" t="s">
        <v>43</v>
      </c>
      <c r="U79" s="35" t="s">
        <v>43</v>
      </c>
      <c r="V79" s="35" t="s">
        <v>43</v>
      </c>
      <c r="W79" s="35" t="s">
        <v>43</v>
      </c>
      <c r="X79" s="35" t="s">
        <v>43</v>
      </c>
      <c r="Y79" s="37">
        <v>6.9000000000000006E-2</v>
      </c>
      <c r="Z79" s="37">
        <v>4.5999999999999999E-2</v>
      </c>
      <c r="AA79" s="18">
        <v>-33.884079999999997</v>
      </c>
      <c r="AB79" s="19">
        <v>18.533609999999999</v>
      </c>
      <c r="AC79" s="2"/>
      <c r="AD79" s="29"/>
      <c r="AE79" s="29"/>
      <c r="AF79" s="2"/>
      <c r="AG79" s="2"/>
      <c r="AH79" s="2"/>
      <c r="AI79" s="4"/>
      <c r="AJ79" s="4"/>
    </row>
    <row r="80" spans="1:36" x14ac:dyDescent="0.35">
      <c r="A80" s="75" t="str">
        <f t="shared" si="4"/>
        <v>ambitions_2Gt</v>
      </c>
      <c r="B80" s="5" t="s">
        <v>27</v>
      </c>
      <c r="C80" s="20" t="s">
        <v>72</v>
      </c>
      <c r="D80" s="38" t="s">
        <v>2</v>
      </c>
      <c r="E80" s="38">
        <v>1327</v>
      </c>
      <c r="F80" s="38">
        <v>148</v>
      </c>
      <c r="G80" s="38">
        <v>9</v>
      </c>
      <c r="H80" s="39" t="s">
        <v>43</v>
      </c>
      <c r="I80" s="39" t="s">
        <v>43</v>
      </c>
      <c r="J80" s="39" t="s">
        <v>43</v>
      </c>
      <c r="K80" s="39" t="s">
        <v>43</v>
      </c>
      <c r="L80" s="39">
        <v>50040</v>
      </c>
      <c r="M80" s="38">
        <v>11.519</v>
      </c>
      <c r="N80" s="38">
        <v>250</v>
      </c>
      <c r="O80" s="38">
        <v>9</v>
      </c>
      <c r="P80" s="38">
        <v>9</v>
      </c>
      <c r="Q80" s="40">
        <v>0</v>
      </c>
      <c r="R80" s="38">
        <v>2</v>
      </c>
      <c r="S80" s="38">
        <v>161</v>
      </c>
      <c r="T80" s="38" t="s">
        <v>43</v>
      </c>
      <c r="U80" s="38" t="s">
        <v>43</v>
      </c>
      <c r="V80" s="38" t="s">
        <v>43</v>
      </c>
      <c r="W80" s="38" t="s">
        <v>43</v>
      </c>
      <c r="X80" s="38" t="s">
        <v>43</v>
      </c>
      <c r="Y80" s="40">
        <v>6.9000000000000006E-2</v>
      </c>
      <c r="Z80" s="40">
        <v>4.5999999999999999E-2</v>
      </c>
      <c r="AA80" s="20">
        <v>-33.591999999999999</v>
      </c>
      <c r="AB80" s="21">
        <v>18.460699999999999</v>
      </c>
      <c r="AC80" s="2"/>
      <c r="AD80" s="29"/>
      <c r="AE80" s="29"/>
      <c r="AF80" s="2"/>
      <c r="AG80" s="2"/>
      <c r="AH80" s="2"/>
      <c r="AI80" s="4"/>
      <c r="AJ80" s="4"/>
    </row>
    <row r="81" spans="1:36" x14ac:dyDescent="0.35">
      <c r="A81" s="75" t="str">
        <f t="shared" si="4"/>
        <v>ambitions_2Gt</v>
      </c>
      <c r="B81" s="5" t="s">
        <v>28</v>
      </c>
      <c r="C81" s="18" t="s">
        <v>72</v>
      </c>
      <c r="D81" s="35" t="s">
        <v>2</v>
      </c>
      <c r="E81" s="35">
        <v>740</v>
      </c>
      <c r="F81" s="35">
        <v>148</v>
      </c>
      <c r="G81" s="35">
        <v>5</v>
      </c>
      <c r="H81" s="36" t="s">
        <v>43</v>
      </c>
      <c r="I81" s="36" t="s">
        <v>43</v>
      </c>
      <c r="J81" s="36" t="s">
        <v>43</v>
      </c>
      <c r="K81" s="36" t="s">
        <v>43</v>
      </c>
      <c r="L81" s="36">
        <v>50040</v>
      </c>
      <c r="M81" s="35">
        <v>11.519</v>
      </c>
      <c r="N81" s="35">
        <v>250</v>
      </c>
      <c r="O81" s="35">
        <v>9</v>
      </c>
      <c r="P81" s="35">
        <v>9</v>
      </c>
      <c r="Q81" s="37">
        <v>0</v>
      </c>
      <c r="R81" s="35">
        <v>2</v>
      </c>
      <c r="S81" s="35">
        <v>161</v>
      </c>
      <c r="T81" s="35" t="s">
        <v>43</v>
      </c>
      <c r="U81" s="35" t="s">
        <v>43</v>
      </c>
      <c r="V81" s="35" t="s">
        <v>43</v>
      </c>
      <c r="W81" s="35" t="s">
        <v>43</v>
      </c>
      <c r="X81" s="35" t="s">
        <v>43</v>
      </c>
      <c r="Y81" s="37">
        <v>6.9000000000000006E-2</v>
      </c>
      <c r="Z81" s="37">
        <v>4.5999999999999999E-2</v>
      </c>
      <c r="AA81" s="18">
        <v>-34.165260000000004</v>
      </c>
      <c r="AB81" s="19">
        <v>21.96077</v>
      </c>
      <c r="AC81" s="2"/>
      <c r="AD81" s="29"/>
      <c r="AE81" s="29"/>
      <c r="AF81" s="2"/>
      <c r="AG81" s="2"/>
      <c r="AH81" s="2"/>
      <c r="AI81" s="4"/>
      <c r="AJ81" s="4"/>
    </row>
    <row r="82" spans="1:36" ht="15" thickBot="1" x14ac:dyDescent="0.4">
      <c r="A82" s="75" t="str">
        <f t="shared" si="4"/>
        <v>ambitions_2Gt</v>
      </c>
      <c r="B82" s="9" t="s">
        <v>29</v>
      </c>
      <c r="C82" s="22" t="s">
        <v>72</v>
      </c>
      <c r="D82" s="41" t="s">
        <v>2</v>
      </c>
      <c r="E82" s="41">
        <v>171</v>
      </c>
      <c r="F82" s="41">
        <v>57</v>
      </c>
      <c r="G82" s="41">
        <v>3</v>
      </c>
      <c r="H82" s="42" t="s">
        <v>43</v>
      </c>
      <c r="I82" s="42" t="s">
        <v>43</v>
      </c>
      <c r="J82" s="42" t="s">
        <v>43</v>
      </c>
      <c r="K82" s="42" t="s">
        <v>43</v>
      </c>
      <c r="L82" s="42">
        <v>46022</v>
      </c>
      <c r="M82" s="41">
        <v>11.519</v>
      </c>
      <c r="N82" s="41">
        <v>270</v>
      </c>
      <c r="O82" s="41">
        <v>3.4</v>
      </c>
      <c r="P82" s="41">
        <v>3.4</v>
      </c>
      <c r="Q82" s="43">
        <v>0</v>
      </c>
      <c r="R82" s="41">
        <v>2</v>
      </c>
      <c r="S82" s="41">
        <v>161</v>
      </c>
      <c r="T82" s="41" t="s">
        <v>43</v>
      </c>
      <c r="U82" s="41" t="s">
        <v>43</v>
      </c>
      <c r="V82" s="41" t="s">
        <v>43</v>
      </c>
      <c r="W82" s="41" t="s">
        <v>43</v>
      </c>
      <c r="X82" s="41" t="s">
        <v>43</v>
      </c>
      <c r="Y82" s="43">
        <v>6.9000000000000006E-2</v>
      </c>
      <c r="Z82" s="43">
        <v>4.5999999999999999E-2</v>
      </c>
      <c r="AA82" s="22">
        <v>-33.027389999999997</v>
      </c>
      <c r="AB82" s="23">
        <v>27.88382</v>
      </c>
      <c r="AC82" s="2"/>
      <c r="AD82" s="29"/>
      <c r="AE82" s="29"/>
      <c r="AF82" s="2"/>
      <c r="AG82" s="2"/>
      <c r="AH82" s="2"/>
      <c r="AI82" s="4"/>
      <c r="AJ82" s="4"/>
    </row>
  </sheetData>
  <autoFilter ref="A1:AB55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5E6A-3574-43A5-9DB4-0F7019EF770D}">
  <dimension ref="A1:AK104"/>
  <sheetViews>
    <sheetView tabSelected="1" workbookViewId="0">
      <pane xSplit="2" topLeftCell="H1" activePane="topRight" state="frozen"/>
      <selection pane="topRight" activeCell="M9" sqref="M9"/>
    </sheetView>
  </sheetViews>
  <sheetFormatPr defaultRowHeight="14.5" x14ac:dyDescent="0.35"/>
  <cols>
    <col min="1" max="1" width="10.54296875" customWidth="1"/>
    <col min="2" max="2" width="31.6328125" customWidth="1"/>
    <col min="3" max="3" width="14" style="3" bestFit="1" customWidth="1"/>
    <col min="4" max="4" width="18.36328125" style="3" bestFit="1" customWidth="1"/>
    <col min="5" max="5" width="18.453125" style="3" bestFit="1" customWidth="1"/>
    <col min="6" max="6" width="21.54296875" style="3" customWidth="1"/>
    <col min="7" max="9" width="15.6328125" style="3" customWidth="1"/>
    <col min="10" max="10" width="19.36328125" style="3" customWidth="1"/>
    <col min="11" max="11" width="18.08984375" style="3" customWidth="1"/>
    <col min="12" max="12" width="18.6328125" style="3" customWidth="1"/>
    <col min="13" max="13" width="19.08984375" style="3" customWidth="1"/>
    <col min="14" max="16" width="15.6328125" style="3" customWidth="1"/>
    <col min="17" max="17" width="17.54296875" style="3" customWidth="1"/>
    <col min="18" max="19" width="15.6328125" style="3" customWidth="1"/>
    <col min="20" max="20" width="18" style="3" customWidth="1"/>
    <col min="21" max="27" width="15.6328125" style="3" customWidth="1"/>
    <col min="28" max="29" width="15.6328125" style="25" customWidth="1"/>
  </cols>
  <sheetData>
    <row r="1" spans="1:37" ht="68.5" thickBot="1" x14ac:dyDescent="0.4">
      <c r="B1" s="26" t="s">
        <v>39</v>
      </c>
      <c r="C1" s="15" t="s">
        <v>175</v>
      </c>
      <c r="D1" s="15" t="s">
        <v>176</v>
      </c>
      <c r="E1" s="15" t="s">
        <v>0</v>
      </c>
      <c r="F1" s="27" t="s">
        <v>171</v>
      </c>
      <c r="G1" s="15" t="s">
        <v>40</v>
      </c>
      <c r="H1" s="15" t="s">
        <v>41</v>
      </c>
      <c r="I1" s="15" t="s">
        <v>173</v>
      </c>
      <c r="J1" s="15" t="s">
        <v>242</v>
      </c>
      <c r="K1" s="15" t="s">
        <v>243</v>
      </c>
      <c r="L1" s="15" t="s">
        <v>244</v>
      </c>
      <c r="M1" s="15" t="s">
        <v>241</v>
      </c>
      <c r="N1" s="15" t="s">
        <v>42</v>
      </c>
      <c r="O1" s="15" t="s">
        <v>54</v>
      </c>
      <c r="P1" s="15" t="s">
        <v>44</v>
      </c>
      <c r="Q1" s="15" t="s">
        <v>67</v>
      </c>
      <c r="R1" s="15" t="s">
        <v>64</v>
      </c>
      <c r="S1" s="15" t="s">
        <v>70</v>
      </c>
      <c r="T1" s="15" t="s">
        <v>174</v>
      </c>
      <c r="U1" s="15" t="s">
        <v>45</v>
      </c>
      <c r="V1" s="15" t="s">
        <v>46</v>
      </c>
      <c r="W1" s="15" t="s">
        <v>47</v>
      </c>
      <c r="X1" s="15" t="s">
        <v>48</v>
      </c>
      <c r="Y1" s="15" t="s">
        <v>49</v>
      </c>
      <c r="Z1" s="15" t="s">
        <v>50</v>
      </c>
      <c r="AA1" s="15" t="s">
        <v>51</v>
      </c>
      <c r="AB1" s="24" t="s">
        <v>52</v>
      </c>
      <c r="AC1" s="24" t="s">
        <v>53</v>
      </c>
    </row>
    <row r="2" spans="1:37" x14ac:dyDescent="0.35">
      <c r="A2" s="6" t="s">
        <v>169</v>
      </c>
      <c r="B2" s="7" t="s">
        <v>73</v>
      </c>
      <c r="C2" s="30" t="s">
        <v>100</v>
      </c>
      <c r="D2" s="31" t="s">
        <v>177</v>
      </c>
      <c r="E2" s="31" t="s">
        <v>2</v>
      </c>
      <c r="F2" s="31">
        <v>9.65</v>
      </c>
      <c r="G2" s="31" t="s">
        <v>43</v>
      </c>
      <c r="H2" s="31" t="s">
        <v>43</v>
      </c>
      <c r="I2" s="32" t="s">
        <v>43</v>
      </c>
      <c r="J2" s="31" t="s">
        <v>43</v>
      </c>
      <c r="K2" s="31" t="s">
        <v>43</v>
      </c>
      <c r="L2" s="31" t="s">
        <v>43</v>
      </c>
      <c r="M2" s="32">
        <v>50771</v>
      </c>
      <c r="N2" s="31" t="s">
        <v>43</v>
      </c>
      <c r="O2" s="31" t="s">
        <v>43</v>
      </c>
      <c r="P2" s="31" t="s">
        <v>43</v>
      </c>
      <c r="Q2" s="31" t="s">
        <v>43</v>
      </c>
      <c r="R2" s="33">
        <v>0</v>
      </c>
      <c r="S2" s="31">
        <v>3649</v>
      </c>
      <c r="T2" s="31">
        <v>0</v>
      </c>
      <c r="U2" s="31" t="s">
        <v>43</v>
      </c>
      <c r="V2" s="31" t="s">
        <v>43</v>
      </c>
      <c r="W2" s="31" t="s">
        <v>43</v>
      </c>
      <c r="X2" s="31" t="s">
        <v>43</v>
      </c>
      <c r="Y2" s="31" t="s">
        <v>43</v>
      </c>
      <c r="Z2" s="33">
        <v>0.05</v>
      </c>
      <c r="AA2" s="33">
        <v>0</v>
      </c>
      <c r="AB2" s="16">
        <v>-29.350149999999999</v>
      </c>
      <c r="AC2" s="17">
        <v>21.153960000000001</v>
      </c>
    </row>
    <row r="3" spans="1:37" x14ac:dyDescent="0.35">
      <c r="A3" s="8" t="s">
        <v>169</v>
      </c>
      <c r="B3" s="5" t="s">
        <v>74</v>
      </c>
      <c r="C3" s="34" t="s">
        <v>100</v>
      </c>
      <c r="D3" s="35" t="s">
        <v>57</v>
      </c>
      <c r="E3" s="35" t="s">
        <v>2</v>
      </c>
      <c r="F3" s="35">
        <v>135.80000000000001</v>
      </c>
      <c r="G3" s="35" t="s">
        <v>43</v>
      </c>
      <c r="H3" s="35" t="s">
        <v>43</v>
      </c>
      <c r="I3" s="36" t="s">
        <v>43</v>
      </c>
      <c r="J3" s="35" t="s">
        <v>43</v>
      </c>
      <c r="K3" s="35" t="s">
        <v>43</v>
      </c>
      <c r="L3" s="35" t="s">
        <v>43</v>
      </c>
      <c r="M3" s="36">
        <v>48945</v>
      </c>
      <c r="N3" s="35" t="s">
        <v>43</v>
      </c>
      <c r="O3" s="35" t="s">
        <v>43</v>
      </c>
      <c r="P3" s="35" t="s">
        <v>43</v>
      </c>
      <c r="Q3" s="35" t="s">
        <v>43</v>
      </c>
      <c r="R3" s="37">
        <v>0</v>
      </c>
      <c r="S3" s="35">
        <v>1513</v>
      </c>
      <c r="T3" s="35">
        <v>0</v>
      </c>
      <c r="U3" s="35" t="s">
        <v>43</v>
      </c>
      <c r="V3" s="35" t="s">
        <v>43</v>
      </c>
      <c r="W3" s="35" t="s">
        <v>43</v>
      </c>
      <c r="X3" s="35" t="s">
        <v>43</v>
      </c>
      <c r="Y3" s="35" t="s">
        <v>43</v>
      </c>
      <c r="Z3" s="37">
        <v>0.06</v>
      </c>
      <c r="AA3" s="37">
        <v>0</v>
      </c>
      <c r="AB3" s="18">
        <v>-32.746063646340197</v>
      </c>
      <c r="AC3" s="19">
        <v>25.807017154113002</v>
      </c>
    </row>
    <row r="4" spans="1:37" x14ac:dyDescent="0.35">
      <c r="A4" s="8" t="s">
        <v>169</v>
      </c>
      <c r="B4" s="5" t="s">
        <v>75</v>
      </c>
      <c r="C4" s="34" t="s">
        <v>100</v>
      </c>
      <c r="D4" s="38" t="s">
        <v>57</v>
      </c>
      <c r="E4" s="38" t="s">
        <v>2</v>
      </c>
      <c r="F4" s="38">
        <v>27</v>
      </c>
      <c r="G4" s="38" t="s">
        <v>43</v>
      </c>
      <c r="H4" s="38" t="s">
        <v>43</v>
      </c>
      <c r="I4" s="39" t="s">
        <v>43</v>
      </c>
      <c r="J4" s="38" t="s">
        <v>43</v>
      </c>
      <c r="K4" s="38" t="s">
        <v>43</v>
      </c>
      <c r="L4" s="38" t="s">
        <v>43</v>
      </c>
      <c r="M4" s="39">
        <v>48945</v>
      </c>
      <c r="N4" s="38" t="s">
        <v>43</v>
      </c>
      <c r="O4" s="38" t="s">
        <v>43</v>
      </c>
      <c r="P4" s="38" t="s">
        <v>43</v>
      </c>
      <c r="Q4" s="38" t="s">
        <v>43</v>
      </c>
      <c r="R4" s="40">
        <v>0</v>
      </c>
      <c r="S4" s="38">
        <v>1513</v>
      </c>
      <c r="T4" s="38">
        <v>0</v>
      </c>
      <c r="U4" s="38" t="s">
        <v>43</v>
      </c>
      <c r="V4" s="38" t="s">
        <v>43</v>
      </c>
      <c r="W4" s="38" t="s">
        <v>43</v>
      </c>
      <c r="X4" s="38" t="s">
        <v>43</v>
      </c>
      <c r="Y4" s="38" t="s">
        <v>43</v>
      </c>
      <c r="Z4" s="40">
        <v>0.06</v>
      </c>
      <c r="AA4" s="40">
        <v>0</v>
      </c>
      <c r="AB4" s="20">
        <v>-34.232370000000003</v>
      </c>
      <c r="AC4" s="21">
        <v>19.42878</v>
      </c>
    </row>
    <row r="5" spans="1:37" x14ac:dyDescent="0.35">
      <c r="A5" s="8" t="s">
        <v>169</v>
      </c>
      <c r="B5" s="5" t="s">
        <v>76</v>
      </c>
      <c r="C5" s="34" t="s">
        <v>100</v>
      </c>
      <c r="D5" s="35" t="s">
        <v>177</v>
      </c>
      <c r="E5" s="35" t="s">
        <v>2</v>
      </c>
      <c r="F5" s="35">
        <v>45.6</v>
      </c>
      <c r="G5" s="35" t="s">
        <v>43</v>
      </c>
      <c r="H5" s="35" t="s">
        <v>43</v>
      </c>
      <c r="I5" s="36" t="s">
        <v>43</v>
      </c>
      <c r="J5" s="35" t="s">
        <v>43</v>
      </c>
      <c r="K5" s="35" t="s">
        <v>43</v>
      </c>
      <c r="L5" s="35" t="s">
        <v>43</v>
      </c>
      <c r="M5" s="36">
        <f>M2</f>
        <v>50771</v>
      </c>
      <c r="N5" s="35" t="s">
        <v>43</v>
      </c>
      <c r="O5" s="35" t="s">
        <v>43</v>
      </c>
      <c r="P5" s="35" t="s">
        <v>43</v>
      </c>
      <c r="Q5" s="35" t="s">
        <v>43</v>
      </c>
      <c r="R5" s="37">
        <v>0</v>
      </c>
      <c r="S5" s="35">
        <v>3649</v>
      </c>
      <c r="T5" s="35">
        <v>0</v>
      </c>
      <c r="U5" s="35" t="s">
        <v>43</v>
      </c>
      <c r="V5" s="35" t="s">
        <v>43</v>
      </c>
      <c r="W5" s="35" t="s">
        <v>43</v>
      </c>
      <c r="X5" s="35" t="s">
        <v>43</v>
      </c>
      <c r="Y5" s="35" t="s">
        <v>43</v>
      </c>
      <c r="Z5" s="37">
        <v>0.05</v>
      </c>
      <c r="AA5" s="37">
        <v>0</v>
      </c>
      <c r="AB5" s="18">
        <v>-30.659949999999998</v>
      </c>
      <c r="AC5" s="19">
        <v>24.01981</v>
      </c>
    </row>
    <row r="6" spans="1:37" x14ac:dyDescent="0.35">
      <c r="A6" s="8" t="s">
        <v>169</v>
      </c>
      <c r="B6" s="5" t="s">
        <v>77</v>
      </c>
      <c r="C6" s="34" t="s">
        <v>100</v>
      </c>
      <c r="D6" s="38" t="s">
        <v>57</v>
      </c>
      <c r="E6" s="38" t="s">
        <v>2</v>
      </c>
      <c r="F6" s="38">
        <v>97.53</v>
      </c>
      <c r="G6" s="38" t="s">
        <v>43</v>
      </c>
      <c r="H6" s="38" t="s">
        <v>43</v>
      </c>
      <c r="I6" s="39" t="s">
        <v>43</v>
      </c>
      <c r="J6" s="38" t="s">
        <v>43</v>
      </c>
      <c r="K6" s="38" t="s">
        <v>43</v>
      </c>
      <c r="L6" s="38" t="s">
        <v>43</v>
      </c>
      <c r="M6" s="39">
        <v>48945</v>
      </c>
      <c r="N6" s="38" t="s">
        <v>43</v>
      </c>
      <c r="O6" s="38" t="s">
        <v>43</v>
      </c>
      <c r="P6" s="38" t="s">
        <v>43</v>
      </c>
      <c r="Q6" s="38" t="s">
        <v>43</v>
      </c>
      <c r="R6" s="40">
        <v>0</v>
      </c>
      <c r="S6" s="38">
        <v>1513</v>
      </c>
      <c r="T6" s="38">
        <v>0</v>
      </c>
      <c r="U6" s="38" t="s">
        <v>43</v>
      </c>
      <c r="V6" s="38" t="s">
        <v>43</v>
      </c>
      <c r="W6" s="38" t="s">
        <v>43</v>
      </c>
      <c r="X6" s="38" t="s">
        <v>43</v>
      </c>
      <c r="Y6" s="38" t="s">
        <v>43</v>
      </c>
      <c r="Z6" s="40">
        <v>0.06</v>
      </c>
      <c r="AA6" s="40">
        <v>0</v>
      </c>
      <c r="AB6" s="20">
        <v>-31.396281749242</v>
      </c>
      <c r="AC6" s="21">
        <v>26.353794968770501</v>
      </c>
    </row>
    <row r="7" spans="1:37" s="3" customFormat="1" x14ac:dyDescent="0.35">
      <c r="A7" s="8" t="s">
        <v>169</v>
      </c>
      <c r="B7" s="5" t="s">
        <v>78</v>
      </c>
      <c r="C7" s="34" t="s">
        <v>100</v>
      </c>
      <c r="D7" s="35" t="s">
        <v>177</v>
      </c>
      <c r="E7" s="35" t="s">
        <v>2</v>
      </c>
      <c r="F7" s="35">
        <v>9.9</v>
      </c>
      <c r="G7" s="35" t="s">
        <v>43</v>
      </c>
      <c r="H7" s="35" t="s">
        <v>43</v>
      </c>
      <c r="I7" s="36" t="s">
        <v>43</v>
      </c>
      <c r="J7" s="35" t="s">
        <v>43</v>
      </c>
      <c r="K7" s="35" t="s">
        <v>43</v>
      </c>
      <c r="L7" s="35" t="s">
        <v>43</v>
      </c>
      <c r="M7" s="36">
        <f>M5</f>
        <v>50771</v>
      </c>
      <c r="N7" s="35" t="s">
        <v>43</v>
      </c>
      <c r="O7" s="35" t="s">
        <v>43</v>
      </c>
      <c r="P7" s="35" t="s">
        <v>43</v>
      </c>
      <c r="Q7" s="35" t="s">
        <v>43</v>
      </c>
      <c r="R7" s="37">
        <v>0</v>
      </c>
      <c r="S7" s="35">
        <v>3649</v>
      </c>
      <c r="T7" s="35">
        <v>0</v>
      </c>
      <c r="U7" s="35" t="s">
        <v>43</v>
      </c>
      <c r="V7" s="35" t="s">
        <v>43</v>
      </c>
      <c r="W7" s="35" t="s">
        <v>43</v>
      </c>
      <c r="X7" s="35" t="s">
        <v>43</v>
      </c>
      <c r="Y7" s="35" t="s">
        <v>43</v>
      </c>
      <c r="Z7" s="37">
        <v>0.05</v>
      </c>
      <c r="AA7" s="37">
        <v>0</v>
      </c>
      <c r="AB7" s="18">
        <v>-29.115135854396001</v>
      </c>
      <c r="AC7" s="19">
        <v>23.7490965967927</v>
      </c>
      <c r="AD7"/>
      <c r="AE7"/>
      <c r="AF7"/>
      <c r="AG7"/>
      <c r="AH7"/>
      <c r="AI7"/>
      <c r="AJ7"/>
      <c r="AK7"/>
    </row>
    <row r="8" spans="1:37" s="3" customFormat="1" x14ac:dyDescent="0.35">
      <c r="A8" s="8" t="s">
        <v>169</v>
      </c>
      <c r="B8" s="5" t="s">
        <v>79</v>
      </c>
      <c r="C8" s="34" t="s">
        <v>100</v>
      </c>
      <c r="D8" s="38" t="s">
        <v>177</v>
      </c>
      <c r="E8" s="38" t="s">
        <v>2</v>
      </c>
      <c r="F8" s="38">
        <v>19.899999999999999</v>
      </c>
      <c r="G8" s="38" t="s">
        <v>43</v>
      </c>
      <c r="H8" s="38" t="s">
        <v>43</v>
      </c>
      <c r="I8" s="39" t="s">
        <v>43</v>
      </c>
      <c r="J8" s="38" t="s">
        <v>43</v>
      </c>
      <c r="K8" s="38" t="s">
        <v>43</v>
      </c>
      <c r="L8" s="38" t="s">
        <v>43</v>
      </c>
      <c r="M8" s="39">
        <f>M7</f>
        <v>50771</v>
      </c>
      <c r="N8" s="38" t="s">
        <v>43</v>
      </c>
      <c r="O8" s="38" t="s">
        <v>43</v>
      </c>
      <c r="P8" s="38" t="s">
        <v>43</v>
      </c>
      <c r="Q8" s="38" t="s">
        <v>43</v>
      </c>
      <c r="R8" s="40">
        <v>0</v>
      </c>
      <c r="S8" s="38">
        <v>3649</v>
      </c>
      <c r="T8" s="38">
        <v>0</v>
      </c>
      <c r="U8" s="38" t="s">
        <v>43</v>
      </c>
      <c r="V8" s="38" t="s">
        <v>43</v>
      </c>
      <c r="W8" s="38" t="s">
        <v>43</v>
      </c>
      <c r="X8" s="38" t="s">
        <v>43</v>
      </c>
      <c r="Y8" s="38" t="s">
        <v>43</v>
      </c>
      <c r="Z8" s="40">
        <v>0.05</v>
      </c>
      <c r="AA8" s="40">
        <v>0</v>
      </c>
      <c r="AB8" s="20">
        <v>-29.115135854396001</v>
      </c>
      <c r="AC8" s="21">
        <v>23.7490965967927</v>
      </c>
      <c r="AD8"/>
      <c r="AE8"/>
      <c r="AF8"/>
      <c r="AG8"/>
      <c r="AH8"/>
      <c r="AI8"/>
      <c r="AJ8"/>
      <c r="AK8"/>
    </row>
    <row r="9" spans="1:37" s="3" customFormat="1" x14ac:dyDescent="0.35">
      <c r="A9" s="8" t="s">
        <v>169</v>
      </c>
      <c r="B9" s="5" t="s">
        <v>80</v>
      </c>
      <c r="C9" s="34" t="s">
        <v>100</v>
      </c>
      <c r="D9" s="35" t="s">
        <v>57</v>
      </c>
      <c r="E9" s="35" t="s">
        <v>2</v>
      </c>
      <c r="F9" s="35">
        <v>135.11000000000001</v>
      </c>
      <c r="G9" s="35" t="s">
        <v>43</v>
      </c>
      <c r="H9" s="35" t="s">
        <v>43</v>
      </c>
      <c r="I9" s="36" t="s">
        <v>43</v>
      </c>
      <c r="J9" s="35" t="s">
        <v>43</v>
      </c>
      <c r="K9" s="35" t="s">
        <v>43</v>
      </c>
      <c r="L9" s="35" t="s">
        <v>43</v>
      </c>
      <c r="M9" s="36">
        <v>48945</v>
      </c>
      <c r="N9" s="35" t="s">
        <v>43</v>
      </c>
      <c r="O9" s="35" t="s">
        <v>43</v>
      </c>
      <c r="P9" s="35" t="s">
        <v>43</v>
      </c>
      <c r="Q9" s="35" t="s">
        <v>43</v>
      </c>
      <c r="R9" s="37">
        <v>0</v>
      </c>
      <c r="S9" s="35">
        <v>1513</v>
      </c>
      <c r="T9" s="35">
        <v>0</v>
      </c>
      <c r="U9" s="35" t="s">
        <v>43</v>
      </c>
      <c r="V9" s="35" t="s">
        <v>43</v>
      </c>
      <c r="W9" s="35" t="s">
        <v>43</v>
      </c>
      <c r="X9" s="35" t="s">
        <v>43</v>
      </c>
      <c r="Y9" s="35" t="s">
        <v>43</v>
      </c>
      <c r="Z9" s="37">
        <v>0.06</v>
      </c>
      <c r="AA9" s="37">
        <v>0</v>
      </c>
      <c r="AB9" s="18">
        <v>-34.0504867484226</v>
      </c>
      <c r="AC9" s="19">
        <v>24.9060733313712</v>
      </c>
      <c r="AD9"/>
      <c r="AE9"/>
      <c r="AF9"/>
      <c r="AG9"/>
      <c r="AH9"/>
      <c r="AI9"/>
      <c r="AJ9"/>
      <c r="AK9"/>
    </row>
    <row r="10" spans="1:37" s="3" customFormat="1" x14ac:dyDescent="0.35">
      <c r="A10" s="8" t="s">
        <v>169</v>
      </c>
      <c r="B10" s="5" t="s">
        <v>81</v>
      </c>
      <c r="C10" s="34" t="s">
        <v>100</v>
      </c>
      <c r="D10" s="38" t="s">
        <v>177</v>
      </c>
      <c r="E10" s="38" t="s">
        <v>2</v>
      </c>
      <c r="F10" s="38">
        <v>72.400000000000006</v>
      </c>
      <c r="G10" s="38" t="s">
        <v>43</v>
      </c>
      <c r="H10" s="38" t="s">
        <v>43</v>
      </c>
      <c r="I10" s="39" t="s">
        <v>43</v>
      </c>
      <c r="J10" s="38" t="s">
        <v>43</v>
      </c>
      <c r="K10" s="38" t="s">
        <v>43</v>
      </c>
      <c r="L10" s="38" t="s">
        <v>43</v>
      </c>
      <c r="M10" s="39">
        <f>M8</f>
        <v>50771</v>
      </c>
      <c r="N10" s="38" t="s">
        <v>43</v>
      </c>
      <c r="O10" s="38" t="s">
        <v>43</v>
      </c>
      <c r="P10" s="38" t="s">
        <v>43</v>
      </c>
      <c r="Q10" s="38" t="s">
        <v>43</v>
      </c>
      <c r="R10" s="40">
        <v>0</v>
      </c>
      <c r="S10" s="38">
        <v>3649</v>
      </c>
      <c r="T10" s="38">
        <v>0</v>
      </c>
      <c r="U10" s="38" t="s">
        <v>43</v>
      </c>
      <c r="V10" s="38" t="s">
        <v>43</v>
      </c>
      <c r="W10" s="38" t="s">
        <v>43</v>
      </c>
      <c r="X10" s="38" t="s">
        <v>43</v>
      </c>
      <c r="Y10" s="38" t="s">
        <v>43</v>
      </c>
      <c r="Z10" s="40">
        <v>0.05</v>
      </c>
      <c r="AA10" s="40">
        <v>0</v>
      </c>
      <c r="AB10" s="20">
        <v>-30.437897824878402</v>
      </c>
      <c r="AC10" s="21">
        <v>24.470440941304901</v>
      </c>
      <c r="AD10"/>
      <c r="AE10"/>
      <c r="AF10"/>
      <c r="AG10"/>
      <c r="AH10"/>
      <c r="AI10"/>
      <c r="AJ10"/>
      <c r="AK10"/>
    </row>
    <row r="11" spans="1:37" s="3" customFormat="1" x14ac:dyDescent="0.35">
      <c r="A11" s="8" t="s">
        <v>169</v>
      </c>
      <c r="B11" s="5" t="s">
        <v>82</v>
      </c>
      <c r="C11" s="34" t="s">
        <v>100</v>
      </c>
      <c r="D11" s="35" t="s">
        <v>19</v>
      </c>
      <c r="E11" s="35" t="s">
        <v>2</v>
      </c>
      <c r="F11" s="35">
        <v>100</v>
      </c>
      <c r="G11" s="35" t="s">
        <v>43</v>
      </c>
      <c r="H11" s="35" t="s">
        <v>43</v>
      </c>
      <c r="I11" s="36" t="s">
        <v>43</v>
      </c>
      <c r="J11" s="35" t="s">
        <v>43</v>
      </c>
      <c r="K11" s="35" t="s">
        <v>43</v>
      </c>
      <c r="L11" s="35" t="s">
        <v>43</v>
      </c>
      <c r="M11" s="36">
        <v>52963</v>
      </c>
      <c r="N11" s="35" t="s">
        <v>43</v>
      </c>
      <c r="O11" s="35" t="s">
        <v>43</v>
      </c>
      <c r="P11" s="35" t="s">
        <v>43</v>
      </c>
      <c r="Q11" s="35" t="s">
        <v>43</v>
      </c>
      <c r="R11" s="37">
        <v>0</v>
      </c>
      <c r="S11" s="35">
        <v>3554</v>
      </c>
      <c r="T11" s="35">
        <v>0</v>
      </c>
      <c r="U11" s="35" t="s">
        <v>43</v>
      </c>
      <c r="V11" s="35" t="s">
        <v>43</v>
      </c>
      <c r="W11" s="35" t="s">
        <v>43</v>
      </c>
      <c r="X11" s="35" t="s">
        <v>43</v>
      </c>
      <c r="Y11" s="35">
        <v>3</v>
      </c>
      <c r="Z11" s="37">
        <v>0.08</v>
      </c>
      <c r="AA11" s="37">
        <v>0</v>
      </c>
      <c r="AB11" s="18">
        <v>-28.525200000000002</v>
      </c>
      <c r="AC11" s="19">
        <v>19.3535</v>
      </c>
      <c r="AD11"/>
      <c r="AE11"/>
      <c r="AF11"/>
      <c r="AG11"/>
      <c r="AH11"/>
      <c r="AI11"/>
      <c r="AJ11"/>
      <c r="AK11"/>
    </row>
    <row r="12" spans="1:37" s="3" customFormat="1" x14ac:dyDescent="0.35">
      <c r="A12" s="8" t="s">
        <v>169</v>
      </c>
      <c r="B12" s="5" t="s">
        <v>83</v>
      </c>
      <c r="C12" s="34" t="s">
        <v>100</v>
      </c>
      <c r="D12" s="38" t="s">
        <v>19</v>
      </c>
      <c r="E12" s="38" t="s">
        <v>2</v>
      </c>
      <c r="F12" s="38">
        <v>50</v>
      </c>
      <c r="G12" s="38"/>
      <c r="H12" s="38"/>
      <c r="I12" s="39" t="s">
        <v>43</v>
      </c>
      <c r="J12" s="38" t="s">
        <v>43</v>
      </c>
      <c r="K12" s="38" t="s">
        <v>43</v>
      </c>
      <c r="L12" s="38" t="s">
        <v>43</v>
      </c>
      <c r="M12" s="39">
        <v>52963</v>
      </c>
      <c r="N12" s="38" t="s">
        <v>43</v>
      </c>
      <c r="O12" s="38" t="s">
        <v>43</v>
      </c>
      <c r="P12" s="38" t="s">
        <v>43</v>
      </c>
      <c r="Q12" s="38" t="s">
        <v>43</v>
      </c>
      <c r="R12" s="40">
        <v>0</v>
      </c>
      <c r="S12" s="38">
        <v>3554</v>
      </c>
      <c r="T12" s="38">
        <v>0</v>
      </c>
      <c r="U12" s="38" t="s">
        <v>43</v>
      </c>
      <c r="V12" s="38" t="s">
        <v>43</v>
      </c>
      <c r="W12" s="38" t="s">
        <v>43</v>
      </c>
      <c r="X12" s="38" t="s">
        <v>43</v>
      </c>
      <c r="Y12" s="38">
        <v>6</v>
      </c>
      <c r="Z12" s="40">
        <v>0.08</v>
      </c>
      <c r="AA12" s="40">
        <v>0</v>
      </c>
      <c r="AB12" s="20">
        <v>-28.321400000000001</v>
      </c>
      <c r="AC12" s="21">
        <v>21.439</v>
      </c>
      <c r="AD12"/>
      <c r="AE12"/>
      <c r="AF12"/>
      <c r="AG12"/>
      <c r="AH12"/>
      <c r="AI12"/>
      <c r="AJ12"/>
      <c r="AK12"/>
    </row>
    <row r="13" spans="1:37" s="3" customFormat="1" x14ac:dyDescent="0.35">
      <c r="A13" s="8" t="s">
        <v>169</v>
      </c>
      <c r="B13" s="5" t="s">
        <v>84</v>
      </c>
      <c r="C13" s="34" t="s">
        <v>100</v>
      </c>
      <c r="D13" s="35" t="s">
        <v>177</v>
      </c>
      <c r="E13" s="35" t="s">
        <v>2</v>
      </c>
      <c r="F13" s="35">
        <v>9.65</v>
      </c>
      <c r="G13" s="35" t="s">
        <v>43</v>
      </c>
      <c r="H13" s="35" t="s">
        <v>43</v>
      </c>
      <c r="I13" s="36" t="s">
        <v>43</v>
      </c>
      <c r="J13" s="35" t="s">
        <v>43</v>
      </c>
      <c r="K13" s="35" t="s">
        <v>43</v>
      </c>
      <c r="L13" s="35" t="s">
        <v>43</v>
      </c>
      <c r="M13" s="36">
        <f>M10</f>
        <v>50771</v>
      </c>
      <c r="N13" s="35" t="s">
        <v>43</v>
      </c>
      <c r="O13" s="35" t="s">
        <v>43</v>
      </c>
      <c r="P13" s="35" t="s">
        <v>43</v>
      </c>
      <c r="Q13" s="35" t="s">
        <v>43</v>
      </c>
      <c r="R13" s="37">
        <v>0</v>
      </c>
      <c r="S13" s="35">
        <v>3649</v>
      </c>
      <c r="T13" s="35">
        <v>0</v>
      </c>
      <c r="U13" s="35" t="s">
        <v>43</v>
      </c>
      <c r="V13" s="35" t="s">
        <v>43</v>
      </c>
      <c r="W13" s="35" t="s">
        <v>43</v>
      </c>
      <c r="X13" s="35" t="s">
        <v>43</v>
      </c>
      <c r="Y13" s="35" t="s">
        <v>43</v>
      </c>
      <c r="Z13" s="37">
        <v>0.05</v>
      </c>
      <c r="AA13" s="37">
        <v>0</v>
      </c>
      <c r="AB13" s="18">
        <v>-29.162091148510498</v>
      </c>
      <c r="AC13" s="19">
        <v>19.386264306318001</v>
      </c>
      <c r="AD13"/>
      <c r="AE13"/>
      <c r="AF13"/>
      <c r="AG13"/>
      <c r="AH13"/>
      <c r="AI13"/>
      <c r="AJ13"/>
      <c r="AK13"/>
    </row>
    <row r="14" spans="1:37" s="3" customFormat="1" x14ac:dyDescent="0.35">
      <c r="A14" s="8" t="s">
        <v>169</v>
      </c>
      <c r="B14" s="5" t="s">
        <v>85</v>
      </c>
      <c r="C14" s="34" t="s">
        <v>100</v>
      </c>
      <c r="D14" s="38" t="s">
        <v>57</v>
      </c>
      <c r="E14" s="38" t="s">
        <v>2</v>
      </c>
      <c r="F14" s="38">
        <v>77.7</v>
      </c>
      <c r="G14" s="38" t="s">
        <v>43</v>
      </c>
      <c r="H14" s="38" t="s">
        <v>43</v>
      </c>
      <c r="I14" s="39" t="s">
        <v>43</v>
      </c>
      <c r="J14" s="38" t="s">
        <v>43</v>
      </c>
      <c r="K14" s="38" t="s">
        <v>43</v>
      </c>
      <c r="L14" s="38" t="s">
        <v>43</v>
      </c>
      <c r="M14" s="39">
        <v>48945</v>
      </c>
      <c r="N14" s="38" t="s">
        <v>43</v>
      </c>
      <c r="O14" s="38" t="s">
        <v>43</v>
      </c>
      <c r="P14" s="38" t="s">
        <v>43</v>
      </c>
      <c r="Q14" s="38" t="s">
        <v>43</v>
      </c>
      <c r="R14" s="40">
        <v>0</v>
      </c>
      <c r="S14" s="38">
        <v>1513</v>
      </c>
      <c r="T14" s="38">
        <v>0</v>
      </c>
      <c r="U14" s="38" t="s">
        <v>43</v>
      </c>
      <c r="V14" s="38" t="s">
        <v>43</v>
      </c>
      <c r="W14" s="38" t="s">
        <v>43</v>
      </c>
      <c r="X14" s="38" t="s">
        <v>43</v>
      </c>
      <c r="Y14" s="38" t="s">
        <v>43</v>
      </c>
      <c r="Z14" s="40">
        <v>0.06</v>
      </c>
      <c r="AA14" s="40">
        <v>0</v>
      </c>
      <c r="AB14" s="20">
        <v>-34.001606610332303</v>
      </c>
      <c r="AC14" s="21">
        <v>24.7416286318375</v>
      </c>
      <c r="AD14"/>
      <c r="AE14"/>
      <c r="AF14"/>
      <c r="AG14"/>
      <c r="AH14"/>
      <c r="AI14"/>
      <c r="AJ14"/>
      <c r="AK14"/>
    </row>
    <row r="15" spans="1:37" s="3" customFormat="1" x14ac:dyDescent="0.35">
      <c r="A15" s="8" t="s">
        <v>169</v>
      </c>
      <c r="B15" s="5" t="s">
        <v>86</v>
      </c>
      <c r="C15" s="34" t="s">
        <v>100</v>
      </c>
      <c r="D15" s="35" t="s">
        <v>177</v>
      </c>
      <c r="E15" s="35" t="s">
        <v>2</v>
      </c>
      <c r="F15" s="35">
        <v>64</v>
      </c>
      <c r="G15" s="35" t="s">
        <v>43</v>
      </c>
      <c r="H15" s="35" t="s">
        <v>43</v>
      </c>
      <c r="I15" s="36" t="s">
        <v>43</v>
      </c>
      <c r="J15" s="35" t="s">
        <v>43</v>
      </c>
      <c r="K15" s="35" t="s">
        <v>43</v>
      </c>
      <c r="L15" s="35" t="s">
        <v>43</v>
      </c>
      <c r="M15" s="36">
        <f>M13</f>
        <v>50771</v>
      </c>
      <c r="N15" s="35" t="s">
        <v>43</v>
      </c>
      <c r="O15" s="35" t="s">
        <v>43</v>
      </c>
      <c r="P15" s="35" t="s">
        <v>43</v>
      </c>
      <c r="Q15" s="35" t="s">
        <v>43</v>
      </c>
      <c r="R15" s="37">
        <v>0</v>
      </c>
      <c r="S15" s="35">
        <v>3649</v>
      </c>
      <c r="T15" s="35">
        <v>0</v>
      </c>
      <c r="U15" s="35" t="s">
        <v>43</v>
      </c>
      <c r="V15" s="35" t="s">
        <v>43</v>
      </c>
      <c r="W15" s="35" t="s">
        <v>43</v>
      </c>
      <c r="X15" s="35" t="s">
        <v>43</v>
      </c>
      <c r="Y15" s="35" t="s">
        <v>43</v>
      </c>
      <c r="Z15" s="37">
        <v>0.05</v>
      </c>
      <c r="AA15" s="37">
        <v>0</v>
      </c>
      <c r="AB15" s="18">
        <v>-28.309522111023199</v>
      </c>
      <c r="AC15" s="19">
        <v>23.104063371285399</v>
      </c>
      <c r="AD15"/>
      <c r="AE15"/>
      <c r="AF15"/>
      <c r="AG15"/>
      <c r="AH15"/>
      <c r="AI15"/>
      <c r="AJ15"/>
      <c r="AK15"/>
    </row>
    <row r="16" spans="1:37" s="3" customFormat="1" x14ac:dyDescent="0.35">
      <c r="A16" s="8" t="s">
        <v>169</v>
      </c>
      <c r="B16" s="5" t="s">
        <v>87</v>
      </c>
      <c r="C16" s="34" t="s">
        <v>100</v>
      </c>
      <c r="D16" s="38" t="s">
        <v>177</v>
      </c>
      <c r="E16" s="38" t="s">
        <v>2</v>
      </c>
      <c r="F16" s="38">
        <v>64</v>
      </c>
      <c r="G16" s="38" t="s">
        <v>43</v>
      </c>
      <c r="H16" s="38" t="s">
        <v>43</v>
      </c>
      <c r="I16" s="39" t="s">
        <v>43</v>
      </c>
      <c r="J16" s="38" t="s">
        <v>43</v>
      </c>
      <c r="K16" s="38" t="s">
        <v>43</v>
      </c>
      <c r="L16" s="38" t="s">
        <v>43</v>
      </c>
      <c r="M16" s="39">
        <f>M15</f>
        <v>50771</v>
      </c>
      <c r="N16" s="38" t="s">
        <v>43</v>
      </c>
      <c r="O16" s="38" t="s">
        <v>43</v>
      </c>
      <c r="P16" s="38" t="s">
        <v>43</v>
      </c>
      <c r="Q16" s="38" t="s">
        <v>43</v>
      </c>
      <c r="R16" s="40">
        <v>0</v>
      </c>
      <c r="S16" s="38">
        <v>3649</v>
      </c>
      <c r="T16" s="38">
        <v>0</v>
      </c>
      <c r="U16" s="38" t="s">
        <v>43</v>
      </c>
      <c r="V16" s="38" t="s">
        <v>43</v>
      </c>
      <c r="W16" s="38" t="s">
        <v>43</v>
      </c>
      <c r="X16" s="38" t="s">
        <v>43</v>
      </c>
      <c r="Y16" s="38" t="s">
        <v>43</v>
      </c>
      <c r="Z16" s="40">
        <v>0.05</v>
      </c>
      <c r="AA16" s="40">
        <v>0</v>
      </c>
      <c r="AB16" s="20">
        <v>-29.1121361717905</v>
      </c>
      <c r="AC16" s="21">
        <v>26.215664708397899</v>
      </c>
      <c r="AD16"/>
      <c r="AE16"/>
      <c r="AF16"/>
      <c r="AG16"/>
      <c r="AH16"/>
      <c r="AI16"/>
      <c r="AJ16"/>
      <c r="AK16"/>
    </row>
    <row r="17" spans="1:37" s="3" customFormat="1" x14ac:dyDescent="0.35">
      <c r="A17" s="8" t="s">
        <v>169</v>
      </c>
      <c r="B17" s="5" t="s">
        <v>88</v>
      </c>
      <c r="C17" s="34" t="s">
        <v>100</v>
      </c>
      <c r="D17" s="35" t="s">
        <v>57</v>
      </c>
      <c r="E17" s="35" t="s">
        <v>2</v>
      </c>
      <c r="F17" s="35">
        <v>27</v>
      </c>
      <c r="G17" s="35" t="s">
        <v>43</v>
      </c>
      <c r="H17" s="35" t="s">
        <v>43</v>
      </c>
      <c r="I17" s="36" t="s">
        <v>43</v>
      </c>
      <c r="J17" s="35" t="s">
        <v>43</v>
      </c>
      <c r="K17" s="35" t="s">
        <v>43</v>
      </c>
      <c r="L17" s="35" t="s">
        <v>43</v>
      </c>
      <c r="M17" s="36">
        <v>48945</v>
      </c>
      <c r="N17" s="35" t="s">
        <v>43</v>
      </c>
      <c r="O17" s="35" t="s">
        <v>43</v>
      </c>
      <c r="P17" s="35" t="s">
        <v>43</v>
      </c>
      <c r="Q17" s="35" t="s">
        <v>43</v>
      </c>
      <c r="R17" s="37">
        <v>0</v>
      </c>
      <c r="S17" s="35">
        <v>1513</v>
      </c>
      <c r="T17" s="35">
        <v>0</v>
      </c>
      <c r="U17" s="35" t="s">
        <v>43</v>
      </c>
      <c r="V17" s="35" t="s">
        <v>43</v>
      </c>
      <c r="W17" s="35" t="s">
        <v>43</v>
      </c>
      <c r="X17" s="35" t="s">
        <v>43</v>
      </c>
      <c r="Y17" s="35" t="s">
        <v>43</v>
      </c>
      <c r="Z17" s="37">
        <v>0.06</v>
      </c>
      <c r="AA17" s="37">
        <v>0</v>
      </c>
      <c r="AB17" s="18">
        <v>-33.804784994143098</v>
      </c>
      <c r="AC17" s="19">
        <v>25.490491714836399</v>
      </c>
      <c r="AD17"/>
      <c r="AE17"/>
      <c r="AF17"/>
      <c r="AG17"/>
      <c r="AH17"/>
      <c r="AI17"/>
      <c r="AJ17"/>
      <c r="AK17"/>
    </row>
    <row r="18" spans="1:37" s="3" customFormat="1" x14ac:dyDescent="0.35">
      <c r="A18" s="8" t="s">
        <v>169</v>
      </c>
      <c r="B18" s="5" t="s">
        <v>89</v>
      </c>
      <c r="C18" s="34" t="s">
        <v>100</v>
      </c>
      <c r="D18" s="38" t="s">
        <v>177</v>
      </c>
      <c r="E18" s="38" t="s">
        <v>2</v>
      </c>
      <c r="F18" s="38">
        <v>10</v>
      </c>
      <c r="G18" s="38" t="s">
        <v>43</v>
      </c>
      <c r="H18" s="38" t="s">
        <v>43</v>
      </c>
      <c r="I18" s="39" t="s">
        <v>43</v>
      </c>
      <c r="J18" s="38" t="s">
        <v>43</v>
      </c>
      <c r="K18" s="38" t="s">
        <v>43</v>
      </c>
      <c r="L18" s="38" t="s">
        <v>43</v>
      </c>
      <c r="M18" s="39">
        <f>M16</f>
        <v>50771</v>
      </c>
      <c r="N18" s="38" t="s">
        <v>43</v>
      </c>
      <c r="O18" s="38" t="s">
        <v>43</v>
      </c>
      <c r="P18" s="38" t="s">
        <v>43</v>
      </c>
      <c r="Q18" s="38" t="s">
        <v>43</v>
      </c>
      <c r="R18" s="40">
        <v>0</v>
      </c>
      <c r="S18" s="38">
        <v>3649</v>
      </c>
      <c r="T18" s="38">
        <v>0</v>
      </c>
      <c r="U18" s="38" t="s">
        <v>43</v>
      </c>
      <c r="V18" s="38" t="s">
        <v>43</v>
      </c>
      <c r="W18" s="38" t="s">
        <v>43</v>
      </c>
      <c r="X18" s="38" t="s">
        <v>43</v>
      </c>
      <c r="Y18" s="38" t="s">
        <v>43</v>
      </c>
      <c r="Z18" s="40">
        <v>0.05</v>
      </c>
      <c r="AA18" s="40">
        <v>0</v>
      </c>
      <c r="AB18" s="20">
        <v>-30.659949999999998</v>
      </c>
      <c r="AC18" s="21">
        <v>24.01981</v>
      </c>
      <c r="AD18"/>
      <c r="AE18"/>
      <c r="AF18"/>
      <c r="AG18"/>
      <c r="AH18"/>
      <c r="AI18"/>
      <c r="AJ18"/>
      <c r="AK18"/>
    </row>
    <row r="19" spans="1:37" s="3" customFormat="1" x14ac:dyDescent="0.35">
      <c r="A19" s="8" t="s">
        <v>169</v>
      </c>
      <c r="B19" s="5" t="s">
        <v>90</v>
      </c>
      <c r="C19" s="34" t="s">
        <v>100</v>
      </c>
      <c r="D19" s="35" t="s">
        <v>177</v>
      </c>
      <c r="E19" s="35" t="s">
        <v>2</v>
      </c>
      <c r="F19" s="35">
        <v>19.12</v>
      </c>
      <c r="G19" s="35" t="s">
        <v>43</v>
      </c>
      <c r="H19" s="35" t="s">
        <v>43</v>
      </c>
      <c r="I19" s="36" t="s">
        <v>43</v>
      </c>
      <c r="J19" s="35" t="s">
        <v>43</v>
      </c>
      <c r="K19" s="35" t="s">
        <v>43</v>
      </c>
      <c r="L19" s="35" t="s">
        <v>43</v>
      </c>
      <c r="M19" s="36">
        <f>M18</f>
        <v>50771</v>
      </c>
      <c r="N19" s="35" t="s">
        <v>43</v>
      </c>
      <c r="O19" s="35" t="s">
        <v>43</v>
      </c>
      <c r="P19" s="35" t="s">
        <v>43</v>
      </c>
      <c r="Q19" s="35" t="s">
        <v>43</v>
      </c>
      <c r="R19" s="37">
        <v>0</v>
      </c>
      <c r="S19" s="35">
        <v>3649</v>
      </c>
      <c r="T19" s="35">
        <v>0</v>
      </c>
      <c r="U19" s="35" t="s">
        <v>43</v>
      </c>
      <c r="V19" s="35" t="s">
        <v>43</v>
      </c>
      <c r="W19" s="35" t="s">
        <v>43</v>
      </c>
      <c r="X19" s="35" t="s">
        <v>43</v>
      </c>
      <c r="Y19" s="35" t="s">
        <v>43</v>
      </c>
      <c r="Z19" s="37">
        <v>0.05</v>
      </c>
      <c r="AA19" s="37">
        <v>0</v>
      </c>
      <c r="AB19" s="18">
        <v>-29.964699122395899</v>
      </c>
      <c r="AC19" s="19">
        <v>22.339438357413599</v>
      </c>
      <c r="AD19"/>
      <c r="AE19"/>
      <c r="AF19"/>
      <c r="AG19"/>
      <c r="AH19"/>
      <c r="AI19"/>
      <c r="AJ19"/>
      <c r="AK19"/>
    </row>
    <row r="20" spans="1:37" s="3" customFormat="1" x14ac:dyDescent="0.35">
      <c r="A20" s="8" t="s">
        <v>169</v>
      </c>
      <c r="B20" s="5" t="s">
        <v>91</v>
      </c>
      <c r="C20" s="34" t="s">
        <v>100</v>
      </c>
      <c r="D20" s="38" t="s">
        <v>57</v>
      </c>
      <c r="E20" s="38" t="s">
        <v>2</v>
      </c>
      <c r="F20" s="38">
        <v>73.8</v>
      </c>
      <c r="G20" s="38" t="s">
        <v>43</v>
      </c>
      <c r="H20" s="38" t="s">
        <v>43</v>
      </c>
      <c r="I20" s="39" t="s">
        <v>43</v>
      </c>
      <c r="J20" s="38" t="s">
        <v>43</v>
      </c>
      <c r="K20" s="38" t="s">
        <v>43</v>
      </c>
      <c r="L20" s="38" t="s">
        <v>43</v>
      </c>
      <c r="M20" s="39">
        <v>48945</v>
      </c>
      <c r="N20" s="38" t="s">
        <v>43</v>
      </c>
      <c r="O20" s="38" t="s">
        <v>43</v>
      </c>
      <c r="P20" s="38" t="s">
        <v>43</v>
      </c>
      <c r="Q20" s="38" t="s">
        <v>43</v>
      </c>
      <c r="R20" s="40">
        <v>0</v>
      </c>
      <c r="S20" s="38">
        <v>1513</v>
      </c>
      <c r="T20" s="38">
        <v>0</v>
      </c>
      <c r="U20" s="38" t="s">
        <v>43</v>
      </c>
      <c r="V20" s="38" t="s">
        <v>43</v>
      </c>
      <c r="W20" s="38" t="s">
        <v>43</v>
      </c>
      <c r="X20" s="38" t="s">
        <v>43</v>
      </c>
      <c r="Y20" s="38" t="s">
        <v>43</v>
      </c>
      <c r="Z20" s="40">
        <v>0.06</v>
      </c>
      <c r="AA20" s="40">
        <v>0</v>
      </c>
      <c r="AB20" s="20">
        <v>-31.422242229804301</v>
      </c>
      <c r="AC20" s="21">
        <v>23.114920144479999</v>
      </c>
      <c r="AD20"/>
      <c r="AE20"/>
      <c r="AF20"/>
      <c r="AG20"/>
      <c r="AH20"/>
      <c r="AI20"/>
      <c r="AJ20"/>
      <c r="AK20"/>
    </row>
    <row r="21" spans="1:37" s="3" customFormat="1" x14ac:dyDescent="0.35">
      <c r="A21" s="8" t="s">
        <v>169</v>
      </c>
      <c r="B21" s="5" t="s">
        <v>92</v>
      </c>
      <c r="C21" s="34" t="s">
        <v>100</v>
      </c>
      <c r="D21" s="35" t="s">
        <v>177</v>
      </c>
      <c r="E21" s="35" t="s">
        <v>2</v>
      </c>
      <c r="F21" s="35">
        <v>75</v>
      </c>
      <c r="G21" s="35" t="s">
        <v>43</v>
      </c>
      <c r="H21" s="35" t="s">
        <v>43</v>
      </c>
      <c r="I21" s="36" t="s">
        <v>43</v>
      </c>
      <c r="J21" s="35" t="s">
        <v>43</v>
      </c>
      <c r="K21" s="35" t="s">
        <v>43</v>
      </c>
      <c r="L21" s="35" t="s">
        <v>43</v>
      </c>
      <c r="M21" s="36">
        <f>M19</f>
        <v>50771</v>
      </c>
      <c r="N21" s="35" t="s">
        <v>43</v>
      </c>
      <c r="O21" s="35" t="s">
        <v>43</v>
      </c>
      <c r="P21" s="35" t="s">
        <v>43</v>
      </c>
      <c r="Q21" s="35" t="s">
        <v>43</v>
      </c>
      <c r="R21" s="37">
        <v>0</v>
      </c>
      <c r="S21" s="35">
        <v>3649</v>
      </c>
      <c r="T21" s="35">
        <v>0</v>
      </c>
      <c r="U21" s="35" t="s">
        <v>43</v>
      </c>
      <c r="V21" s="35" t="s">
        <v>43</v>
      </c>
      <c r="W21" s="35" t="s">
        <v>43</v>
      </c>
      <c r="X21" s="35" t="s">
        <v>43</v>
      </c>
      <c r="Y21" s="35" t="s">
        <v>43</v>
      </c>
      <c r="Z21" s="37">
        <v>0.05</v>
      </c>
      <c r="AA21" s="37">
        <v>0</v>
      </c>
      <c r="AB21" s="18">
        <v>-27.758086493217501</v>
      </c>
      <c r="AC21" s="19">
        <v>23.015895825852599</v>
      </c>
      <c r="AD21"/>
      <c r="AE21"/>
      <c r="AF21"/>
      <c r="AG21"/>
      <c r="AH21"/>
      <c r="AI21"/>
      <c r="AJ21"/>
      <c r="AK21"/>
    </row>
    <row r="22" spans="1:37" s="3" customFormat="1" x14ac:dyDescent="0.35">
      <c r="A22" s="8" t="s">
        <v>169</v>
      </c>
      <c r="B22" s="5" t="s">
        <v>93</v>
      </c>
      <c r="C22" s="34" t="s">
        <v>100</v>
      </c>
      <c r="D22" s="38" t="s">
        <v>177</v>
      </c>
      <c r="E22" s="38" t="s">
        <v>2</v>
      </c>
      <c r="F22" s="38">
        <v>6.93</v>
      </c>
      <c r="G22" s="38" t="s">
        <v>43</v>
      </c>
      <c r="H22" s="38" t="s">
        <v>43</v>
      </c>
      <c r="I22" s="39" t="s">
        <v>43</v>
      </c>
      <c r="J22" s="38" t="s">
        <v>43</v>
      </c>
      <c r="K22" s="38" t="s">
        <v>43</v>
      </c>
      <c r="L22" s="38" t="s">
        <v>43</v>
      </c>
      <c r="M22" s="39">
        <f>M21</f>
        <v>50771</v>
      </c>
      <c r="N22" s="38" t="s">
        <v>43</v>
      </c>
      <c r="O22" s="38" t="s">
        <v>43</v>
      </c>
      <c r="P22" s="38" t="s">
        <v>43</v>
      </c>
      <c r="Q22" s="38" t="s">
        <v>43</v>
      </c>
      <c r="R22" s="40">
        <v>0</v>
      </c>
      <c r="S22" s="38">
        <v>3649</v>
      </c>
      <c r="T22" s="38">
        <v>0</v>
      </c>
      <c r="U22" s="38" t="s">
        <v>43</v>
      </c>
      <c r="V22" s="38" t="s">
        <v>43</v>
      </c>
      <c r="W22" s="38" t="s">
        <v>43</v>
      </c>
      <c r="X22" s="38" t="s">
        <v>43</v>
      </c>
      <c r="Y22" s="38" t="s">
        <v>43</v>
      </c>
      <c r="Z22" s="40">
        <v>0.05</v>
      </c>
      <c r="AA22" s="40">
        <v>0</v>
      </c>
      <c r="AB22" s="20">
        <v>-25.653266613644998</v>
      </c>
      <c r="AC22" s="21">
        <v>27.249759062908101</v>
      </c>
      <c r="AD22"/>
      <c r="AE22"/>
      <c r="AF22"/>
      <c r="AG22"/>
      <c r="AH22"/>
      <c r="AI22"/>
      <c r="AJ22"/>
      <c r="AK22"/>
    </row>
    <row r="23" spans="1:37" s="3" customFormat="1" x14ac:dyDescent="0.35">
      <c r="A23" s="8" t="s">
        <v>169</v>
      </c>
      <c r="B23" s="5" t="s">
        <v>170</v>
      </c>
      <c r="C23" s="34" t="s">
        <v>100</v>
      </c>
      <c r="D23" s="35" t="s">
        <v>177</v>
      </c>
      <c r="E23" s="35" t="s">
        <v>2</v>
      </c>
      <c r="F23" s="35">
        <v>45.4</v>
      </c>
      <c r="G23" s="35" t="s">
        <v>43</v>
      </c>
      <c r="H23" s="35" t="s">
        <v>43</v>
      </c>
      <c r="I23" s="36" t="s">
        <v>43</v>
      </c>
      <c r="J23" s="35" t="s">
        <v>43</v>
      </c>
      <c r="K23" s="35" t="s">
        <v>43</v>
      </c>
      <c r="L23" s="35" t="s">
        <v>43</v>
      </c>
      <c r="M23" s="36">
        <f t="shared" ref="M23:M27" si="0">M22</f>
        <v>50771</v>
      </c>
      <c r="N23" s="35" t="s">
        <v>43</v>
      </c>
      <c r="O23" s="35" t="s">
        <v>43</v>
      </c>
      <c r="P23" s="35" t="s">
        <v>43</v>
      </c>
      <c r="Q23" s="35" t="s">
        <v>43</v>
      </c>
      <c r="R23" s="37">
        <v>0</v>
      </c>
      <c r="S23" s="35">
        <v>3649</v>
      </c>
      <c r="T23" s="35">
        <v>0</v>
      </c>
      <c r="U23" s="35" t="s">
        <v>43</v>
      </c>
      <c r="V23" s="35" t="s">
        <v>43</v>
      </c>
      <c r="W23" s="35" t="s">
        <v>43</v>
      </c>
      <c r="X23" s="35" t="s">
        <v>43</v>
      </c>
      <c r="Y23" s="35" t="s">
        <v>43</v>
      </c>
      <c r="Z23" s="37">
        <v>0.05</v>
      </c>
      <c r="AA23" s="37">
        <v>0</v>
      </c>
      <c r="AB23" s="18">
        <v>-28.725062150784801</v>
      </c>
      <c r="AC23" s="19">
        <v>24.7517010039161</v>
      </c>
      <c r="AD23"/>
      <c r="AE23"/>
      <c r="AF23"/>
      <c r="AG23"/>
      <c r="AH23"/>
      <c r="AI23"/>
      <c r="AJ23"/>
      <c r="AK23"/>
    </row>
    <row r="24" spans="1:37" s="3" customFormat="1" x14ac:dyDescent="0.35">
      <c r="A24" s="8" t="s">
        <v>169</v>
      </c>
      <c r="B24" s="5" t="s">
        <v>94</v>
      </c>
      <c r="C24" s="34" t="s">
        <v>100</v>
      </c>
      <c r="D24" s="38" t="s">
        <v>177</v>
      </c>
      <c r="E24" s="38" t="s">
        <v>2</v>
      </c>
      <c r="F24" s="38">
        <v>5</v>
      </c>
      <c r="G24" s="38" t="s">
        <v>43</v>
      </c>
      <c r="H24" s="38" t="s">
        <v>43</v>
      </c>
      <c r="I24" s="39" t="s">
        <v>43</v>
      </c>
      <c r="J24" s="38" t="s">
        <v>43</v>
      </c>
      <c r="K24" s="38" t="s">
        <v>43</v>
      </c>
      <c r="L24" s="38" t="s">
        <v>43</v>
      </c>
      <c r="M24" s="39">
        <f t="shared" si="0"/>
        <v>50771</v>
      </c>
      <c r="N24" s="38" t="s">
        <v>43</v>
      </c>
      <c r="O24" s="38" t="s">
        <v>43</v>
      </c>
      <c r="P24" s="38" t="s">
        <v>43</v>
      </c>
      <c r="Q24" s="38" t="s">
        <v>43</v>
      </c>
      <c r="R24" s="40">
        <v>0</v>
      </c>
      <c r="S24" s="38">
        <v>3649</v>
      </c>
      <c r="T24" s="38">
        <v>0</v>
      </c>
      <c r="U24" s="38" t="s">
        <v>43</v>
      </c>
      <c r="V24" s="38" t="s">
        <v>43</v>
      </c>
      <c r="W24" s="38" t="s">
        <v>43</v>
      </c>
      <c r="X24" s="38" t="s">
        <v>43</v>
      </c>
      <c r="Y24" s="38" t="s">
        <v>43</v>
      </c>
      <c r="Z24" s="40">
        <v>0.05</v>
      </c>
      <c r="AA24" s="40">
        <v>0</v>
      </c>
      <c r="AB24" s="20">
        <v>-33.457799999999999</v>
      </c>
      <c r="AC24" s="21">
        <v>18.723320000000001</v>
      </c>
      <c r="AD24"/>
      <c r="AE24"/>
      <c r="AF24"/>
      <c r="AG24"/>
      <c r="AH24"/>
      <c r="AI24"/>
      <c r="AJ24"/>
      <c r="AK24"/>
    </row>
    <row r="25" spans="1:37" s="3" customFormat="1" x14ac:dyDescent="0.35">
      <c r="A25" s="8" t="s">
        <v>169</v>
      </c>
      <c r="B25" s="5" t="s">
        <v>95</v>
      </c>
      <c r="C25" s="34" t="s">
        <v>100</v>
      </c>
      <c r="D25" s="35" t="s">
        <v>177</v>
      </c>
      <c r="E25" s="35" t="s">
        <v>2</v>
      </c>
      <c r="F25" s="35">
        <v>75</v>
      </c>
      <c r="G25" s="35" t="s">
        <v>43</v>
      </c>
      <c r="H25" s="35" t="s">
        <v>43</v>
      </c>
      <c r="I25" s="36" t="s">
        <v>43</v>
      </c>
      <c r="J25" s="35" t="s">
        <v>43</v>
      </c>
      <c r="K25" s="35" t="s">
        <v>43</v>
      </c>
      <c r="L25" s="35" t="s">
        <v>43</v>
      </c>
      <c r="M25" s="36">
        <f t="shared" si="0"/>
        <v>50771</v>
      </c>
      <c r="N25" s="35" t="s">
        <v>43</v>
      </c>
      <c r="O25" s="35" t="s">
        <v>43</v>
      </c>
      <c r="P25" s="35" t="s">
        <v>43</v>
      </c>
      <c r="Q25" s="35" t="s">
        <v>43</v>
      </c>
      <c r="R25" s="37">
        <v>0</v>
      </c>
      <c r="S25" s="35">
        <v>3649</v>
      </c>
      <c r="T25" s="35">
        <v>0</v>
      </c>
      <c r="U25" s="35" t="s">
        <v>43</v>
      </c>
      <c r="V25" s="35" t="s">
        <v>43</v>
      </c>
      <c r="W25" s="35" t="s">
        <v>43</v>
      </c>
      <c r="X25" s="35" t="s">
        <v>43</v>
      </c>
      <c r="Y25" s="35" t="s">
        <v>43</v>
      </c>
      <c r="Z25" s="37">
        <v>0.05</v>
      </c>
      <c r="AA25" s="37">
        <v>0</v>
      </c>
      <c r="AB25" s="18">
        <v>-30.659949999999998</v>
      </c>
      <c r="AC25" s="19">
        <v>24.01981</v>
      </c>
      <c r="AD25"/>
      <c r="AE25"/>
      <c r="AF25"/>
      <c r="AG25"/>
      <c r="AH25"/>
      <c r="AI25"/>
      <c r="AJ25"/>
      <c r="AK25"/>
    </row>
    <row r="26" spans="1:37" x14ac:dyDescent="0.35">
      <c r="A26" s="8" t="s">
        <v>169</v>
      </c>
      <c r="B26" s="5" t="s">
        <v>96</v>
      </c>
      <c r="C26" s="34" t="s">
        <v>100</v>
      </c>
      <c r="D26" s="38" t="s">
        <v>177</v>
      </c>
      <c r="E26" s="38" t="s">
        <v>2</v>
      </c>
      <c r="F26" s="38">
        <v>27.94</v>
      </c>
      <c r="G26" s="38" t="s">
        <v>43</v>
      </c>
      <c r="H26" s="38" t="s">
        <v>43</v>
      </c>
      <c r="I26" s="39" t="s">
        <v>43</v>
      </c>
      <c r="J26" s="38" t="s">
        <v>43</v>
      </c>
      <c r="K26" s="38" t="s">
        <v>43</v>
      </c>
      <c r="L26" s="38" t="s">
        <v>43</v>
      </c>
      <c r="M26" s="39">
        <f t="shared" si="0"/>
        <v>50771</v>
      </c>
      <c r="N26" s="38" t="s">
        <v>43</v>
      </c>
      <c r="O26" s="38" t="s">
        <v>43</v>
      </c>
      <c r="P26" s="38" t="s">
        <v>43</v>
      </c>
      <c r="Q26" s="38" t="s">
        <v>43</v>
      </c>
      <c r="R26" s="40">
        <v>0</v>
      </c>
      <c r="S26" s="38">
        <v>3649</v>
      </c>
      <c r="T26" s="38">
        <v>0</v>
      </c>
      <c r="U26" s="38" t="s">
        <v>43</v>
      </c>
      <c r="V26" s="38" t="s">
        <v>43</v>
      </c>
      <c r="W26" s="38" t="s">
        <v>43</v>
      </c>
      <c r="X26" s="38" t="s">
        <v>43</v>
      </c>
      <c r="Y26" s="38" t="s">
        <v>43</v>
      </c>
      <c r="Z26" s="40">
        <v>0.05</v>
      </c>
      <c r="AA26" s="40">
        <v>0</v>
      </c>
      <c r="AB26" s="20">
        <v>-23.369401009844399</v>
      </c>
      <c r="AC26" s="21">
        <v>29.321799172554801</v>
      </c>
    </row>
    <row r="27" spans="1:37" x14ac:dyDescent="0.35">
      <c r="A27" s="8" t="s">
        <v>169</v>
      </c>
      <c r="B27" s="5" t="s">
        <v>97</v>
      </c>
      <c r="C27" s="34" t="s">
        <v>100</v>
      </c>
      <c r="D27" s="35" t="s">
        <v>177</v>
      </c>
      <c r="E27" s="35" t="s">
        <v>2</v>
      </c>
      <c r="F27" s="35">
        <v>36</v>
      </c>
      <c r="G27" s="35" t="s">
        <v>43</v>
      </c>
      <c r="H27" s="35" t="s">
        <v>43</v>
      </c>
      <c r="I27" s="36" t="s">
        <v>43</v>
      </c>
      <c r="J27" s="35" t="s">
        <v>43</v>
      </c>
      <c r="K27" s="35" t="s">
        <v>43</v>
      </c>
      <c r="L27" s="35" t="s">
        <v>43</v>
      </c>
      <c r="M27" s="36">
        <f t="shared" si="0"/>
        <v>50771</v>
      </c>
      <c r="N27" s="35" t="s">
        <v>43</v>
      </c>
      <c r="O27" s="35" t="s">
        <v>43</v>
      </c>
      <c r="P27" s="35" t="s">
        <v>43</v>
      </c>
      <c r="Q27" s="35" t="s">
        <v>43</v>
      </c>
      <c r="R27" s="37">
        <v>0</v>
      </c>
      <c r="S27" s="35">
        <v>3649</v>
      </c>
      <c r="T27" s="35">
        <v>0</v>
      </c>
      <c r="U27" s="35" t="s">
        <v>43</v>
      </c>
      <c r="V27" s="35" t="s">
        <v>43</v>
      </c>
      <c r="W27" s="35" t="s">
        <v>43</v>
      </c>
      <c r="X27" s="35" t="s">
        <v>43</v>
      </c>
      <c r="Y27" s="35" t="s">
        <v>43</v>
      </c>
      <c r="Z27" s="37">
        <v>0.05</v>
      </c>
      <c r="AA27" s="37">
        <v>0</v>
      </c>
      <c r="AB27" s="18">
        <v>-33.339429270601997</v>
      </c>
      <c r="AC27" s="19">
        <v>20.029258108133099</v>
      </c>
    </row>
    <row r="28" spans="1:37" x14ac:dyDescent="0.35">
      <c r="A28" s="8" t="s">
        <v>169</v>
      </c>
      <c r="B28" s="5" t="s">
        <v>98</v>
      </c>
      <c r="C28" s="34" t="s">
        <v>100</v>
      </c>
      <c r="D28" s="38" t="s">
        <v>57</v>
      </c>
      <c r="E28" s="38" t="s">
        <v>2</v>
      </c>
      <c r="F28" s="38">
        <v>65.400000000000006</v>
      </c>
      <c r="G28" s="38" t="s">
        <v>43</v>
      </c>
      <c r="H28" s="38" t="s">
        <v>43</v>
      </c>
      <c r="I28" s="39" t="s">
        <v>43</v>
      </c>
      <c r="J28" s="38" t="s">
        <v>43</v>
      </c>
      <c r="K28" s="38" t="s">
        <v>43</v>
      </c>
      <c r="L28" s="38" t="s">
        <v>43</v>
      </c>
      <c r="M28" s="39">
        <v>48945</v>
      </c>
      <c r="N28" s="38" t="s">
        <v>43</v>
      </c>
      <c r="O28" s="38" t="s">
        <v>43</v>
      </c>
      <c r="P28" s="38" t="s">
        <v>43</v>
      </c>
      <c r="Q28" s="38" t="s">
        <v>43</v>
      </c>
      <c r="R28" s="40">
        <v>0</v>
      </c>
      <c r="S28" s="38">
        <v>1513</v>
      </c>
      <c r="T28" s="38">
        <v>0</v>
      </c>
      <c r="U28" s="38" t="s">
        <v>43</v>
      </c>
      <c r="V28" s="38" t="s">
        <v>43</v>
      </c>
      <c r="W28" s="38" t="s">
        <v>43</v>
      </c>
      <c r="X28" s="38" t="s">
        <v>43</v>
      </c>
      <c r="Y28" s="38" t="s">
        <v>43</v>
      </c>
      <c r="Z28" s="40">
        <v>0.06</v>
      </c>
      <c r="AA28" s="40">
        <v>0</v>
      </c>
      <c r="AB28" s="20">
        <v>-33.0285539672266</v>
      </c>
      <c r="AC28" s="21">
        <v>18.307536545625499</v>
      </c>
    </row>
    <row r="29" spans="1:37" x14ac:dyDescent="0.35">
      <c r="A29" s="8" t="s">
        <v>169</v>
      </c>
      <c r="B29" s="5" t="s">
        <v>99</v>
      </c>
      <c r="C29" s="34" t="s">
        <v>100</v>
      </c>
      <c r="D29" s="35" t="s">
        <v>177</v>
      </c>
      <c r="E29" s="35" t="s">
        <v>2</v>
      </c>
      <c r="F29" s="35">
        <v>29.68</v>
      </c>
      <c r="G29" s="35" t="s">
        <v>43</v>
      </c>
      <c r="H29" s="35" t="s">
        <v>43</v>
      </c>
      <c r="I29" s="36" t="s">
        <v>43</v>
      </c>
      <c r="J29" s="35" t="s">
        <v>43</v>
      </c>
      <c r="K29" s="35" t="s">
        <v>43</v>
      </c>
      <c r="L29" s="35" t="s">
        <v>43</v>
      </c>
      <c r="M29" s="36">
        <f>M27</f>
        <v>50771</v>
      </c>
      <c r="N29" s="35" t="s">
        <v>43</v>
      </c>
      <c r="O29" s="35" t="s">
        <v>43</v>
      </c>
      <c r="P29" s="35" t="s">
        <v>43</v>
      </c>
      <c r="Q29" s="35" t="s">
        <v>43</v>
      </c>
      <c r="R29" s="37">
        <v>0</v>
      </c>
      <c r="S29" s="35">
        <v>3649</v>
      </c>
      <c r="T29" s="35">
        <v>0</v>
      </c>
      <c r="U29" s="35" t="s">
        <v>43</v>
      </c>
      <c r="V29" s="35" t="s">
        <v>43</v>
      </c>
      <c r="W29" s="35" t="s">
        <v>43</v>
      </c>
      <c r="X29" s="35" t="s">
        <v>43</v>
      </c>
      <c r="Y29" s="35" t="s">
        <v>43</v>
      </c>
      <c r="Z29" s="37">
        <v>0.05</v>
      </c>
      <c r="AA29" s="37">
        <v>0</v>
      </c>
      <c r="AB29" s="18">
        <v>-23.902344522923102</v>
      </c>
      <c r="AC29" s="19">
        <v>29.450761713535101</v>
      </c>
    </row>
    <row r="30" spans="1:37" x14ac:dyDescent="0.35">
      <c r="A30" s="8" t="s">
        <v>169</v>
      </c>
      <c r="B30" s="5" t="s">
        <v>104</v>
      </c>
      <c r="C30" s="34" t="s">
        <v>101</v>
      </c>
      <c r="D30" s="38" t="s">
        <v>57</v>
      </c>
      <c r="E30" s="38" t="s">
        <v>2</v>
      </c>
      <c r="F30" s="38">
        <v>131.05000000000001</v>
      </c>
      <c r="G30" s="38" t="s">
        <v>43</v>
      </c>
      <c r="H30" s="38" t="s">
        <v>43</v>
      </c>
      <c r="I30" s="39" t="s">
        <v>43</v>
      </c>
      <c r="J30" s="38" t="s">
        <v>43</v>
      </c>
      <c r="K30" s="38" t="s">
        <v>43</v>
      </c>
      <c r="L30" s="38" t="s">
        <v>43</v>
      </c>
      <c r="M30" s="39">
        <v>50041</v>
      </c>
      <c r="N30" s="38" t="s">
        <v>43</v>
      </c>
      <c r="O30" s="38" t="s">
        <v>43</v>
      </c>
      <c r="P30" s="38" t="s">
        <v>43</v>
      </c>
      <c r="Q30" s="38" t="s">
        <v>43</v>
      </c>
      <c r="R30" s="40">
        <v>0</v>
      </c>
      <c r="S30" s="38">
        <v>1186</v>
      </c>
      <c r="T30" s="38">
        <v>0</v>
      </c>
      <c r="U30" s="38" t="s">
        <v>43</v>
      </c>
      <c r="V30" s="38" t="s">
        <v>43</v>
      </c>
      <c r="W30" s="38" t="s">
        <v>43</v>
      </c>
      <c r="X30" s="38" t="s">
        <v>43</v>
      </c>
      <c r="Y30" s="38" t="s">
        <v>43</v>
      </c>
      <c r="Z30" s="40">
        <v>0.06</v>
      </c>
      <c r="AA30" s="40">
        <v>0</v>
      </c>
      <c r="AB30" s="20">
        <v>-32.687836241114901</v>
      </c>
      <c r="AC30" s="21">
        <v>26.106440829574002</v>
      </c>
    </row>
    <row r="31" spans="1:37" x14ac:dyDescent="0.35">
      <c r="A31" s="8" t="s">
        <v>169</v>
      </c>
      <c r="B31" s="5" t="s">
        <v>105</v>
      </c>
      <c r="C31" s="34" t="s">
        <v>101</v>
      </c>
      <c r="D31" s="35" t="s">
        <v>57</v>
      </c>
      <c r="E31" s="35" t="s">
        <v>2</v>
      </c>
      <c r="F31" s="35">
        <v>90.82</v>
      </c>
      <c r="G31" s="35" t="s">
        <v>43</v>
      </c>
      <c r="H31" s="35" t="s">
        <v>43</v>
      </c>
      <c r="I31" s="36" t="s">
        <v>43</v>
      </c>
      <c r="J31" s="35" t="s">
        <v>43</v>
      </c>
      <c r="K31" s="35" t="s">
        <v>43</v>
      </c>
      <c r="L31" s="35" t="s">
        <v>43</v>
      </c>
      <c r="M31" s="36">
        <v>50041</v>
      </c>
      <c r="N31" s="35" t="s">
        <v>43</v>
      </c>
      <c r="O31" s="35" t="s">
        <v>43</v>
      </c>
      <c r="P31" s="35" t="s">
        <v>43</v>
      </c>
      <c r="Q31" s="35" t="s">
        <v>43</v>
      </c>
      <c r="R31" s="37">
        <v>0</v>
      </c>
      <c r="S31" s="35">
        <v>1186</v>
      </c>
      <c r="T31" s="35">
        <v>0</v>
      </c>
      <c r="U31" s="35" t="s">
        <v>43</v>
      </c>
      <c r="V31" s="35" t="s">
        <v>43</v>
      </c>
      <c r="W31" s="35" t="s">
        <v>43</v>
      </c>
      <c r="X31" s="35" t="s">
        <v>43</v>
      </c>
      <c r="Y31" s="35" t="s">
        <v>43</v>
      </c>
      <c r="Z31" s="37">
        <v>0.06</v>
      </c>
      <c r="AA31" s="37">
        <v>0</v>
      </c>
      <c r="AB31" s="18">
        <v>-32.907881921540699</v>
      </c>
      <c r="AC31" s="19">
        <v>17.9958467059943</v>
      </c>
    </row>
    <row r="32" spans="1:37" x14ac:dyDescent="0.35">
      <c r="A32" s="8" t="s">
        <v>169</v>
      </c>
      <c r="B32" s="5" t="s">
        <v>106</v>
      </c>
      <c r="C32" s="34" t="s">
        <v>101</v>
      </c>
      <c r="D32" s="38" t="s">
        <v>177</v>
      </c>
      <c r="E32" s="38" t="s">
        <v>2</v>
      </c>
      <c r="F32" s="38">
        <v>8.9</v>
      </c>
      <c r="G32" s="38" t="s">
        <v>43</v>
      </c>
      <c r="H32" s="38" t="s">
        <v>43</v>
      </c>
      <c r="I32" s="39" t="s">
        <v>43</v>
      </c>
      <c r="J32" s="38" t="s">
        <v>43</v>
      </c>
      <c r="K32" s="38" t="s">
        <v>43</v>
      </c>
      <c r="L32" s="38" t="s">
        <v>43</v>
      </c>
      <c r="M32" s="39">
        <v>51867</v>
      </c>
      <c r="N32" s="38" t="s">
        <v>43</v>
      </c>
      <c r="O32" s="38" t="s">
        <v>43</v>
      </c>
      <c r="P32" s="38" t="s">
        <v>43</v>
      </c>
      <c r="Q32" s="38" t="s">
        <v>43</v>
      </c>
      <c r="R32" s="40">
        <v>0</v>
      </c>
      <c r="S32" s="38">
        <v>2176</v>
      </c>
      <c r="T32" s="38">
        <v>0</v>
      </c>
      <c r="U32" s="38" t="s">
        <v>43</v>
      </c>
      <c r="V32" s="38" t="s">
        <v>43</v>
      </c>
      <c r="W32" s="38" t="s">
        <v>43</v>
      </c>
      <c r="X32" s="38" t="s">
        <v>43</v>
      </c>
      <c r="Y32" s="38" t="s">
        <v>43</v>
      </c>
      <c r="Z32" s="40">
        <v>0.05</v>
      </c>
      <c r="AA32" s="40">
        <v>0</v>
      </c>
      <c r="AB32" s="20">
        <v>-32.709583272957502</v>
      </c>
      <c r="AC32" s="21">
        <v>18.4853819813383</v>
      </c>
    </row>
    <row r="33" spans="1:29" x14ac:dyDescent="0.35">
      <c r="A33" s="8" t="s">
        <v>169</v>
      </c>
      <c r="B33" s="5" t="s">
        <v>107</v>
      </c>
      <c r="C33" s="34" t="s">
        <v>101</v>
      </c>
      <c r="D33" s="35" t="s">
        <v>19</v>
      </c>
      <c r="E33" s="35" t="s">
        <v>2</v>
      </c>
      <c r="F33" s="35">
        <v>50</v>
      </c>
      <c r="G33" s="35" t="s">
        <v>43</v>
      </c>
      <c r="H33" s="35" t="s">
        <v>43</v>
      </c>
      <c r="I33" s="36" t="s">
        <v>43</v>
      </c>
      <c r="J33" s="35" t="s">
        <v>43</v>
      </c>
      <c r="K33" s="35" t="s">
        <v>43</v>
      </c>
      <c r="L33" s="35" t="s">
        <v>43</v>
      </c>
      <c r="M33" s="36">
        <v>54058</v>
      </c>
      <c r="N33" s="35" t="s">
        <v>43</v>
      </c>
      <c r="O33" s="35" t="s">
        <v>43</v>
      </c>
      <c r="P33" s="35" t="s">
        <v>43</v>
      </c>
      <c r="Q33" s="35" t="s">
        <v>43</v>
      </c>
      <c r="R33" s="37">
        <v>0</v>
      </c>
      <c r="S33" s="35">
        <v>3324</v>
      </c>
      <c r="T33" s="35">
        <v>0</v>
      </c>
      <c r="U33" s="35" t="s">
        <v>43</v>
      </c>
      <c r="V33" s="35" t="s">
        <v>43</v>
      </c>
      <c r="W33" s="35" t="s">
        <v>43</v>
      </c>
      <c r="X33" s="35" t="s">
        <v>43</v>
      </c>
      <c r="Y33" s="35">
        <v>9</v>
      </c>
      <c r="Z33" s="37">
        <v>0.08</v>
      </c>
      <c r="AA33" s="37">
        <v>0</v>
      </c>
      <c r="AB33" s="18">
        <v>-28.877855028206501</v>
      </c>
      <c r="AC33" s="19">
        <v>21.919975876760699</v>
      </c>
    </row>
    <row r="34" spans="1:29" x14ac:dyDescent="0.35">
      <c r="A34" s="8" t="s">
        <v>169</v>
      </c>
      <c r="B34" s="5" t="s">
        <v>108</v>
      </c>
      <c r="C34" s="34" t="s">
        <v>101</v>
      </c>
      <c r="D34" s="38" t="s">
        <v>177</v>
      </c>
      <c r="E34" s="38" t="s">
        <v>2</v>
      </c>
      <c r="F34" s="38">
        <v>57</v>
      </c>
      <c r="G34" s="38" t="s">
        <v>43</v>
      </c>
      <c r="H34" s="38" t="s">
        <v>43</v>
      </c>
      <c r="I34" s="39" t="s">
        <v>43</v>
      </c>
      <c r="J34" s="38" t="s">
        <v>43</v>
      </c>
      <c r="K34" s="38" t="s">
        <v>43</v>
      </c>
      <c r="L34" s="38" t="s">
        <v>43</v>
      </c>
      <c r="M34" s="39">
        <v>51867</v>
      </c>
      <c r="N34" s="38" t="s">
        <v>43</v>
      </c>
      <c r="O34" s="38" t="s">
        <v>43</v>
      </c>
      <c r="P34" s="38" t="s">
        <v>43</v>
      </c>
      <c r="Q34" s="38" t="s">
        <v>43</v>
      </c>
      <c r="R34" s="40">
        <v>0</v>
      </c>
      <c r="S34" s="38">
        <v>2176</v>
      </c>
      <c r="T34" s="38">
        <v>0</v>
      </c>
      <c r="U34" s="38" t="s">
        <v>43</v>
      </c>
      <c r="V34" s="38" t="s">
        <v>43</v>
      </c>
      <c r="W34" s="38" t="s">
        <v>43</v>
      </c>
      <c r="X34" s="38" t="s">
        <v>43</v>
      </c>
      <c r="Y34" s="38" t="s">
        <v>43</v>
      </c>
      <c r="Z34" s="40">
        <v>0.05</v>
      </c>
      <c r="AA34" s="40">
        <v>0</v>
      </c>
      <c r="AB34" s="20">
        <v>-28.5392488895511</v>
      </c>
      <c r="AC34" s="21">
        <v>25.213105911553999</v>
      </c>
    </row>
    <row r="35" spans="1:29" x14ac:dyDescent="0.35">
      <c r="A35" s="8" t="s">
        <v>169</v>
      </c>
      <c r="B35" s="5" t="s">
        <v>109</v>
      </c>
      <c r="C35" s="34" t="s">
        <v>101</v>
      </c>
      <c r="D35" s="35" t="s">
        <v>57</v>
      </c>
      <c r="E35" s="35" t="s">
        <v>2</v>
      </c>
      <c r="F35" s="35">
        <v>21</v>
      </c>
      <c r="G35" s="35" t="s">
        <v>43</v>
      </c>
      <c r="H35" s="35" t="s">
        <v>43</v>
      </c>
      <c r="I35" s="36" t="s">
        <v>43</v>
      </c>
      <c r="J35" s="35" t="s">
        <v>43</v>
      </c>
      <c r="K35" s="35" t="s">
        <v>43</v>
      </c>
      <c r="L35" s="35" t="s">
        <v>43</v>
      </c>
      <c r="M35" s="36">
        <v>49675</v>
      </c>
      <c r="N35" s="35" t="s">
        <v>43</v>
      </c>
      <c r="O35" s="35" t="s">
        <v>43</v>
      </c>
      <c r="P35" s="35" t="s">
        <v>43</v>
      </c>
      <c r="Q35" s="35" t="s">
        <v>43</v>
      </c>
      <c r="R35" s="37">
        <v>0</v>
      </c>
      <c r="S35" s="35">
        <v>1186</v>
      </c>
      <c r="T35" s="35">
        <v>0</v>
      </c>
      <c r="U35" s="35" t="s">
        <v>43</v>
      </c>
      <c r="V35" s="35" t="s">
        <v>43</v>
      </c>
      <c r="W35" s="35" t="s">
        <v>43</v>
      </c>
      <c r="X35" s="35" t="s">
        <v>43</v>
      </c>
      <c r="Y35" s="35" t="s">
        <v>43</v>
      </c>
      <c r="Z35" s="37">
        <v>0.06</v>
      </c>
      <c r="AA35" s="37">
        <v>0</v>
      </c>
      <c r="AB35" s="18">
        <v>-32.587910936796497</v>
      </c>
      <c r="AC35" s="19">
        <v>27.879187501376201</v>
      </c>
    </row>
    <row r="36" spans="1:29" x14ac:dyDescent="0.35">
      <c r="A36" s="8" t="s">
        <v>169</v>
      </c>
      <c r="B36" s="5" t="s">
        <v>110</v>
      </c>
      <c r="C36" s="34" t="s">
        <v>101</v>
      </c>
      <c r="D36" s="38" t="s">
        <v>177</v>
      </c>
      <c r="E36" s="38" t="s">
        <v>2</v>
      </c>
      <c r="F36" s="38">
        <v>69.599999999999994</v>
      </c>
      <c r="G36" s="38" t="s">
        <v>43</v>
      </c>
      <c r="H36" s="38" t="s">
        <v>43</v>
      </c>
      <c r="I36" s="39" t="s">
        <v>43</v>
      </c>
      <c r="J36" s="38" t="s">
        <v>43</v>
      </c>
      <c r="K36" s="38" t="s">
        <v>43</v>
      </c>
      <c r="L36" s="38" t="s">
        <v>43</v>
      </c>
      <c r="M36" s="39">
        <v>51867</v>
      </c>
      <c r="N36" s="38" t="s">
        <v>43</v>
      </c>
      <c r="O36" s="38" t="s">
        <v>43</v>
      </c>
      <c r="P36" s="38" t="s">
        <v>43</v>
      </c>
      <c r="Q36" s="38" t="s">
        <v>43</v>
      </c>
      <c r="R36" s="40">
        <v>0</v>
      </c>
      <c r="S36" s="38">
        <v>2176</v>
      </c>
      <c r="T36" s="38">
        <v>0</v>
      </c>
      <c r="U36" s="38" t="s">
        <v>43</v>
      </c>
      <c r="V36" s="38" t="s">
        <v>43</v>
      </c>
      <c r="W36" s="38" t="s">
        <v>43</v>
      </c>
      <c r="X36" s="38" t="s">
        <v>43</v>
      </c>
      <c r="Y36" s="38" t="s">
        <v>43</v>
      </c>
      <c r="Z36" s="40">
        <v>0.05</v>
      </c>
      <c r="AA36" s="40">
        <v>0</v>
      </c>
      <c r="AB36" s="20">
        <v>-30.997352851430101</v>
      </c>
      <c r="AC36" s="21">
        <v>26.330198203529498</v>
      </c>
    </row>
    <row r="37" spans="1:29" x14ac:dyDescent="0.35">
      <c r="A37" s="8" t="s">
        <v>169</v>
      </c>
      <c r="B37" s="5" t="s">
        <v>111</v>
      </c>
      <c r="C37" s="34" t="s">
        <v>101</v>
      </c>
      <c r="D37" s="35" t="s">
        <v>57</v>
      </c>
      <c r="E37" s="35" t="s">
        <v>2</v>
      </c>
      <c r="F37" s="35">
        <v>135.5</v>
      </c>
      <c r="G37" s="35" t="s">
        <v>43</v>
      </c>
      <c r="H37" s="35" t="s">
        <v>43</v>
      </c>
      <c r="I37" s="36" t="s">
        <v>43</v>
      </c>
      <c r="J37" s="35" t="s">
        <v>43</v>
      </c>
      <c r="K37" s="35" t="s">
        <v>43</v>
      </c>
      <c r="L37" s="35" t="s">
        <v>43</v>
      </c>
      <c r="M37" s="36">
        <v>50041</v>
      </c>
      <c r="N37" s="35" t="s">
        <v>43</v>
      </c>
      <c r="O37" s="35" t="s">
        <v>43</v>
      </c>
      <c r="P37" s="35" t="s">
        <v>43</v>
      </c>
      <c r="Q37" s="35" t="s">
        <v>43</v>
      </c>
      <c r="R37" s="37">
        <v>0</v>
      </c>
      <c r="S37" s="35">
        <v>1186</v>
      </c>
      <c r="T37" s="35">
        <v>0</v>
      </c>
      <c r="U37" s="35" t="s">
        <v>43</v>
      </c>
      <c r="V37" s="35" t="s">
        <v>43</v>
      </c>
      <c r="W37" s="35" t="s">
        <v>43</v>
      </c>
      <c r="X37" s="35" t="s">
        <v>43</v>
      </c>
      <c r="Y37" s="35" t="s">
        <v>43</v>
      </c>
      <c r="Z37" s="37">
        <v>0.06</v>
      </c>
      <c r="AA37" s="37">
        <v>0</v>
      </c>
      <c r="AB37" s="18">
        <v>-33.294371609195601</v>
      </c>
      <c r="AC37" s="19">
        <v>19.043998428834399</v>
      </c>
    </row>
    <row r="38" spans="1:29" x14ac:dyDescent="0.35">
      <c r="A38" s="8" t="s">
        <v>169</v>
      </c>
      <c r="B38" s="5" t="s">
        <v>112</v>
      </c>
      <c r="C38" s="34" t="s">
        <v>101</v>
      </c>
      <c r="D38" s="38" t="s">
        <v>57</v>
      </c>
      <c r="E38" s="38" t="s">
        <v>2</v>
      </c>
      <c r="F38" s="38">
        <v>59.8</v>
      </c>
      <c r="G38" s="38" t="s">
        <v>43</v>
      </c>
      <c r="H38" s="38" t="s">
        <v>43</v>
      </c>
      <c r="I38" s="39" t="s">
        <v>43</v>
      </c>
      <c r="J38" s="38" t="s">
        <v>43</v>
      </c>
      <c r="K38" s="38" t="s">
        <v>43</v>
      </c>
      <c r="L38" s="38" t="s">
        <v>43</v>
      </c>
      <c r="M38" s="39">
        <v>50041</v>
      </c>
      <c r="N38" s="38" t="s">
        <v>43</v>
      </c>
      <c r="O38" s="38" t="s">
        <v>43</v>
      </c>
      <c r="P38" s="38" t="s">
        <v>43</v>
      </c>
      <c r="Q38" s="38" t="s">
        <v>43</v>
      </c>
      <c r="R38" s="40">
        <v>0</v>
      </c>
      <c r="S38" s="38">
        <v>1186</v>
      </c>
      <c r="T38" s="38">
        <v>0</v>
      </c>
      <c r="U38" s="38" t="s">
        <v>43</v>
      </c>
      <c r="V38" s="38" t="s">
        <v>43</v>
      </c>
      <c r="W38" s="38" t="s">
        <v>43</v>
      </c>
      <c r="X38" s="38" t="s">
        <v>43</v>
      </c>
      <c r="Y38" s="38" t="s">
        <v>43</v>
      </c>
      <c r="Z38" s="40">
        <v>0.06</v>
      </c>
      <c r="AA38" s="40">
        <v>0</v>
      </c>
      <c r="AB38" s="20">
        <v>-33.795668435658897</v>
      </c>
      <c r="AC38" s="21">
        <v>25.672221076962899</v>
      </c>
    </row>
    <row r="39" spans="1:29" x14ac:dyDescent="0.35">
      <c r="A39" s="8" t="s">
        <v>169</v>
      </c>
      <c r="B39" s="5" t="s">
        <v>113</v>
      </c>
      <c r="C39" s="34" t="s">
        <v>101</v>
      </c>
      <c r="D39" s="35" t="s">
        <v>177</v>
      </c>
      <c r="E39" s="35" t="s">
        <v>2</v>
      </c>
      <c r="F39" s="35">
        <v>75</v>
      </c>
      <c r="G39" s="35" t="s">
        <v>43</v>
      </c>
      <c r="H39" s="35" t="s">
        <v>43</v>
      </c>
      <c r="I39" s="36" t="s">
        <v>43</v>
      </c>
      <c r="J39" s="35" t="s">
        <v>43</v>
      </c>
      <c r="K39" s="35" t="s">
        <v>43</v>
      </c>
      <c r="L39" s="35" t="s">
        <v>43</v>
      </c>
      <c r="M39" s="36">
        <v>51867</v>
      </c>
      <c r="N39" s="35" t="s">
        <v>43</v>
      </c>
      <c r="O39" s="35" t="s">
        <v>43</v>
      </c>
      <c r="P39" s="35" t="s">
        <v>43</v>
      </c>
      <c r="Q39" s="35" t="s">
        <v>43</v>
      </c>
      <c r="R39" s="37">
        <v>0</v>
      </c>
      <c r="S39" s="35">
        <v>2176</v>
      </c>
      <c r="T39" s="35">
        <v>0</v>
      </c>
      <c r="U39" s="35" t="s">
        <v>43</v>
      </c>
      <c r="V39" s="35" t="s">
        <v>43</v>
      </c>
      <c r="W39" s="35" t="s">
        <v>43</v>
      </c>
      <c r="X39" s="35" t="s">
        <v>43</v>
      </c>
      <c r="Y39" s="35" t="s">
        <v>43</v>
      </c>
      <c r="Z39" s="37">
        <v>0.05</v>
      </c>
      <c r="AA39" s="37">
        <v>0</v>
      </c>
      <c r="AB39" s="18">
        <v>-28.309522111023199</v>
      </c>
      <c r="AC39" s="19">
        <v>23.104063371285399</v>
      </c>
    </row>
    <row r="40" spans="1:29" x14ac:dyDescent="0.35">
      <c r="A40" s="8" t="s">
        <v>169</v>
      </c>
      <c r="B40" s="5" t="s">
        <v>114</v>
      </c>
      <c r="C40" s="34" t="s">
        <v>101</v>
      </c>
      <c r="D40" s="38" t="s">
        <v>177</v>
      </c>
      <c r="E40" s="38" t="s">
        <v>2</v>
      </c>
      <c r="F40" s="38">
        <v>36.799999999999997</v>
      </c>
      <c r="G40" s="38" t="s">
        <v>43</v>
      </c>
      <c r="H40" s="38" t="s">
        <v>43</v>
      </c>
      <c r="I40" s="39" t="s">
        <v>43</v>
      </c>
      <c r="J40" s="38" t="s">
        <v>43</v>
      </c>
      <c r="K40" s="38" t="s">
        <v>43</v>
      </c>
      <c r="L40" s="38" t="s">
        <v>43</v>
      </c>
      <c r="M40" s="39">
        <v>51867</v>
      </c>
      <c r="N40" s="38" t="s">
        <v>43</v>
      </c>
      <c r="O40" s="38" t="s">
        <v>43</v>
      </c>
      <c r="P40" s="38" t="s">
        <v>43</v>
      </c>
      <c r="Q40" s="38" t="s">
        <v>43</v>
      </c>
      <c r="R40" s="40">
        <v>0</v>
      </c>
      <c r="S40" s="38">
        <v>2176</v>
      </c>
      <c r="T40" s="38">
        <v>0</v>
      </c>
      <c r="U40" s="38" t="s">
        <v>43</v>
      </c>
      <c r="V40" s="38" t="s">
        <v>43</v>
      </c>
      <c r="W40" s="38" t="s">
        <v>43</v>
      </c>
      <c r="X40" s="38" t="s">
        <v>43</v>
      </c>
      <c r="Y40" s="38" t="s">
        <v>43</v>
      </c>
      <c r="Z40" s="40">
        <v>0.05</v>
      </c>
      <c r="AA40" s="40">
        <v>0</v>
      </c>
      <c r="AB40" s="20">
        <v>-31.045206634951601</v>
      </c>
      <c r="AC40" s="21">
        <v>24.441833856689101</v>
      </c>
    </row>
    <row r="41" spans="1:29" x14ac:dyDescent="0.35">
      <c r="A41" s="8" t="s">
        <v>169</v>
      </c>
      <c r="B41" s="5" t="s">
        <v>115</v>
      </c>
      <c r="C41" s="34" t="s">
        <v>101</v>
      </c>
      <c r="D41" s="35" t="s">
        <v>61</v>
      </c>
      <c r="E41" s="35" t="s">
        <v>2</v>
      </c>
      <c r="F41" s="35">
        <v>10</v>
      </c>
      <c r="G41" s="35" t="s">
        <v>43</v>
      </c>
      <c r="H41" s="35" t="s">
        <v>43</v>
      </c>
      <c r="I41" s="36" t="s">
        <v>43</v>
      </c>
      <c r="J41" s="35" t="s">
        <v>43</v>
      </c>
      <c r="K41" s="35" t="s">
        <v>43</v>
      </c>
      <c r="L41" s="35" t="s">
        <v>43</v>
      </c>
      <c r="M41" s="36" t="s">
        <v>55</v>
      </c>
      <c r="N41" s="35" t="s">
        <v>43</v>
      </c>
      <c r="O41" s="35" t="s">
        <v>43</v>
      </c>
      <c r="P41" s="35" t="s">
        <v>43</v>
      </c>
      <c r="Q41" s="35" t="s">
        <v>43</v>
      </c>
      <c r="R41" s="37">
        <v>0</v>
      </c>
      <c r="S41" s="35">
        <v>1363</v>
      </c>
      <c r="T41" s="35">
        <v>0</v>
      </c>
      <c r="U41" s="35" t="s">
        <v>43</v>
      </c>
      <c r="V41" s="35" t="s">
        <v>43</v>
      </c>
      <c r="W41" s="35" t="s">
        <v>43</v>
      </c>
      <c r="X41" s="35" t="s">
        <v>43</v>
      </c>
      <c r="Y41" s="35" t="s">
        <v>43</v>
      </c>
      <c r="Z41" s="37">
        <v>0.03</v>
      </c>
      <c r="AA41" s="37">
        <v>0.03</v>
      </c>
      <c r="AB41" s="18">
        <v>-28.752696592251599</v>
      </c>
      <c r="AC41" s="19">
        <v>20.533500298364299</v>
      </c>
    </row>
    <row r="42" spans="1:29" x14ac:dyDescent="0.35">
      <c r="A42" s="8" t="s">
        <v>169</v>
      </c>
      <c r="B42" s="5" t="s">
        <v>116</v>
      </c>
      <c r="C42" s="34" t="s">
        <v>101</v>
      </c>
      <c r="D42" s="38" t="s">
        <v>177</v>
      </c>
      <c r="E42" s="38" t="s">
        <v>2</v>
      </c>
      <c r="F42" s="38">
        <v>74</v>
      </c>
      <c r="G42" s="38" t="s">
        <v>43</v>
      </c>
      <c r="H42" s="38" t="s">
        <v>43</v>
      </c>
      <c r="I42" s="39" t="s">
        <v>43</v>
      </c>
      <c r="J42" s="38" t="s">
        <v>43</v>
      </c>
      <c r="K42" s="38" t="s">
        <v>43</v>
      </c>
      <c r="L42" s="38" t="s">
        <v>43</v>
      </c>
      <c r="M42" s="39">
        <v>51867</v>
      </c>
      <c r="N42" s="38" t="s">
        <v>43</v>
      </c>
      <c r="O42" s="38" t="s">
        <v>43</v>
      </c>
      <c r="P42" s="38" t="s">
        <v>43</v>
      </c>
      <c r="Q42" s="38" t="s">
        <v>43</v>
      </c>
      <c r="R42" s="40">
        <v>0</v>
      </c>
      <c r="S42" s="38">
        <v>2176</v>
      </c>
      <c r="T42" s="38">
        <v>0</v>
      </c>
      <c r="U42" s="38" t="s">
        <v>43</v>
      </c>
      <c r="V42" s="38" t="s">
        <v>43</v>
      </c>
      <c r="W42" s="38" t="s">
        <v>43</v>
      </c>
      <c r="X42" s="38" t="s">
        <v>43</v>
      </c>
      <c r="Y42" s="38" t="s">
        <v>43</v>
      </c>
      <c r="Z42" s="40">
        <v>0.05</v>
      </c>
      <c r="AA42" s="40">
        <v>0</v>
      </c>
      <c r="AB42" s="20">
        <v>-27.758086493217501</v>
      </c>
      <c r="AC42" s="21">
        <v>23.015895825852599</v>
      </c>
    </row>
    <row r="43" spans="1:29" x14ac:dyDescent="0.35">
      <c r="A43" s="8" t="s">
        <v>169</v>
      </c>
      <c r="B43" s="5" t="s">
        <v>117</v>
      </c>
      <c r="C43" s="34" t="s">
        <v>101</v>
      </c>
      <c r="D43" s="35" t="s">
        <v>177</v>
      </c>
      <c r="E43" s="35" t="s">
        <v>2</v>
      </c>
      <c r="F43" s="35">
        <v>75</v>
      </c>
      <c r="G43" s="35" t="s">
        <v>43</v>
      </c>
      <c r="H43" s="35" t="s">
        <v>43</v>
      </c>
      <c r="I43" s="36" t="s">
        <v>43</v>
      </c>
      <c r="J43" s="35" t="s">
        <v>43</v>
      </c>
      <c r="K43" s="35" t="s">
        <v>43</v>
      </c>
      <c r="L43" s="35" t="s">
        <v>43</v>
      </c>
      <c r="M43" s="36">
        <v>51867</v>
      </c>
      <c r="N43" s="35" t="s">
        <v>43</v>
      </c>
      <c r="O43" s="35" t="s">
        <v>43</v>
      </c>
      <c r="P43" s="35" t="s">
        <v>43</v>
      </c>
      <c r="Q43" s="35" t="s">
        <v>43</v>
      </c>
      <c r="R43" s="37">
        <v>0</v>
      </c>
      <c r="S43" s="35">
        <v>2176</v>
      </c>
      <c r="T43" s="35">
        <v>0</v>
      </c>
      <c r="U43" s="35" t="s">
        <v>43</v>
      </c>
      <c r="V43" s="35" t="s">
        <v>43</v>
      </c>
      <c r="W43" s="35" t="s">
        <v>43</v>
      </c>
      <c r="X43" s="35" t="s">
        <v>43</v>
      </c>
      <c r="Y43" s="35" t="s">
        <v>43</v>
      </c>
      <c r="Z43" s="37">
        <v>0.05</v>
      </c>
      <c r="AA43" s="37">
        <v>0</v>
      </c>
      <c r="AB43" s="18">
        <v>-30.659949999999998</v>
      </c>
      <c r="AC43" s="19">
        <v>24.01981</v>
      </c>
    </row>
    <row r="44" spans="1:29" x14ac:dyDescent="0.35">
      <c r="A44" s="8" t="s">
        <v>169</v>
      </c>
      <c r="B44" s="5" t="s">
        <v>118</v>
      </c>
      <c r="C44" s="34" t="s">
        <v>101</v>
      </c>
      <c r="D44" s="38" t="s">
        <v>61</v>
      </c>
      <c r="E44" s="38" t="s">
        <v>2</v>
      </c>
      <c r="F44" s="38">
        <v>4.22</v>
      </c>
      <c r="G44" s="38" t="s">
        <v>43</v>
      </c>
      <c r="H44" s="38" t="s">
        <v>43</v>
      </c>
      <c r="I44" s="39" t="s">
        <v>43</v>
      </c>
      <c r="J44" s="38" t="s">
        <v>43</v>
      </c>
      <c r="K44" s="38" t="s">
        <v>43</v>
      </c>
      <c r="L44" s="38" t="s">
        <v>43</v>
      </c>
      <c r="M44" s="39" t="s">
        <v>55</v>
      </c>
      <c r="N44" s="38" t="s">
        <v>43</v>
      </c>
      <c r="O44" s="38" t="s">
        <v>43</v>
      </c>
      <c r="P44" s="38" t="s">
        <v>43</v>
      </c>
      <c r="Q44" s="38" t="s">
        <v>43</v>
      </c>
      <c r="R44" s="40">
        <v>0</v>
      </c>
      <c r="S44" s="38">
        <v>1363</v>
      </c>
      <c r="T44" s="38">
        <v>0</v>
      </c>
      <c r="U44" s="38" t="s">
        <v>43</v>
      </c>
      <c r="V44" s="38" t="s">
        <v>43</v>
      </c>
      <c r="W44" s="38" t="s">
        <v>43</v>
      </c>
      <c r="X44" s="38" t="s">
        <v>43</v>
      </c>
      <c r="Y44" s="38" t="s">
        <v>43</v>
      </c>
      <c r="Z44" s="40">
        <v>0.03</v>
      </c>
      <c r="AA44" s="40">
        <v>0.03</v>
      </c>
      <c r="AB44" s="20">
        <v>-28.514154148940701</v>
      </c>
      <c r="AC44" s="21">
        <v>28.4101438223705</v>
      </c>
    </row>
    <row r="45" spans="1:29" x14ac:dyDescent="0.35">
      <c r="A45" s="8" t="s">
        <v>169</v>
      </c>
      <c r="B45" s="5" t="s">
        <v>119</v>
      </c>
      <c r="C45" s="34" t="s">
        <v>101</v>
      </c>
      <c r="D45" s="35" t="s">
        <v>57</v>
      </c>
      <c r="E45" s="35" t="s">
        <v>2</v>
      </c>
      <c r="F45" s="35">
        <v>93.68</v>
      </c>
      <c r="G45" s="35" t="s">
        <v>43</v>
      </c>
      <c r="H45" s="35" t="s">
        <v>43</v>
      </c>
      <c r="I45" s="36" t="s">
        <v>43</v>
      </c>
      <c r="J45" s="35" t="s">
        <v>43</v>
      </c>
      <c r="K45" s="35" t="s">
        <v>43</v>
      </c>
      <c r="L45" s="35" t="s">
        <v>43</v>
      </c>
      <c r="M45" s="36">
        <v>50041</v>
      </c>
      <c r="N45" s="35" t="s">
        <v>43</v>
      </c>
      <c r="O45" s="35" t="s">
        <v>43</v>
      </c>
      <c r="P45" s="35" t="s">
        <v>43</v>
      </c>
      <c r="Q45" s="35" t="s">
        <v>43</v>
      </c>
      <c r="R45" s="37">
        <v>0</v>
      </c>
      <c r="S45" s="35">
        <v>1186</v>
      </c>
      <c r="T45" s="35">
        <v>0</v>
      </c>
      <c r="U45" s="35" t="s">
        <v>43</v>
      </c>
      <c r="V45" s="35" t="s">
        <v>43</v>
      </c>
      <c r="W45" s="35" t="s">
        <v>43</v>
      </c>
      <c r="X45" s="35" t="s">
        <v>43</v>
      </c>
      <c r="Y45" s="35" t="s">
        <v>43</v>
      </c>
      <c r="Z45" s="37">
        <v>0.06</v>
      </c>
      <c r="AA45" s="37">
        <v>0</v>
      </c>
      <c r="AB45" s="18">
        <v>-34.0151067849757</v>
      </c>
      <c r="AC45" s="19">
        <v>24.344621690645798</v>
      </c>
    </row>
    <row r="46" spans="1:29" x14ac:dyDescent="0.35">
      <c r="A46" s="8" t="s">
        <v>169</v>
      </c>
      <c r="B46" s="5" t="s">
        <v>120</v>
      </c>
      <c r="C46" s="34" t="s">
        <v>101</v>
      </c>
      <c r="D46" s="38" t="s">
        <v>177</v>
      </c>
      <c r="E46" s="38" t="s">
        <v>2</v>
      </c>
      <c r="F46" s="38">
        <v>8.9</v>
      </c>
      <c r="G46" s="38" t="s">
        <v>43</v>
      </c>
      <c r="H46" s="38" t="s">
        <v>43</v>
      </c>
      <c r="I46" s="39" t="s">
        <v>43</v>
      </c>
      <c r="J46" s="38" t="s">
        <v>43</v>
      </c>
      <c r="K46" s="38" t="s">
        <v>43</v>
      </c>
      <c r="L46" s="38" t="s">
        <v>43</v>
      </c>
      <c r="M46" s="39">
        <v>51867</v>
      </c>
      <c r="N46" s="38" t="s">
        <v>43</v>
      </c>
      <c r="O46" s="38" t="s">
        <v>43</v>
      </c>
      <c r="P46" s="38" t="s">
        <v>43</v>
      </c>
      <c r="Q46" s="38" t="s">
        <v>43</v>
      </c>
      <c r="R46" s="40">
        <v>0</v>
      </c>
      <c r="S46" s="38">
        <v>2176</v>
      </c>
      <c r="T46" s="38">
        <v>0</v>
      </c>
      <c r="U46" s="38" t="s">
        <v>43</v>
      </c>
      <c r="V46" s="38" t="s">
        <v>43</v>
      </c>
      <c r="W46" s="38" t="s">
        <v>43</v>
      </c>
      <c r="X46" s="38" t="s">
        <v>43</v>
      </c>
      <c r="Y46" s="38" t="s">
        <v>43</v>
      </c>
      <c r="Z46" s="40">
        <v>0.05</v>
      </c>
      <c r="AA46" s="40">
        <v>0</v>
      </c>
      <c r="AB46" s="20">
        <v>-28.414926727986401</v>
      </c>
      <c r="AC46" s="21">
        <v>21.221905297254199</v>
      </c>
    </row>
    <row r="47" spans="1:29" x14ac:dyDescent="0.35">
      <c r="A47" s="8" t="s">
        <v>169</v>
      </c>
      <c r="B47" s="5" t="s">
        <v>121</v>
      </c>
      <c r="C47" s="34" t="s">
        <v>101</v>
      </c>
      <c r="D47" s="35" t="s">
        <v>177</v>
      </c>
      <c r="E47" s="35" t="s">
        <v>2</v>
      </c>
      <c r="F47" s="35">
        <v>8.8000000000000007</v>
      </c>
      <c r="G47" s="35" t="s">
        <v>43</v>
      </c>
      <c r="H47" s="35" t="s">
        <v>43</v>
      </c>
      <c r="I47" s="36" t="s">
        <v>43</v>
      </c>
      <c r="J47" s="35" t="s">
        <v>43</v>
      </c>
      <c r="K47" s="35" t="s">
        <v>43</v>
      </c>
      <c r="L47" s="35" t="s">
        <v>43</v>
      </c>
      <c r="M47" s="36">
        <v>51867</v>
      </c>
      <c r="N47" s="35" t="s">
        <v>43</v>
      </c>
      <c r="O47" s="35" t="s">
        <v>43</v>
      </c>
      <c r="P47" s="35" t="s">
        <v>43</v>
      </c>
      <c r="Q47" s="35" t="s">
        <v>43</v>
      </c>
      <c r="R47" s="37">
        <v>0</v>
      </c>
      <c r="S47" s="35">
        <v>2176</v>
      </c>
      <c r="T47" s="35">
        <v>0</v>
      </c>
      <c r="U47" s="35" t="s">
        <v>43</v>
      </c>
      <c r="V47" s="35" t="s">
        <v>43</v>
      </c>
      <c r="W47" s="35" t="s">
        <v>43</v>
      </c>
      <c r="X47" s="35" t="s">
        <v>43</v>
      </c>
      <c r="Y47" s="35" t="s">
        <v>43</v>
      </c>
      <c r="Z47" s="37">
        <v>0.05</v>
      </c>
      <c r="AA47" s="37">
        <v>0</v>
      </c>
      <c r="AB47" s="18">
        <v>-31.655637330294599</v>
      </c>
      <c r="AC47" s="19">
        <v>18.516148401131201</v>
      </c>
    </row>
    <row r="48" spans="1:29" x14ac:dyDescent="0.35">
      <c r="A48" s="8" t="s">
        <v>169</v>
      </c>
      <c r="B48" s="5" t="s">
        <v>122</v>
      </c>
      <c r="C48" s="34" t="s">
        <v>101</v>
      </c>
      <c r="D48" s="38" t="s">
        <v>57</v>
      </c>
      <c r="E48" s="38" t="s">
        <v>2</v>
      </c>
      <c r="F48" s="38">
        <v>23.28</v>
      </c>
      <c r="G48" s="38" t="s">
        <v>43</v>
      </c>
      <c r="H48" s="38" t="s">
        <v>43</v>
      </c>
      <c r="I48" s="39" t="s">
        <v>43</v>
      </c>
      <c r="J48" s="38" t="s">
        <v>43</v>
      </c>
      <c r="K48" s="38" t="s">
        <v>43</v>
      </c>
      <c r="L48" s="38" t="s">
        <v>43</v>
      </c>
      <c r="M48" s="39">
        <v>50041</v>
      </c>
      <c r="N48" s="38" t="s">
        <v>43</v>
      </c>
      <c r="O48" s="38" t="s">
        <v>43</v>
      </c>
      <c r="P48" s="38" t="s">
        <v>43</v>
      </c>
      <c r="Q48" s="38" t="s">
        <v>43</v>
      </c>
      <c r="R48" s="40">
        <v>0</v>
      </c>
      <c r="S48" s="38">
        <v>1186</v>
      </c>
      <c r="T48" s="38">
        <v>0</v>
      </c>
      <c r="U48" s="38" t="s">
        <v>43</v>
      </c>
      <c r="V48" s="38" t="s">
        <v>43</v>
      </c>
      <c r="W48" s="38" t="s">
        <v>43</v>
      </c>
      <c r="X48" s="38" t="s">
        <v>43</v>
      </c>
      <c r="Y48" s="38" t="s">
        <v>43</v>
      </c>
      <c r="Z48" s="40">
        <v>0.06</v>
      </c>
      <c r="AA48" s="40">
        <v>0</v>
      </c>
      <c r="AB48" s="20">
        <v>-33.309010376613898</v>
      </c>
      <c r="AC48" s="21">
        <v>26.5316768686796</v>
      </c>
    </row>
    <row r="49" spans="1:29" x14ac:dyDescent="0.35">
      <c r="A49" s="8" t="s">
        <v>169</v>
      </c>
      <c r="B49" s="5" t="s">
        <v>123</v>
      </c>
      <c r="C49" s="34" t="s">
        <v>102</v>
      </c>
      <c r="D49" s="35" t="s">
        <v>19</v>
      </c>
      <c r="E49" s="35" t="s">
        <v>2</v>
      </c>
      <c r="F49" s="35">
        <v>100</v>
      </c>
      <c r="G49" s="35" t="s">
        <v>43</v>
      </c>
      <c r="H49" s="35" t="s">
        <v>43</v>
      </c>
      <c r="I49" s="36" t="s">
        <v>43</v>
      </c>
      <c r="J49" s="35" t="s">
        <v>43</v>
      </c>
      <c r="K49" s="35" t="s">
        <v>43</v>
      </c>
      <c r="L49" s="35" t="s">
        <v>43</v>
      </c>
      <c r="M49" s="36">
        <v>54424</v>
      </c>
      <c r="N49" s="35" t="s">
        <v>43</v>
      </c>
      <c r="O49" s="35" t="s">
        <v>43</v>
      </c>
      <c r="P49" s="35" t="s">
        <v>43</v>
      </c>
      <c r="Q49" s="35" t="s">
        <v>43</v>
      </c>
      <c r="R49" s="37">
        <v>0</v>
      </c>
      <c r="S49" s="35">
        <v>3114</v>
      </c>
      <c r="T49" s="35">
        <v>0</v>
      </c>
      <c r="U49" s="35" t="s">
        <v>43</v>
      </c>
      <c r="V49" s="35" t="s">
        <v>43</v>
      </c>
      <c r="W49" s="35" t="s">
        <v>43</v>
      </c>
      <c r="X49" s="35" t="s">
        <v>43</v>
      </c>
      <c r="Y49" s="35">
        <v>6</v>
      </c>
      <c r="Z49" s="37">
        <v>0.08</v>
      </c>
      <c r="AA49" s="37">
        <v>0</v>
      </c>
      <c r="AB49" s="18">
        <v>-29.162091148510498</v>
      </c>
      <c r="AC49" s="19">
        <v>19.386264306318001</v>
      </c>
    </row>
    <row r="50" spans="1:29" x14ac:dyDescent="0.35">
      <c r="A50" s="8" t="s">
        <v>169</v>
      </c>
      <c r="B50" s="5" t="s">
        <v>124</v>
      </c>
      <c r="C50" s="34" t="s">
        <v>102</v>
      </c>
      <c r="D50" s="38" t="s">
        <v>177</v>
      </c>
      <c r="E50" s="38" t="s">
        <v>2</v>
      </c>
      <c r="F50" s="38">
        <v>75</v>
      </c>
      <c r="G50" s="38" t="s">
        <v>43</v>
      </c>
      <c r="H50" s="38" t="s">
        <v>43</v>
      </c>
      <c r="I50" s="39" t="s">
        <v>43</v>
      </c>
      <c r="J50" s="38" t="s">
        <v>43</v>
      </c>
      <c r="K50" s="38" t="s">
        <v>43</v>
      </c>
      <c r="L50" s="38" t="s">
        <v>43</v>
      </c>
      <c r="M50" s="39">
        <v>52232</v>
      </c>
      <c r="N50" s="38" t="s">
        <v>43</v>
      </c>
      <c r="O50" s="38" t="s">
        <v>43</v>
      </c>
      <c r="P50" s="38" t="s">
        <v>43</v>
      </c>
      <c r="Q50" s="38" t="s">
        <v>43</v>
      </c>
      <c r="R50" s="40">
        <v>0</v>
      </c>
      <c r="S50" s="38">
        <v>2176</v>
      </c>
      <c r="T50" s="38">
        <v>0</v>
      </c>
      <c r="U50" s="38" t="s">
        <v>43</v>
      </c>
      <c r="V50" s="38" t="s">
        <v>43</v>
      </c>
      <c r="W50" s="38" t="s">
        <v>43</v>
      </c>
      <c r="X50" s="38" t="s">
        <v>43</v>
      </c>
      <c r="Y50" s="38" t="s">
        <v>43</v>
      </c>
      <c r="Z50" s="40">
        <v>0.05</v>
      </c>
      <c r="AA50" s="40">
        <v>0</v>
      </c>
      <c r="AB50" s="20">
        <v>-27.2024896751489</v>
      </c>
      <c r="AC50" s="21">
        <v>22.846782571458501</v>
      </c>
    </row>
    <row r="51" spans="1:29" x14ac:dyDescent="0.35">
      <c r="A51" s="8" t="s">
        <v>169</v>
      </c>
      <c r="B51" s="5" t="s">
        <v>125</v>
      </c>
      <c r="C51" s="34" t="s">
        <v>102</v>
      </c>
      <c r="D51" s="35" t="s">
        <v>60</v>
      </c>
      <c r="E51" s="35" t="s">
        <v>2</v>
      </c>
      <c r="F51" s="35">
        <v>7.56</v>
      </c>
      <c r="G51" s="35" t="s">
        <v>43</v>
      </c>
      <c r="H51" s="35" t="s">
        <v>43</v>
      </c>
      <c r="I51" s="36" t="s">
        <v>43</v>
      </c>
      <c r="J51" s="35" t="s">
        <v>43</v>
      </c>
      <c r="K51" s="35" t="s">
        <v>43</v>
      </c>
      <c r="L51" s="35" t="s">
        <v>43</v>
      </c>
      <c r="M51" s="36">
        <v>54424</v>
      </c>
      <c r="N51" s="35" t="s">
        <v>43</v>
      </c>
      <c r="O51" s="35">
        <v>0</v>
      </c>
      <c r="P51" s="35" t="s">
        <v>43</v>
      </c>
      <c r="Q51" s="35" t="s">
        <v>43</v>
      </c>
      <c r="R51" s="37">
        <v>0</v>
      </c>
      <c r="S51" s="35">
        <v>1109</v>
      </c>
      <c r="T51" s="35">
        <v>0</v>
      </c>
      <c r="U51" s="35" t="s">
        <v>43</v>
      </c>
      <c r="V51" s="35" t="s">
        <v>43</v>
      </c>
      <c r="W51" s="35" t="s">
        <v>43</v>
      </c>
      <c r="X51" s="35" t="s">
        <v>43</v>
      </c>
      <c r="Y51" s="35" t="s">
        <v>43</v>
      </c>
      <c r="Z51" s="37">
        <v>0.05</v>
      </c>
      <c r="AA51" s="37">
        <v>0.1</v>
      </c>
      <c r="AB51" s="18">
        <v>-26.1949542428945</v>
      </c>
      <c r="AC51" s="19">
        <v>28.032528400020201</v>
      </c>
    </row>
    <row r="52" spans="1:29" x14ac:dyDescent="0.35">
      <c r="A52" s="8" t="s">
        <v>169</v>
      </c>
      <c r="B52" s="5" t="s">
        <v>126</v>
      </c>
      <c r="C52" s="34" t="s">
        <v>102</v>
      </c>
      <c r="D52" s="38" t="s">
        <v>19</v>
      </c>
      <c r="E52" s="38" t="s">
        <v>2</v>
      </c>
      <c r="F52" s="38">
        <v>100</v>
      </c>
      <c r="G52" s="38" t="s">
        <v>43</v>
      </c>
      <c r="H52" s="38" t="s">
        <v>43</v>
      </c>
      <c r="I52" s="39" t="s">
        <v>43</v>
      </c>
      <c r="J52" s="38" t="s">
        <v>43</v>
      </c>
      <c r="K52" s="38" t="s">
        <v>43</v>
      </c>
      <c r="L52" s="38" t="s">
        <v>43</v>
      </c>
      <c r="M52" s="39">
        <v>54424</v>
      </c>
      <c r="N52" s="38" t="s">
        <v>43</v>
      </c>
      <c r="O52" s="38" t="s">
        <v>43</v>
      </c>
      <c r="P52" s="38" t="s">
        <v>43</v>
      </c>
      <c r="Q52" s="38" t="s">
        <v>43</v>
      </c>
      <c r="R52" s="40">
        <v>0</v>
      </c>
      <c r="S52" s="38">
        <v>3114</v>
      </c>
      <c r="T52" s="38">
        <v>0</v>
      </c>
      <c r="U52" s="38" t="s">
        <v>43</v>
      </c>
      <c r="V52" s="38" t="s">
        <v>43</v>
      </c>
      <c r="W52" s="38" t="s">
        <v>43</v>
      </c>
      <c r="X52" s="38" t="s">
        <v>43</v>
      </c>
      <c r="Y52" s="38">
        <v>6</v>
      </c>
      <c r="Z52" s="40">
        <v>0.08</v>
      </c>
      <c r="AA52" s="40">
        <v>0</v>
      </c>
      <c r="AB52" s="20">
        <v>-28.414926727986401</v>
      </c>
      <c r="AC52" s="21">
        <v>21.221905297254199</v>
      </c>
    </row>
    <row r="53" spans="1:29" x14ac:dyDescent="0.35">
      <c r="A53" s="8" t="s">
        <v>169</v>
      </c>
      <c r="B53" s="5" t="s">
        <v>127</v>
      </c>
      <c r="C53" s="34" t="s">
        <v>102</v>
      </c>
      <c r="D53" s="35" t="s">
        <v>57</v>
      </c>
      <c r="E53" s="35" t="s">
        <v>2</v>
      </c>
      <c r="F53" s="35">
        <v>137.74</v>
      </c>
      <c r="G53" s="35" t="s">
        <v>43</v>
      </c>
      <c r="H53" s="35" t="s">
        <v>43</v>
      </c>
      <c r="I53" s="36" t="s">
        <v>43</v>
      </c>
      <c r="J53" s="35" t="s">
        <v>43</v>
      </c>
      <c r="K53" s="35" t="s">
        <v>43</v>
      </c>
      <c r="L53" s="35" t="s">
        <v>43</v>
      </c>
      <c r="M53" s="36">
        <v>50406</v>
      </c>
      <c r="N53" s="35" t="s">
        <v>43</v>
      </c>
      <c r="O53" s="35" t="s">
        <v>43</v>
      </c>
      <c r="P53" s="35" t="s">
        <v>43</v>
      </c>
      <c r="Q53" s="35" t="s">
        <v>43</v>
      </c>
      <c r="R53" s="37">
        <v>0</v>
      </c>
      <c r="S53" s="35">
        <v>868</v>
      </c>
      <c r="T53" s="35">
        <v>0</v>
      </c>
      <c r="U53" s="35" t="s">
        <v>43</v>
      </c>
      <c r="V53" s="35" t="s">
        <v>43</v>
      </c>
      <c r="W53" s="35" t="s">
        <v>43</v>
      </c>
      <c r="X53" s="35" t="s">
        <v>43</v>
      </c>
      <c r="Y53" s="35" t="s">
        <v>43</v>
      </c>
      <c r="Z53" s="37">
        <v>0.06</v>
      </c>
      <c r="AA53" s="37">
        <v>0</v>
      </c>
      <c r="AB53" s="18">
        <v>-30.9181086104463</v>
      </c>
      <c r="AC53" s="19">
        <v>19.441043457444799</v>
      </c>
    </row>
    <row r="54" spans="1:29" x14ac:dyDescent="0.35">
      <c r="A54" s="8" t="s">
        <v>169</v>
      </c>
      <c r="B54" s="5" t="s">
        <v>128</v>
      </c>
      <c r="C54" s="34" t="s">
        <v>102</v>
      </c>
      <c r="D54" s="38" t="s">
        <v>57</v>
      </c>
      <c r="E54" s="38" t="s">
        <v>2</v>
      </c>
      <c r="F54" s="38">
        <v>138.22999999999999</v>
      </c>
      <c r="G54" s="38" t="s">
        <v>43</v>
      </c>
      <c r="H54" s="38" t="s">
        <v>43</v>
      </c>
      <c r="I54" s="39" t="s">
        <v>43</v>
      </c>
      <c r="J54" s="38" t="s">
        <v>43</v>
      </c>
      <c r="K54" s="38" t="s">
        <v>43</v>
      </c>
      <c r="L54" s="38" t="s">
        <v>43</v>
      </c>
      <c r="M54" s="39">
        <v>50406</v>
      </c>
      <c r="N54" s="38" t="s">
        <v>43</v>
      </c>
      <c r="O54" s="38" t="s">
        <v>43</v>
      </c>
      <c r="P54" s="38" t="s">
        <v>43</v>
      </c>
      <c r="Q54" s="38" t="s">
        <v>43</v>
      </c>
      <c r="R54" s="40">
        <v>0</v>
      </c>
      <c r="S54" s="38">
        <v>868</v>
      </c>
      <c r="T54" s="38">
        <v>0</v>
      </c>
      <c r="U54" s="38" t="s">
        <v>43</v>
      </c>
      <c r="V54" s="38" t="s">
        <v>43</v>
      </c>
      <c r="W54" s="38" t="s">
        <v>43</v>
      </c>
      <c r="X54" s="38" t="s">
        <v>43</v>
      </c>
      <c r="Y54" s="38" t="s">
        <v>43</v>
      </c>
      <c r="Z54" s="40">
        <v>0.06</v>
      </c>
      <c r="AA54" s="40">
        <v>0</v>
      </c>
      <c r="AB54" s="20">
        <v>-30.9181086104463</v>
      </c>
      <c r="AC54" s="21">
        <v>19.441043457444799</v>
      </c>
    </row>
    <row r="55" spans="1:29" x14ac:dyDescent="0.35">
      <c r="A55" s="8" t="s">
        <v>169</v>
      </c>
      <c r="B55" s="5" t="s">
        <v>129</v>
      </c>
      <c r="C55" s="34" t="s">
        <v>102</v>
      </c>
      <c r="D55" s="35" t="s">
        <v>57</v>
      </c>
      <c r="E55" s="35" t="s">
        <v>2</v>
      </c>
      <c r="F55" s="35">
        <v>96.48</v>
      </c>
      <c r="G55" s="35" t="s">
        <v>43</v>
      </c>
      <c r="H55" s="35" t="s">
        <v>43</v>
      </c>
      <c r="I55" s="36" t="s">
        <v>43</v>
      </c>
      <c r="J55" s="35" t="s">
        <v>43</v>
      </c>
      <c r="K55" s="35" t="s">
        <v>43</v>
      </c>
      <c r="L55" s="35" t="s">
        <v>43</v>
      </c>
      <c r="M55" s="36">
        <v>50406</v>
      </c>
      <c r="N55" s="35" t="s">
        <v>43</v>
      </c>
      <c r="O55" s="35" t="s">
        <v>43</v>
      </c>
      <c r="P55" s="35" t="s">
        <v>43</v>
      </c>
      <c r="Q55" s="35" t="s">
        <v>43</v>
      </c>
      <c r="R55" s="37">
        <v>0</v>
      </c>
      <c r="S55" s="35">
        <v>868</v>
      </c>
      <c r="T55" s="35">
        <v>0</v>
      </c>
      <c r="U55" s="35" t="s">
        <v>43</v>
      </c>
      <c r="V55" s="35" t="s">
        <v>43</v>
      </c>
      <c r="W55" s="35" t="s">
        <v>43</v>
      </c>
      <c r="X55" s="35" t="s">
        <v>43</v>
      </c>
      <c r="Y55" s="35" t="s">
        <v>43</v>
      </c>
      <c r="Z55" s="37">
        <v>0.06</v>
      </c>
      <c r="AA55" s="37">
        <v>0</v>
      </c>
      <c r="AB55" s="18">
        <v>-30.659949999999998</v>
      </c>
      <c r="AC55" s="19">
        <v>24.01981</v>
      </c>
    </row>
    <row r="56" spans="1:29" x14ac:dyDescent="0.35">
      <c r="A56" s="8" t="s">
        <v>169</v>
      </c>
      <c r="B56" s="5" t="s">
        <v>130</v>
      </c>
      <c r="C56" s="34" t="s">
        <v>102</v>
      </c>
      <c r="D56" s="38" t="s">
        <v>57</v>
      </c>
      <c r="E56" s="38" t="s">
        <v>2</v>
      </c>
      <c r="F56" s="38">
        <v>138.96</v>
      </c>
      <c r="G56" s="38" t="s">
        <v>43</v>
      </c>
      <c r="H56" s="38" t="s">
        <v>43</v>
      </c>
      <c r="I56" s="39" t="s">
        <v>43</v>
      </c>
      <c r="J56" s="38" t="s">
        <v>43</v>
      </c>
      <c r="K56" s="38" t="s">
        <v>43</v>
      </c>
      <c r="L56" s="38" t="s">
        <v>43</v>
      </c>
      <c r="M56" s="39">
        <v>50406</v>
      </c>
      <c r="N56" s="38" t="s">
        <v>43</v>
      </c>
      <c r="O56" s="38" t="s">
        <v>43</v>
      </c>
      <c r="P56" s="38" t="s">
        <v>43</v>
      </c>
      <c r="Q56" s="38" t="s">
        <v>43</v>
      </c>
      <c r="R56" s="40">
        <v>0</v>
      </c>
      <c r="S56" s="38">
        <v>868</v>
      </c>
      <c r="T56" s="38">
        <v>0</v>
      </c>
      <c r="U56" s="38" t="s">
        <v>43</v>
      </c>
      <c r="V56" s="38" t="s">
        <v>43</v>
      </c>
      <c r="W56" s="38" t="s">
        <v>43</v>
      </c>
      <c r="X56" s="38" t="s">
        <v>43</v>
      </c>
      <c r="Y56" s="38" t="s">
        <v>43</v>
      </c>
      <c r="Z56" s="40">
        <v>0.06</v>
      </c>
      <c r="AA56" s="40">
        <v>0</v>
      </c>
      <c r="AB56" s="20">
        <v>-30.659949999999998</v>
      </c>
      <c r="AC56" s="21">
        <v>24.01981</v>
      </c>
    </row>
    <row r="57" spans="1:29" x14ac:dyDescent="0.35">
      <c r="A57" s="8" t="s">
        <v>169</v>
      </c>
      <c r="B57" s="5" t="s">
        <v>131</v>
      </c>
      <c r="C57" s="34" t="s">
        <v>102</v>
      </c>
      <c r="D57" s="35" t="s">
        <v>60</v>
      </c>
      <c r="E57" s="35" t="s">
        <v>172</v>
      </c>
      <c r="F57" s="35">
        <v>16.5</v>
      </c>
      <c r="G57" s="35" t="s">
        <v>43</v>
      </c>
      <c r="H57" s="35">
        <v>32</v>
      </c>
      <c r="I57" s="36" t="s">
        <v>43</v>
      </c>
      <c r="J57" s="35" t="s">
        <v>43</v>
      </c>
      <c r="K57" s="35" t="s">
        <v>43</v>
      </c>
      <c r="L57" s="35" t="s">
        <v>43</v>
      </c>
      <c r="M57" s="36" t="s">
        <v>55</v>
      </c>
      <c r="N57" s="35" t="s">
        <v>43</v>
      </c>
      <c r="O57" s="35">
        <v>1650</v>
      </c>
      <c r="P57" s="35" t="s">
        <v>43</v>
      </c>
      <c r="Q57" s="35" t="s">
        <v>43</v>
      </c>
      <c r="R57" s="37">
        <v>0</v>
      </c>
      <c r="S57" s="35">
        <v>1500</v>
      </c>
      <c r="T57" s="35">
        <v>0</v>
      </c>
      <c r="U57" s="35" t="s">
        <v>43</v>
      </c>
      <c r="V57" s="35">
        <v>6</v>
      </c>
      <c r="W57" s="35">
        <v>4</v>
      </c>
      <c r="X57" s="35"/>
      <c r="Y57" s="35"/>
      <c r="Z57" s="37">
        <v>0</v>
      </c>
      <c r="AA57" s="37">
        <v>0</v>
      </c>
      <c r="AB57" s="18">
        <v>-27.618037149128</v>
      </c>
      <c r="AC57" s="19">
        <v>32.0345129341963</v>
      </c>
    </row>
    <row r="58" spans="1:29" x14ac:dyDescent="0.35">
      <c r="A58" s="8" t="s">
        <v>169</v>
      </c>
      <c r="B58" s="5" t="s">
        <v>132</v>
      </c>
      <c r="C58" s="34" t="s">
        <v>102</v>
      </c>
      <c r="D58" s="38" t="s">
        <v>177</v>
      </c>
      <c r="E58" s="38" t="s">
        <v>2</v>
      </c>
      <c r="F58" s="38">
        <v>75</v>
      </c>
      <c r="G58" s="38" t="s">
        <v>43</v>
      </c>
      <c r="H58" s="38" t="s">
        <v>43</v>
      </c>
      <c r="I58" s="39" t="s">
        <v>43</v>
      </c>
      <c r="J58" s="38" t="s">
        <v>43</v>
      </c>
      <c r="K58" s="38" t="s">
        <v>43</v>
      </c>
      <c r="L58" s="38" t="s">
        <v>43</v>
      </c>
      <c r="M58" s="39">
        <v>52232</v>
      </c>
      <c r="N58" s="38" t="s">
        <v>43</v>
      </c>
      <c r="O58" s="38" t="s">
        <v>43</v>
      </c>
      <c r="P58" s="38" t="s">
        <v>43</v>
      </c>
      <c r="Q58" s="38" t="s">
        <v>43</v>
      </c>
      <c r="R58" s="40">
        <v>0</v>
      </c>
      <c r="S58" s="38">
        <v>1165</v>
      </c>
      <c r="T58" s="38">
        <v>0</v>
      </c>
      <c r="U58" s="38" t="s">
        <v>43</v>
      </c>
      <c r="V58" s="38" t="s">
        <v>43</v>
      </c>
      <c r="W58" s="38" t="s">
        <v>43</v>
      </c>
      <c r="X58" s="38" t="s">
        <v>43</v>
      </c>
      <c r="Y58" s="38" t="s">
        <v>43</v>
      </c>
      <c r="Z58" s="40">
        <v>0.05</v>
      </c>
      <c r="AA58" s="40">
        <v>0</v>
      </c>
      <c r="AB58" s="20">
        <v>-29.964699122395899</v>
      </c>
      <c r="AC58" s="21">
        <v>22.339438357413599</v>
      </c>
    </row>
    <row r="59" spans="1:29" x14ac:dyDescent="0.35">
      <c r="A59" s="8" t="s">
        <v>169</v>
      </c>
      <c r="B59" s="5" t="s">
        <v>133</v>
      </c>
      <c r="C59" s="34" t="s">
        <v>102</v>
      </c>
      <c r="D59" s="35" t="s">
        <v>177</v>
      </c>
      <c r="E59" s="35" t="s">
        <v>2</v>
      </c>
      <c r="F59" s="35">
        <v>75</v>
      </c>
      <c r="G59" s="35" t="s">
        <v>43</v>
      </c>
      <c r="H59" s="35" t="s">
        <v>43</v>
      </c>
      <c r="I59" s="36" t="s">
        <v>43</v>
      </c>
      <c r="J59" s="35" t="s">
        <v>43</v>
      </c>
      <c r="K59" s="35" t="s">
        <v>43</v>
      </c>
      <c r="L59" s="35" t="s">
        <v>43</v>
      </c>
      <c r="M59" s="36">
        <v>52232</v>
      </c>
      <c r="N59" s="35" t="s">
        <v>43</v>
      </c>
      <c r="O59" s="35" t="s">
        <v>43</v>
      </c>
      <c r="P59" s="35" t="s">
        <v>43</v>
      </c>
      <c r="Q59" s="35" t="s">
        <v>43</v>
      </c>
      <c r="R59" s="37">
        <v>0</v>
      </c>
      <c r="S59" s="35">
        <v>1165</v>
      </c>
      <c r="T59" s="35">
        <v>0</v>
      </c>
      <c r="U59" s="35" t="s">
        <v>43</v>
      </c>
      <c r="V59" s="35" t="s">
        <v>43</v>
      </c>
      <c r="W59" s="35" t="s">
        <v>43</v>
      </c>
      <c r="X59" s="35" t="s">
        <v>43</v>
      </c>
      <c r="Y59" s="35" t="s">
        <v>43</v>
      </c>
      <c r="Z59" s="37">
        <v>0.05</v>
      </c>
      <c r="AA59" s="37">
        <v>0</v>
      </c>
      <c r="AB59" s="18">
        <v>-29.964699122395899</v>
      </c>
      <c r="AC59" s="19">
        <v>22.339438357413599</v>
      </c>
    </row>
    <row r="60" spans="1:29" x14ac:dyDescent="0.35">
      <c r="A60" s="8" t="s">
        <v>169</v>
      </c>
      <c r="B60" s="5" t="s">
        <v>134</v>
      </c>
      <c r="C60" s="34" t="s">
        <v>102</v>
      </c>
      <c r="D60" s="38" t="s">
        <v>57</v>
      </c>
      <c r="E60" s="38" t="s">
        <v>2</v>
      </c>
      <c r="F60" s="38">
        <v>86.6</v>
      </c>
      <c r="G60" s="38" t="s">
        <v>43</v>
      </c>
      <c r="H60" s="38" t="s">
        <v>43</v>
      </c>
      <c r="I60" s="39" t="s">
        <v>43</v>
      </c>
      <c r="J60" s="38" t="s">
        <v>43</v>
      </c>
      <c r="K60" s="38" t="s">
        <v>43</v>
      </c>
      <c r="L60" s="38" t="s">
        <v>43</v>
      </c>
      <c r="M60" s="39">
        <v>50406</v>
      </c>
      <c r="N60" s="38" t="s">
        <v>43</v>
      </c>
      <c r="O60" s="38" t="s">
        <v>43</v>
      </c>
      <c r="P60" s="38" t="s">
        <v>43</v>
      </c>
      <c r="Q60" s="38" t="s">
        <v>43</v>
      </c>
      <c r="R60" s="40">
        <v>0</v>
      </c>
      <c r="S60" s="38">
        <v>868</v>
      </c>
      <c r="T60" s="38">
        <v>0</v>
      </c>
      <c r="U60" s="38" t="s">
        <v>43</v>
      </c>
      <c r="V60" s="38" t="s">
        <v>43</v>
      </c>
      <c r="W60" s="38" t="s">
        <v>43</v>
      </c>
      <c r="X60" s="38" t="s">
        <v>43</v>
      </c>
      <c r="Y60" s="38" t="s">
        <v>43</v>
      </c>
      <c r="Z60" s="40">
        <v>0.06</v>
      </c>
      <c r="AA60" s="40">
        <v>0</v>
      </c>
      <c r="AB60" s="20">
        <v>-32.746063646340197</v>
      </c>
      <c r="AC60" s="21">
        <v>25.807017154113002</v>
      </c>
    </row>
    <row r="61" spans="1:29" x14ac:dyDescent="0.35">
      <c r="A61" s="8" t="s">
        <v>169</v>
      </c>
      <c r="B61" s="5" t="s">
        <v>135</v>
      </c>
      <c r="C61" s="34" t="s">
        <v>102</v>
      </c>
      <c r="D61" s="35" t="s">
        <v>57</v>
      </c>
      <c r="E61" s="35" t="s">
        <v>2</v>
      </c>
      <c r="F61" s="35">
        <v>79.05</v>
      </c>
      <c r="G61" s="35" t="s">
        <v>43</v>
      </c>
      <c r="H61" s="35" t="s">
        <v>43</v>
      </c>
      <c r="I61" s="36" t="s">
        <v>43</v>
      </c>
      <c r="J61" s="35" t="s">
        <v>43</v>
      </c>
      <c r="K61" s="35" t="s">
        <v>43</v>
      </c>
      <c r="L61" s="35" t="s">
        <v>43</v>
      </c>
      <c r="M61" s="36">
        <v>50406</v>
      </c>
      <c r="N61" s="35" t="s">
        <v>43</v>
      </c>
      <c r="O61" s="35" t="s">
        <v>43</v>
      </c>
      <c r="P61" s="35" t="s">
        <v>43</v>
      </c>
      <c r="Q61" s="35" t="s">
        <v>43</v>
      </c>
      <c r="R61" s="37">
        <v>0</v>
      </c>
      <c r="S61" s="35">
        <v>868</v>
      </c>
      <c r="T61" s="35">
        <v>0</v>
      </c>
      <c r="U61" s="35" t="s">
        <v>43</v>
      </c>
      <c r="V61" s="35" t="s">
        <v>43</v>
      </c>
      <c r="W61" s="35" t="s">
        <v>43</v>
      </c>
      <c r="X61" s="35" t="s">
        <v>43</v>
      </c>
      <c r="Y61" s="35" t="s">
        <v>43</v>
      </c>
      <c r="Z61" s="37">
        <v>0.06</v>
      </c>
      <c r="AA61" s="37">
        <v>0</v>
      </c>
      <c r="AB61" s="18">
        <v>-31.183850968469201</v>
      </c>
      <c r="AC61" s="19">
        <v>24.945973114014201</v>
      </c>
    </row>
    <row r="62" spans="1:29" x14ac:dyDescent="0.35">
      <c r="A62" s="8" t="s">
        <v>169</v>
      </c>
      <c r="B62" s="5" t="s">
        <v>136</v>
      </c>
      <c r="C62" s="34" t="s">
        <v>102</v>
      </c>
      <c r="D62" s="38" t="s">
        <v>177</v>
      </c>
      <c r="E62" s="38" t="s">
        <v>2</v>
      </c>
      <c r="F62" s="38">
        <v>75</v>
      </c>
      <c r="G62" s="38" t="s">
        <v>43</v>
      </c>
      <c r="H62" s="38" t="s">
        <v>43</v>
      </c>
      <c r="I62" s="39" t="s">
        <v>43</v>
      </c>
      <c r="J62" s="38" t="s">
        <v>43</v>
      </c>
      <c r="K62" s="38" t="s">
        <v>43</v>
      </c>
      <c r="L62" s="38" t="s">
        <v>43</v>
      </c>
      <c r="M62" s="39">
        <v>52232</v>
      </c>
      <c r="N62" s="38" t="s">
        <v>43</v>
      </c>
      <c r="O62" s="38" t="s">
        <v>43</v>
      </c>
      <c r="P62" s="38" t="s">
        <v>43</v>
      </c>
      <c r="Q62" s="38" t="s">
        <v>43</v>
      </c>
      <c r="R62" s="40">
        <v>0</v>
      </c>
      <c r="S62" s="38">
        <v>1165</v>
      </c>
      <c r="T62" s="38">
        <v>0</v>
      </c>
      <c r="U62" s="38" t="s">
        <v>43</v>
      </c>
      <c r="V62" s="38" t="s">
        <v>43</v>
      </c>
      <c r="W62" s="38" t="s">
        <v>43</v>
      </c>
      <c r="X62" s="38" t="s">
        <v>43</v>
      </c>
      <c r="Y62" s="38" t="s">
        <v>43</v>
      </c>
      <c r="Z62" s="40">
        <v>0.05</v>
      </c>
      <c r="AA62" s="40">
        <v>0</v>
      </c>
      <c r="AB62" s="20">
        <v>-32.196692081696199</v>
      </c>
      <c r="AC62" s="21">
        <v>18.895029014548101</v>
      </c>
    </row>
    <row r="63" spans="1:29" x14ac:dyDescent="0.35">
      <c r="A63" s="8" t="s">
        <v>169</v>
      </c>
      <c r="B63" s="5" t="s">
        <v>137</v>
      </c>
      <c r="C63" s="34" t="s">
        <v>102</v>
      </c>
      <c r="D63" s="35" t="s">
        <v>177</v>
      </c>
      <c r="E63" s="35" t="s">
        <v>2</v>
      </c>
      <c r="F63" s="35">
        <v>75</v>
      </c>
      <c r="G63" s="35" t="s">
        <v>43</v>
      </c>
      <c r="H63" s="35" t="s">
        <v>43</v>
      </c>
      <c r="I63" s="36" t="s">
        <v>43</v>
      </c>
      <c r="J63" s="35" t="s">
        <v>43</v>
      </c>
      <c r="K63" s="35" t="s">
        <v>43</v>
      </c>
      <c r="L63" s="35" t="s">
        <v>43</v>
      </c>
      <c r="M63" s="36">
        <v>52232</v>
      </c>
      <c r="N63" s="35" t="s">
        <v>43</v>
      </c>
      <c r="O63" s="35" t="s">
        <v>43</v>
      </c>
      <c r="P63" s="35" t="s">
        <v>43</v>
      </c>
      <c r="Q63" s="35" t="s">
        <v>43</v>
      </c>
      <c r="R63" s="37">
        <v>0</v>
      </c>
      <c r="S63" s="35">
        <v>1165</v>
      </c>
      <c r="T63" s="35">
        <v>0</v>
      </c>
      <c r="U63" s="35" t="s">
        <v>43</v>
      </c>
      <c r="V63" s="35" t="s">
        <v>43</v>
      </c>
      <c r="W63" s="35" t="s">
        <v>43</v>
      </c>
      <c r="X63" s="35" t="s">
        <v>43</v>
      </c>
      <c r="Y63" s="35" t="s">
        <v>43</v>
      </c>
      <c r="Z63" s="37">
        <v>0.05</v>
      </c>
      <c r="AA63" s="37">
        <v>0</v>
      </c>
      <c r="AB63" s="18">
        <v>-29.133295927185699</v>
      </c>
      <c r="AC63" s="19">
        <v>24.798805920214701</v>
      </c>
    </row>
    <row r="64" spans="1:29" x14ac:dyDescent="0.35">
      <c r="A64" s="8" t="s">
        <v>169</v>
      </c>
      <c r="B64" s="5" t="s">
        <v>138</v>
      </c>
      <c r="C64" s="34" t="s">
        <v>102</v>
      </c>
      <c r="D64" s="38" t="s">
        <v>57</v>
      </c>
      <c r="E64" s="38" t="s">
        <v>2</v>
      </c>
      <c r="F64" s="38">
        <v>108.25</v>
      </c>
      <c r="G64" s="38" t="s">
        <v>43</v>
      </c>
      <c r="H64" s="38" t="s">
        <v>43</v>
      </c>
      <c r="I64" s="39" t="s">
        <v>43</v>
      </c>
      <c r="J64" s="38" t="s">
        <v>43</v>
      </c>
      <c r="K64" s="38" t="s">
        <v>43</v>
      </c>
      <c r="L64" s="38" t="s">
        <v>43</v>
      </c>
      <c r="M64" s="39">
        <v>50406</v>
      </c>
      <c r="N64" s="38" t="s">
        <v>43</v>
      </c>
      <c r="O64" s="38" t="s">
        <v>43</v>
      </c>
      <c r="P64" s="38" t="s">
        <v>43</v>
      </c>
      <c r="Q64" s="38" t="s">
        <v>43</v>
      </c>
      <c r="R64" s="40">
        <v>0</v>
      </c>
      <c r="S64" s="38">
        <v>868</v>
      </c>
      <c r="T64" s="38">
        <v>0</v>
      </c>
      <c r="U64" s="38" t="s">
        <v>43</v>
      </c>
      <c r="V64" s="38" t="s">
        <v>43</v>
      </c>
      <c r="W64" s="38" t="s">
        <v>43</v>
      </c>
      <c r="X64" s="38" t="s">
        <v>43</v>
      </c>
      <c r="Y64" s="38" t="s">
        <v>43</v>
      </c>
      <c r="Z64" s="40">
        <v>0.06</v>
      </c>
      <c r="AA64" s="40">
        <v>0</v>
      </c>
      <c r="AB64" s="20">
        <v>-34.001606610332303</v>
      </c>
      <c r="AC64" s="21">
        <v>24.7416286318375</v>
      </c>
    </row>
    <row r="65" spans="1:29" x14ac:dyDescent="0.35">
      <c r="A65" s="8" t="s">
        <v>169</v>
      </c>
      <c r="B65" s="5" t="s">
        <v>139</v>
      </c>
      <c r="C65" s="34" t="s">
        <v>102</v>
      </c>
      <c r="D65" s="35" t="s">
        <v>177</v>
      </c>
      <c r="E65" s="35" t="s">
        <v>2</v>
      </c>
      <c r="F65" s="35">
        <v>60</v>
      </c>
      <c r="G65" s="35" t="s">
        <v>43</v>
      </c>
      <c r="H65" s="35" t="s">
        <v>43</v>
      </c>
      <c r="I65" s="36" t="s">
        <v>43</v>
      </c>
      <c r="J65" s="35" t="s">
        <v>43</v>
      </c>
      <c r="K65" s="35" t="s">
        <v>43</v>
      </c>
      <c r="L65" s="35" t="s">
        <v>43</v>
      </c>
      <c r="M65" s="36">
        <v>52232</v>
      </c>
      <c r="N65" s="35" t="s">
        <v>43</v>
      </c>
      <c r="O65" s="35" t="s">
        <v>43</v>
      </c>
      <c r="P65" s="35" t="s">
        <v>43</v>
      </c>
      <c r="Q65" s="35" t="s">
        <v>43</v>
      </c>
      <c r="R65" s="37">
        <v>0</v>
      </c>
      <c r="S65" s="35">
        <v>1165</v>
      </c>
      <c r="T65" s="35">
        <v>0</v>
      </c>
      <c r="U65" s="35" t="s">
        <v>43</v>
      </c>
      <c r="V65" s="35" t="s">
        <v>43</v>
      </c>
      <c r="W65" s="35" t="s">
        <v>43</v>
      </c>
      <c r="X65" s="35" t="s">
        <v>43</v>
      </c>
      <c r="Y65" s="35" t="s">
        <v>43</v>
      </c>
      <c r="Z65" s="37">
        <v>0.05</v>
      </c>
      <c r="AA65" s="37">
        <v>0</v>
      </c>
      <c r="AB65" s="18">
        <v>-23.671938338207902</v>
      </c>
      <c r="AC65" s="19">
        <v>27.635734905913498</v>
      </c>
    </row>
    <row r="66" spans="1:29" x14ac:dyDescent="0.35">
      <c r="A66" s="8" t="s">
        <v>169</v>
      </c>
      <c r="B66" s="5" t="s">
        <v>140</v>
      </c>
      <c r="C66" s="34" t="s">
        <v>142</v>
      </c>
      <c r="D66" s="38" t="s">
        <v>19</v>
      </c>
      <c r="E66" s="38" t="s">
        <v>2</v>
      </c>
      <c r="F66" s="38">
        <v>100</v>
      </c>
      <c r="G66" s="38" t="s">
        <v>43</v>
      </c>
      <c r="H66" s="38" t="s">
        <v>43</v>
      </c>
      <c r="I66" s="39" t="s">
        <v>43</v>
      </c>
      <c r="J66" s="38" t="s">
        <v>43</v>
      </c>
      <c r="K66" s="38" t="s">
        <v>43</v>
      </c>
      <c r="L66" s="38" t="s">
        <v>43</v>
      </c>
      <c r="M66" s="39" t="s">
        <v>55</v>
      </c>
      <c r="N66" s="38" t="s">
        <v>43</v>
      </c>
      <c r="O66" s="38" t="s">
        <v>43</v>
      </c>
      <c r="P66" s="38" t="s">
        <v>43</v>
      </c>
      <c r="Q66" s="38" t="s">
        <v>43</v>
      </c>
      <c r="R66" s="40">
        <v>0</v>
      </c>
      <c r="S66" s="38">
        <v>2902</v>
      </c>
      <c r="T66" s="38">
        <v>0</v>
      </c>
      <c r="U66" s="38" t="s">
        <v>43</v>
      </c>
      <c r="V66" s="38" t="s">
        <v>43</v>
      </c>
      <c r="W66" s="38" t="s">
        <v>43</v>
      </c>
      <c r="X66" s="38" t="s">
        <v>43</v>
      </c>
      <c r="Y66" s="38">
        <v>6</v>
      </c>
      <c r="Z66" s="40">
        <v>0.08</v>
      </c>
      <c r="AA66" s="40">
        <v>0</v>
      </c>
      <c r="AB66" s="20">
        <v>-27.758086493217501</v>
      </c>
      <c r="AC66" s="21">
        <v>23.015895825852599</v>
      </c>
    </row>
    <row r="67" spans="1:29" x14ac:dyDescent="0.35">
      <c r="A67" s="8" t="s">
        <v>169</v>
      </c>
      <c r="B67" s="5" t="s">
        <v>141</v>
      </c>
      <c r="C67" s="34" t="s">
        <v>142</v>
      </c>
      <c r="D67" s="35" t="s">
        <v>19</v>
      </c>
      <c r="E67" s="35" t="s">
        <v>11</v>
      </c>
      <c r="F67" s="35">
        <v>100</v>
      </c>
      <c r="G67" s="35" t="s">
        <v>43</v>
      </c>
      <c r="H67" s="35" t="s">
        <v>43</v>
      </c>
      <c r="I67" s="36">
        <v>45292</v>
      </c>
      <c r="J67" s="35" t="s">
        <v>43</v>
      </c>
      <c r="K67" s="35" t="s">
        <v>43</v>
      </c>
      <c r="L67" s="35" t="s">
        <v>43</v>
      </c>
      <c r="M67" s="36" t="s">
        <v>55</v>
      </c>
      <c r="N67" s="35" t="s">
        <v>43</v>
      </c>
      <c r="O67" s="35" t="s">
        <v>43</v>
      </c>
      <c r="P67" s="35" t="s">
        <v>43</v>
      </c>
      <c r="Q67" s="35" t="s">
        <v>43</v>
      </c>
      <c r="R67" s="37">
        <v>0</v>
      </c>
      <c r="S67" s="35">
        <v>2902</v>
      </c>
      <c r="T67" s="35">
        <v>0</v>
      </c>
      <c r="U67" s="35" t="s">
        <v>43</v>
      </c>
      <c r="V67" s="35" t="s">
        <v>43</v>
      </c>
      <c r="W67" s="35" t="s">
        <v>43</v>
      </c>
      <c r="X67" s="35" t="s">
        <v>43</v>
      </c>
      <c r="Y67" s="35">
        <v>9</v>
      </c>
      <c r="Z67" s="37">
        <v>0.08</v>
      </c>
      <c r="AA67" s="37">
        <v>0</v>
      </c>
      <c r="AB67" s="18">
        <v>-28.309522111023199</v>
      </c>
      <c r="AC67" s="19">
        <v>23.104063371285399</v>
      </c>
    </row>
    <row r="68" spans="1:29" x14ac:dyDescent="0.35">
      <c r="A68" s="8" t="s">
        <v>169</v>
      </c>
      <c r="B68" s="5" t="s">
        <v>143</v>
      </c>
      <c r="C68" s="34" t="s">
        <v>103</v>
      </c>
      <c r="D68" s="38" t="s">
        <v>177</v>
      </c>
      <c r="E68" s="38" t="s">
        <v>2</v>
      </c>
      <c r="F68" s="38">
        <v>40</v>
      </c>
      <c r="G68" s="38" t="s">
        <v>43</v>
      </c>
      <c r="H68" s="38" t="s">
        <v>43</v>
      </c>
      <c r="I68" s="39" t="s">
        <v>43</v>
      </c>
      <c r="J68" s="38" t="s">
        <v>43</v>
      </c>
      <c r="K68" s="38" t="s">
        <v>43</v>
      </c>
      <c r="L68" s="38" t="s">
        <v>43</v>
      </c>
      <c r="M68" s="39">
        <v>53328</v>
      </c>
      <c r="N68" s="38" t="s">
        <v>43</v>
      </c>
      <c r="O68" s="38" t="s">
        <v>43</v>
      </c>
      <c r="P68" s="38" t="s">
        <v>43</v>
      </c>
      <c r="Q68" s="38" t="s">
        <v>43</v>
      </c>
      <c r="R68" s="40">
        <v>0</v>
      </c>
      <c r="S68" s="38">
        <v>872</v>
      </c>
      <c r="T68" s="38">
        <v>0</v>
      </c>
      <c r="U68" s="38" t="s">
        <v>43</v>
      </c>
      <c r="V68" s="38" t="s">
        <v>43</v>
      </c>
      <c r="W68" s="38" t="s">
        <v>43</v>
      </c>
      <c r="X68" s="38" t="s">
        <v>43</v>
      </c>
      <c r="Y68" s="38" t="s">
        <v>43</v>
      </c>
      <c r="Z68" s="40">
        <v>0.05</v>
      </c>
      <c r="AA68" s="40">
        <v>0</v>
      </c>
      <c r="AB68" s="20">
        <v>-29.220159532072898</v>
      </c>
      <c r="AC68" s="21">
        <v>18.915203100908499</v>
      </c>
    </row>
    <row r="69" spans="1:29" x14ac:dyDescent="0.35">
      <c r="A69" s="8" t="s">
        <v>169</v>
      </c>
      <c r="B69" s="5" t="s">
        <v>144</v>
      </c>
      <c r="C69" s="34" t="s">
        <v>103</v>
      </c>
      <c r="D69" s="35" t="s">
        <v>177</v>
      </c>
      <c r="E69" s="35" t="s">
        <v>2</v>
      </c>
      <c r="F69" s="35">
        <v>55</v>
      </c>
      <c r="G69" s="35" t="s">
        <v>43</v>
      </c>
      <c r="H69" s="35" t="s">
        <v>43</v>
      </c>
      <c r="I69" s="36" t="s">
        <v>43</v>
      </c>
      <c r="J69" s="35" t="s">
        <v>43</v>
      </c>
      <c r="K69" s="35" t="s">
        <v>43</v>
      </c>
      <c r="L69" s="35" t="s">
        <v>43</v>
      </c>
      <c r="M69" s="36">
        <v>53328</v>
      </c>
      <c r="N69" s="35" t="s">
        <v>43</v>
      </c>
      <c r="O69" s="35" t="s">
        <v>43</v>
      </c>
      <c r="P69" s="35" t="s">
        <v>43</v>
      </c>
      <c r="Q69" s="35" t="s">
        <v>43</v>
      </c>
      <c r="R69" s="37">
        <v>0</v>
      </c>
      <c r="S69" s="35">
        <v>872</v>
      </c>
      <c r="T69" s="35">
        <v>0</v>
      </c>
      <c r="U69" s="35" t="s">
        <v>43</v>
      </c>
      <c r="V69" s="35" t="s">
        <v>43</v>
      </c>
      <c r="W69" s="35" t="s">
        <v>43</v>
      </c>
      <c r="X69" s="35" t="s">
        <v>43</v>
      </c>
      <c r="Y69" s="35" t="s">
        <v>43</v>
      </c>
      <c r="Z69" s="37">
        <v>0.05</v>
      </c>
      <c r="AA69" s="37">
        <v>0</v>
      </c>
      <c r="AB69" s="18">
        <v>-29.115135854396001</v>
      </c>
      <c r="AC69" s="19">
        <v>23.7490965967927</v>
      </c>
    </row>
    <row r="70" spans="1:29" x14ac:dyDescent="0.35">
      <c r="A70" s="8" t="s">
        <v>169</v>
      </c>
      <c r="B70" s="5" t="s">
        <v>145</v>
      </c>
      <c r="C70" s="34" t="s">
        <v>103</v>
      </c>
      <c r="D70" s="38" t="s">
        <v>177</v>
      </c>
      <c r="E70" s="38" t="s">
        <v>2</v>
      </c>
      <c r="F70" s="38">
        <v>67.900000000000006</v>
      </c>
      <c r="G70" s="38" t="s">
        <v>43</v>
      </c>
      <c r="H70" s="38" t="s">
        <v>43</v>
      </c>
      <c r="I70" s="39" t="s">
        <v>43</v>
      </c>
      <c r="J70" s="38" t="s">
        <v>43</v>
      </c>
      <c r="K70" s="38" t="s">
        <v>43</v>
      </c>
      <c r="L70" s="38" t="s">
        <v>43</v>
      </c>
      <c r="M70" s="39">
        <v>53328</v>
      </c>
      <c r="N70" s="38" t="s">
        <v>43</v>
      </c>
      <c r="O70" s="38" t="s">
        <v>43</v>
      </c>
      <c r="P70" s="38" t="s">
        <v>43</v>
      </c>
      <c r="Q70" s="38" t="s">
        <v>43</v>
      </c>
      <c r="R70" s="40">
        <v>0</v>
      </c>
      <c r="S70" s="38">
        <v>872</v>
      </c>
      <c r="T70" s="38">
        <v>0</v>
      </c>
      <c r="U70" s="38" t="s">
        <v>43</v>
      </c>
      <c r="V70" s="38" t="s">
        <v>43</v>
      </c>
      <c r="W70" s="38" t="s">
        <v>43</v>
      </c>
      <c r="X70" s="38" t="s">
        <v>43</v>
      </c>
      <c r="Y70" s="38" t="s">
        <v>43</v>
      </c>
      <c r="Z70" s="40">
        <v>0.05</v>
      </c>
      <c r="AA70" s="40">
        <v>0</v>
      </c>
      <c r="AB70" s="20">
        <v>-26.854002394874001</v>
      </c>
      <c r="AC70" s="21">
        <v>26.642110714537999</v>
      </c>
    </row>
    <row r="71" spans="1:29" x14ac:dyDescent="0.35">
      <c r="A71" s="8" t="s">
        <v>169</v>
      </c>
      <c r="B71" s="5" t="s">
        <v>146</v>
      </c>
      <c r="C71" s="34" t="s">
        <v>103</v>
      </c>
      <c r="D71" s="35" t="s">
        <v>57</v>
      </c>
      <c r="E71" s="35" t="s">
        <v>2</v>
      </c>
      <c r="F71" s="35">
        <v>102</v>
      </c>
      <c r="G71" s="35" t="s">
        <v>43</v>
      </c>
      <c r="H71" s="35" t="s">
        <v>43</v>
      </c>
      <c r="I71" s="36" t="s">
        <v>43</v>
      </c>
      <c r="J71" s="35" t="s">
        <v>43</v>
      </c>
      <c r="K71" s="35" t="s">
        <v>43</v>
      </c>
      <c r="L71" s="35" t="s">
        <v>43</v>
      </c>
      <c r="M71" s="36">
        <v>51502</v>
      </c>
      <c r="N71" s="35" t="s">
        <v>43</v>
      </c>
      <c r="O71" s="35" t="s">
        <v>43</v>
      </c>
      <c r="P71" s="35" t="s">
        <v>43</v>
      </c>
      <c r="Q71" s="35" t="s">
        <v>43</v>
      </c>
      <c r="R71" s="37">
        <v>0</v>
      </c>
      <c r="S71" s="35">
        <v>687</v>
      </c>
      <c r="T71" s="35">
        <v>0</v>
      </c>
      <c r="U71" s="35" t="s">
        <v>43</v>
      </c>
      <c r="V71" s="35" t="s">
        <v>43</v>
      </c>
      <c r="W71" s="35" t="s">
        <v>43</v>
      </c>
      <c r="X71" s="35" t="s">
        <v>43</v>
      </c>
      <c r="Y71" s="35" t="s">
        <v>43</v>
      </c>
      <c r="Z71" s="37">
        <v>0.06</v>
      </c>
      <c r="AA71" s="37">
        <v>0</v>
      </c>
      <c r="AB71" s="18">
        <v>-29.964699122395899</v>
      </c>
      <c r="AC71" s="19">
        <v>22.339438357413599</v>
      </c>
    </row>
    <row r="72" spans="1:29" x14ac:dyDescent="0.35">
      <c r="A72" s="8" t="s">
        <v>169</v>
      </c>
      <c r="B72" s="5" t="s">
        <v>147</v>
      </c>
      <c r="C72" s="34" t="s">
        <v>103</v>
      </c>
      <c r="D72" s="38" t="s">
        <v>177</v>
      </c>
      <c r="E72" s="38" t="s">
        <v>2</v>
      </c>
      <c r="F72" s="38">
        <v>50</v>
      </c>
      <c r="G72" s="38" t="s">
        <v>43</v>
      </c>
      <c r="H72" s="38" t="s">
        <v>43</v>
      </c>
      <c r="I72" s="39" t="s">
        <v>43</v>
      </c>
      <c r="J72" s="38" t="s">
        <v>43</v>
      </c>
      <c r="K72" s="38" t="s">
        <v>43</v>
      </c>
      <c r="L72" s="38" t="s">
        <v>43</v>
      </c>
      <c r="M72" s="39">
        <v>53328</v>
      </c>
      <c r="N72" s="38" t="s">
        <v>43</v>
      </c>
      <c r="O72" s="38" t="s">
        <v>43</v>
      </c>
      <c r="P72" s="38" t="s">
        <v>43</v>
      </c>
      <c r="Q72" s="38" t="s">
        <v>43</v>
      </c>
      <c r="R72" s="40">
        <v>0</v>
      </c>
      <c r="S72" s="38">
        <v>872</v>
      </c>
      <c r="T72" s="38">
        <v>0</v>
      </c>
      <c r="U72" s="38" t="s">
        <v>43</v>
      </c>
      <c r="V72" s="38" t="s">
        <v>43</v>
      </c>
      <c r="W72" s="38" t="s">
        <v>43</v>
      </c>
      <c r="X72" s="38" t="s">
        <v>43</v>
      </c>
      <c r="Y72" s="38" t="s">
        <v>43</v>
      </c>
      <c r="Z72" s="40">
        <v>0.05</v>
      </c>
      <c r="AA72" s="40">
        <v>0</v>
      </c>
      <c r="AB72" s="20">
        <v>-25.6096687251089</v>
      </c>
      <c r="AC72" s="21">
        <v>27.807654163244202</v>
      </c>
    </row>
    <row r="73" spans="1:29" x14ac:dyDescent="0.35">
      <c r="A73" s="8" t="s">
        <v>169</v>
      </c>
      <c r="B73" s="5" t="s">
        <v>148</v>
      </c>
      <c r="C73" s="34" t="s">
        <v>103</v>
      </c>
      <c r="D73" s="35" t="s">
        <v>177</v>
      </c>
      <c r="E73" s="35" t="s">
        <v>2</v>
      </c>
      <c r="F73" s="35">
        <v>75</v>
      </c>
      <c r="G73" s="35" t="s">
        <v>43</v>
      </c>
      <c r="H73" s="35" t="s">
        <v>43</v>
      </c>
      <c r="I73" s="36" t="s">
        <v>43</v>
      </c>
      <c r="J73" s="35" t="s">
        <v>43</v>
      </c>
      <c r="K73" s="35" t="s">
        <v>43</v>
      </c>
      <c r="L73" s="35" t="s">
        <v>43</v>
      </c>
      <c r="M73" s="36">
        <v>53328</v>
      </c>
      <c r="N73" s="35" t="s">
        <v>43</v>
      </c>
      <c r="O73" s="35" t="s">
        <v>43</v>
      </c>
      <c r="P73" s="35" t="s">
        <v>43</v>
      </c>
      <c r="Q73" s="35" t="s">
        <v>43</v>
      </c>
      <c r="R73" s="37">
        <v>0</v>
      </c>
      <c r="S73" s="35">
        <v>872</v>
      </c>
      <c r="T73" s="35">
        <v>0</v>
      </c>
      <c r="U73" s="35" t="s">
        <v>43</v>
      </c>
      <c r="V73" s="35" t="s">
        <v>43</v>
      </c>
      <c r="W73" s="35" t="s">
        <v>43</v>
      </c>
      <c r="X73" s="35" t="s">
        <v>43</v>
      </c>
      <c r="Y73" s="35" t="s">
        <v>43</v>
      </c>
      <c r="Z73" s="37">
        <v>0.05</v>
      </c>
      <c r="AA73" s="37">
        <v>0</v>
      </c>
      <c r="AB73" s="18">
        <v>-28.414926727986401</v>
      </c>
      <c r="AC73" s="19">
        <v>21.221905297254199</v>
      </c>
    </row>
    <row r="74" spans="1:29" x14ac:dyDescent="0.35">
      <c r="A74" s="8" t="s">
        <v>169</v>
      </c>
      <c r="B74" s="5" t="s">
        <v>149</v>
      </c>
      <c r="C74" s="34" t="s">
        <v>103</v>
      </c>
      <c r="D74" s="38" t="s">
        <v>177</v>
      </c>
      <c r="E74" s="38" t="s">
        <v>2</v>
      </c>
      <c r="F74" s="38">
        <v>75</v>
      </c>
      <c r="G74" s="38" t="s">
        <v>43</v>
      </c>
      <c r="H74" s="38" t="s">
        <v>43</v>
      </c>
      <c r="I74" s="39" t="s">
        <v>43</v>
      </c>
      <c r="J74" s="38" t="s">
        <v>43</v>
      </c>
      <c r="K74" s="38" t="s">
        <v>43</v>
      </c>
      <c r="L74" s="38" t="s">
        <v>43</v>
      </c>
      <c r="M74" s="39">
        <v>53328</v>
      </c>
      <c r="N74" s="38" t="s">
        <v>43</v>
      </c>
      <c r="O74" s="38" t="s">
        <v>43</v>
      </c>
      <c r="P74" s="38" t="s">
        <v>43</v>
      </c>
      <c r="Q74" s="38" t="s">
        <v>43</v>
      </c>
      <c r="R74" s="40">
        <v>0</v>
      </c>
      <c r="S74" s="38">
        <v>872</v>
      </c>
      <c r="T74" s="38">
        <v>0</v>
      </c>
      <c r="U74" s="38" t="s">
        <v>43</v>
      </c>
      <c r="V74" s="38" t="s">
        <v>43</v>
      </c>
      <c r="W74" s="38" t="s">
        <v>43</v>
      </c>
      <c r="X74" s="38" t="s">
        <v>43</v>
      </c>
      <c r="Y74" s="38" t="s">
        <v>43</v>
      </c>
      <c r="Z74" s="40">
        <v>0.05</v>
      </c>
      <c r="AA74" s="40">
        <v>0</v>
      </c>
      <c r="AB74" s="20">
        <v>-28.414926727986401</v>
      </c>
      <c r="AC74" s="21">
        <v>21.221905297254199</v>
      </c>
    </row>
    <row r="75" spans="1:29" x14ac:dyDescent="0.35">
      <c r="A75" s="8" t="s">
        <v>169</v>
      </c>
      <c r="B75" s="5" t="s">
        <v>150</v>
      </c>
      <c r="C75" s="34" t="s">
        <v>103</v>
      </c>
      <c r="D75" s="35" t="s">
        <v>57</v>
      </c>
      <c r="E75" s="35" t="s">
        <v>2</v>
      </c>
      <c r="F75" s="35">
        <v>31.9</v>
      </c>
      <c r="G75" s="35" t="s">
        <v>43</v>
      </c>
      <c r="H75" s="35" t="s">
        <v>43</v>
      </c>
      <c r="I75" s="36" t="s">
        <v>43</v>
      </c>
      <c r="J75" s="35" t="s">
        <v>43</v>
      </c>
      <c r="K75" s="35" t="s">
        <v>43</v>
      </c>
      <c r="L75" s="35" t="s">
        <v>43</v>
      </c>
      <c r="M75" s="36">
        <v>51502</v>
      </c>
      <c r="N75" s="35" t="s">
        <v>43</v>
      </c>
      <c r="O75" s="35" t="s">
        <v>43</v>
      </c>
      <c r="P75" s="35" t="s">
        <v>43</v>
      </c>
      <c r="Q75" s="35" t="s">
        <v>43</v>
      </c>
      <c r="R75" s="37">
        <v>0</v>
      </c>
      <c r="S75" s="35">
        <v>687</v>
      </c>
      <c r="T75" s="35">
        <v>0</v>
      </c>
      <c r="U75" s="35" t="s">
        <v>43</v>
      </c>
      <c r="V75" s="35" t="s">
        <v>43</v>
      </c>
      <c r="W75" s="35" t="s">
        <v>43</v>
      </c>
      <c r="X75" s="35" t="s">
        <v>43</v>
      </c>
      <c r="Y75" s="35" t="s">
        <v>43</v>
      </c>
      <c r="Z75" s="37">
        <v>0.06</v>
      </c>
      <c r="AA75" s="37">
        <v>0</v>
      </c>
      <c r="AB75" s="18">
        <v>-34.024677964817201</v>
      </c>
      <c r="AC75" s="19">
        <v>20.431854895634601</v>
      </c>
    </row>
    <row r="76" spans="1:29" x14ac:dyDescent="0.35">
      <c r="A76" s="8" t="s">
        <v>169</v>
      </c>
      <c r="B76" s="5" t="s">
        <v>151</v>
      </c>
      <c r="C76" s="34" t="s">
        <v>103</v>
      </c>
      <c r="D76" s="38" t="s">
        <v>57</v>
      </c>
      <c r="E76" s="38" t="s">
        <v>2</v>
      </c>
      <c r="F76" s="38">
        <v>135.93</v>
      </c>
      <c r="G76" s="38" t="s">
        <v>43</v>
      </c>
      <c r="H76" s="38" t="s">
        <v>43</v>
      </c>
      <c r="I76" s="39" t="s">
        <v>43</v>
      </c>
      <c r="J76" s="38" t="s">
        <v>43</v>
      </c>
      <c r="K76" s="38" t="s">
        <v>43</v>
      </c>
      <c r="L76" s="38" t="s">
        <v>43</v>
      </c>
      <c r="M76" s="39">
        <v>51502</v>
      </c>
      <c r="N76" s="38" t="s">
        <v>43</v>
      </c>
      <c r="O76" s="38" t="s">
        <v>43</v>
      </c>
      <c r="P76" s="38" t="s">
        <v>43</v>
      </c>
      <c r="Q76" s="38" t="s">
        <v>43</v>
      </c>
      <c r="R76" s="40">
        <v>0</v>
      </c>
      <c r="S76" s="38">
        <v>687</v>
      </c>
      <c r="T76" s="38">
        <v>0</v>
      </c>
      <c r="U76" s="38" t="s">
        <v>43</v>
      </c>
      <c r="V76" s="38" t="s">
        <v>43</v>
      </c>
      <c r="W76" s="38" t="s">
        <v>43</v>
      </c>
      <c r="X76" s="38" t="s">
        <v>43</v>
      </c>
      <c r="Y76" s="38" t="s">
        <v>43</v>
      </c>
      <c r="Z76" s="40">
        <v>0.06</v>
      </c>
      <c r="AA76" s="40">
        <v>0</v>
      </c>
      <c r="AB76" s="20">
        <v>-29.964699122395899</v>
      </c>
      <c r="AC76" s="21">
        <v>22.339438357413599</v>
      </c>
    </row>
    <row r="77" spans="1:29" x14ac:dyDescent="0.35">
      <c r="A77" s="8" t="s">
        <v>169</v>
      </c>
      <c r="B77" s="5" t="s">
        <v>152</v>
      </c>
      <c r="C77" s="34" t="s">
        <v>103</v>
      </c>
      <c r="D77" s="35" t="s">
        <v>57</v>
      </c>
      <c r="E77" s="35" t="s">
        <v>2</v>
      </c>
      <c r="F77" s="35">
        <v>117.72</v>
      </c>
      <c r="G77" s="35" t="s">
        <v>43</v>
      </c>
      <c r="H77" s="35" t="s">
        <v>43</v>
      </c>
      <c r="I77" s="36" t="s">
        <v>43</v>
      </c>
      <c r="J77" s="35" t="s">
        <v>43</v>
      </c>
      <c r="K77" s="35" t="s">
        <v>43</v>
      </c>
      <c r="L77" s="35" t="s">
        <v>43</v>
      </c>
      <c r="M77" s="36">
        <v>51502</v>
      </c>
      <c r="N77" s="35" t="s">
        <v>43</v>
      </c>
      <c r="O77" s="35" t="s">
        <v>43</v>
      </c>
      <c r="P77" s="35" t="s">
        <v>43</v>
      </c>
      <c r="Q77" s="35" t="s">
        <v>43</v>
      </c>
      <c r="R77" s="37">
        <v>0</v>
      </c>
      <c r="S77" s="35">
        <v>687</v>
      </c>
      <c r="T77" s="35">
        <v>0</v>
      </c>
      <c r="U77" s="35" t="s">
        <v>43</v>
      </c>
      <c r="V77" s="35" t="s">
        <v>43</v>
      </c>
      <c r="W77" s="35" t="s">
        <v>43</v>
      </c>
      <c r="X77" s="35" t="s">
        <v>43</v>
      </c>
      <c r="Y77" s="35" t="s">
        <v>43</v>
      </c>
      <c r="Z77" s="37">
        <v>0.06</v>
      </c>
      <c r="AA77" s="37">
        <v>0</v>
      </c>
      <c r="AB77" s="18">
        <v>-32.746063646340197</v>
      </c>
      <c r="AC77" s="19">
        <v>25.807017154113002</v>
      </c>
    </row>
    <row r="78" spans="1:29" x14ac:dyDescent="0.35">
      <c r="A78" s="8" t="s">
        <v>169</v>
      </c>
      <c r="B78" s="5" t="s">
        <v>153</v>
      </c>
      <c r="C78" s="34" t="s">
        <v>103</v>
      </c>
      <c r="D78" s="38" t="s">
        <v>57</v>
      </c>
      <c r="E78" s="38" t="s">
        <v>2</v>
      </c>
      <c r="F78" s="38">
        <v>136.69999999999999</v>
      </c>
      <c r="G78" s="38" t="s">
        <v>43</v>
      </c>
      <c r="H78" s="38" t="s">
        <v>43</v>
      </c>
      <c r="I78" s="39" t="s">
        <v>43</v>
      </c>
      <c r="J78" s="38" t="s">
        <v>43</v>
      </c>
      <c r="K78" s="38" t="s">
        <v>43</v>
      </c>
      <c r="L78" s="38" t="s">
        <v>43</v>
      </c>
      <c r="M78" s="39">
        <v>51502</v>
      </c>
      <c r="N78" s="38" t="s">
        <v>43</v>
      </c>
      <c r="O78" s="38" t="s">
        <v>43</v>
      </c>
      <c r="P78" s="38" t="s">
        <v>43</v>
      </c>
      <c r="Q78" s="38" t="s">
        <v>43</v>
      </c>
      <c r="R78" s="40">
        <v>0</v>
      </c>
      <c r="S78" s="38">
        <v>687</v>
      </c>
      <c r="T78" s="38">
        <v>0</v>
      </c>
      <c r="U78" s="38" t="s">
        <v>43</v>
      </c>
      <c r="V78" s="38" t="s">
        <v>43</v>
      </c>
      <c r="W78" s="38" t="s">
        <v>43</v>
      </c>
      <c r="X78" s="38" t="s">
        <v>43</v>
      </c>
      <c r="Y78" s="38" t="s">
        <v>43</v>
      </c>
      <c r="Z78" s="40">
        <v>0.06</v>
      </c>
      <c r="AA78" s="40">
        <v>0</v>
      </c>
      <c r="AB78" s="20">
        <v>-29.665695734220598</v>
      </c>
      <c r="AC78" s="21">
        <v>17.8877643635381</v>
      </c>
    </row>
    <row r="79" spans="1:29" x14ac:dyDescent="0.35">
      <c r="A79" s="8" t="s">
        <v>169</v>
      </c>
      <c r="B79" s="5" t="s">
        <v>154</v>
      </c>
      <c r="C79" s="34" t="s">
        <v>103</v>
      </c>
      <c r="D79" s="35" t="s">
        <v>177</v>
      </c>
      <c r="E79" s="35" t="s">
        <v>2</v>
      </c>
      <c r="F79" s="35">
        <v>75</v>
      </c>
      <c r="G79" s="35" t="s">
        <v>43</v>
      </c>
      <c r="H79" s="35" t="s">
        <v>43</v>
      </c>
      <c r="I79" s="36" t="s">
        <v>43</v>
      </c>
      <c r="J79" s="35" t="s">
        <v>43</v>
      </c>
      <c r="K79" s="35" t="s">
        <v>43</v>
      </c>
      <c r="L79" s="35" t="s">
        <v>43</v>
      </c>
      <c r="M79" s="36">
        <v>53328</v>
      </c>
      <c r="N79" s="35" t="s">
        <v>43</v>
      </c>
      <c r="O79" s="35" t="s">
        <v>43</v>
      </c>
      <c r="P79" s="35" t="s">
        <v>43</v>
      </c>
      <c r="Q79" s="35" t="s">
        <v>43</v>
      </c>
      <c r="R79" s="37">
        <v>0</v>
      </c>
      <c r="S79" s="35">
        <v>872</v>
      </c>
      <c r="T79" s="35">
        <v>0</v>
      </c>
      <c r="U79" s="35" t="s">
        <v>43</v>
      </c>
      <c r="V79" s="35" t="s">
        <v>43</v>
      </c>
      <c r="W79" s="35" t="s">
        <v>43</v>
      </c>
      <c r="X79" s="35" t="s">
        <v>43</v>
      </c>
      <c r="Y79" s="35" t="s">
        <v>43</v>
      </c>
      <c r="Z79" s="37">
        <v>0.05</v>
      </c>
      <c r="AA79" s="37">
        <v>0</v>
      </c>
      <c r="AB79" s="18">
        <v>-29.162091148510498</v>
      </c>
      <c r="AC79" s="19">
        <v>19.386264306318001</v>
      </c>
    </row>
    <row r="80" spans="1:29" x14ac:dyDescent="0.35">
      <c r="A80" s="8" t="s">
        <v>169</v>
      </c>
      <c r="B80" s="5" t="s">
        <v>155</v>
      </c>
      <c r="C80" s="34" t="s">
        <v>103</v>
      </c>
      <c r="D80" s="38" t="s">
        <v>61</v>
      </c>
      <c r="E80" s="38" t="s">
        <v>2</v>
      </c>
      <c r="F80" s="38">
        <v>3.8</v>
      </c>
      <c r="G80" s="38" t="s">
        <v>43</v>
      </c>
      <c r="H80" s="38" t="s">
        <v>43</v>
      </c>
      <c r="I80" s="39" t="s">
        <v>43</v>
      </c>
      <c r="J80" s="38" t="s">
        <v>43</v>
      </c>
      <c r="K80" s="38" t="s">
        <v>43</v>
      </c>
      <c r="L80" s="38" t="s">
        <v>43</v>
      </c>
      <c r="M80" s="39" t="s">
        <v>55</v>
      </c>
      <c r="N80" s="38" t="s">
        <v>43</v>
      </c>
      <c r="O80" s="38" t="s">
        <v>43</v>
      </c>
      <c r="P80" s="38" t="s">
        <v>43</v>
      </c>
      <c r="Q80" s="38" t="s">
        <v>43</v>
      </c>
      <c r="R80" s="40">
        <v>0</v>
      </c>
      <c r="S80" s="38">
        <v>1240</v>
      </c>
      <c r="T80" s="38">
        <v>0</v>
      </c>
      <c r="U80" s="38" t="s">
        <v>43</v>
      </c>
      <c r="V80" s="38" t="s">
        <v>43</v>
      </c>
      <c r="W80" s="38" t="s">
        <v>43</v>
      </c>
      <c r="X80" s="38" t="s">
        <v>43</v>
      </c>
      <c r="Y80" s="38" t="s">
        <v>43</v>
      </c>
      <c r="Z80" s="40">
        <v>0.03</v>
      </c>
      <c r="AA80" s="40">
        <v>0.03</v>
      </c>
      <c r="AB80" s="20">
        <v>-28.242503069651601</v>
      </c>
      <c r="AC80" s="21">
        <v>28.307683283941302</v>
      </c>
    </row>
    <row r="81" spans="1:37" x14ac:dyDescent="0.35">
      <c r="A81" s="8" t="s">
        <v>169</v>
      </c>
      <c r="B81" s="5" t="s">
        <v>156</v>
      </c>
      <c r="C81" s="34" t="s">
        <v>103</v>
      </c>
      <c r="D81" s="35" t="s">
        <v>177</v>
      </c>
      <c r="E81" s="35" t="s">
        <v>2</v>
      </c>
      <c r="F81" s="35">
        <v>75</v>
      </c>
      <c r="G81" s="35" t="s">
        <v>43</v>
      </c>
      <c r="H81" s="35" t="s">
        <v>43</v>
      </c>
      <c r="I81" s="36" t="s">
        <v>43</v>
      </c>
      <c r="J81" s="35" t="s">
        <v>43</v>
      </c>
      <c r="K81" s="35" t="s">
        <v>43</v>
      </c>
      <c r="L81" s="35" t="s">
        <v>43</v>
      </c>
      <c r="M81" s="36">
        <v>53328</v>
      </c>
      <c r="N81" s="35" t="s">
        <v>43</v>
      </c>
      <c r="O81" s="35" t="s">
        <v>43</v>
      </c>
      <c r="P81" s="35" t="s">
        <v>43</v>
      </c>
      <c r="Q81" s="35" t="s">
        <v>43</v>
      </c>
      <c r="R81" s="37">
        <v>0</v>
      </c>
      <c r="S81" s="35">
        <v>872</v>
      </c>
      <c r="T81" s="35">
        <v>0</v>
      </c>
      <c r="U81" s="35" t="s">
        <v>43</v>
      </c>
      <c r="V81" s="35" t="s">
        <v>43</v>
      </c>
      <c r="W81" s="35" t="s">
        <v>43</v>
      </c>
      <c r="X81" s="35" t="s">
        <v>43</v>
      </c>
      <c r="Y81" s="35" t="s">
        <v>43</v>
      </c>
      <c r="Z81" s="37">
        <v>0.05</v>
      </c>
      <c r="AA81" s="37">
        <v>0</v>
      </c>
      <c r="AB81" s="18">
        <v>-28.725062150784801</v>
      </c>
      <c r="AC81" s="19">
        <v>24.7517010039161</v>
      </c>
    </row>
    <row r="82" spans="1:37" x14ac:dyDescent="0.35">
      <c r="A82" s="8" t="s">
        <v>169</v>
      </c>
      <c r="B82" s="5" t="s">
        <v>157</v>
      </c>
      <c r="C82" s="34" t="s">
        <v>103</v>
      </c>
      <c r="D82" s="38" t="s">
        <v>60</v>
      </c>
      <c r="E82" s="38" t="s">
        <v>2</v>
      </c>
      <c r="F82" s="38">
        <v>25</v>
      </c>
      <c r="G82" s="38" t="s">
        <v>43</v>
      </c>
      <c r="H82" s="38">
        <v>32</v>
      </c>
      <c r="I82" s="39" t="s">
        <v>43</v>
      </c>
      <c r="J82" s="38" t="s">
        <v>43</v>
      </c>
      <c r="K82" s="38" t="s">
        <v>43</v>
      </c>
      <c r="L82" s="38" t="s">
        <v>43</v>
      </c>
      <c r="M82" s="39" t="s">
        <v>55</v>
      </c>
      <c r="N82" s="38" t="s">
        <v>43</v>
      </c>
      <c r="O82" s="38">
        <v>1650</v>
      </c>
      <c r="P82" s="38" t="s">
        <v>43</v>
      </c>
      <c r="Q82" s="38" t="s">
        <v>43</v>
      </c>
      <c r="R82" s="40">
        <v>0</v>
      </c>
      <c r="S82" s="38">
        <v>1500</v>
      </c>
      <c r="T82" s="38">
        <v>0</v>
      </c>
      <c r="U82" s="38" t="s">
        <v>43</v>
      </c>
      <c r="V82" s="38">
        <v>6</v>
      </c>
      <c r="W82" s="38">
        <v>4</v>
      </c>
      <c r="X82" s="38"/>
      <c r="Y82" s="38"/>
      <c r="Z82" s="40">
        <v>0</v>
      </c>
      <c r="AA82" s="40">
        <v>0</v>
      </c>
      <c r="AB82" s="20">
        <v>-25.480898365898501</v>
      </c>
      <c r="AC82" s="21">
        <v>30.974304836468701</v>
      </c>
    </row>
    <row r="83" spans="1:37" x14ac:dyDescent="0.35">
      <c r="A83" s="8" t="s">
        <v>169</v>
      </c>
      <c r="B83" s="5" t="s">
        <v>158</v>
      </c>
      <c r="C83" s="34" t="s">
        <v>103</v>
      </c>
      <c r="D83" s="35" t="s">
        <v>57</v>
      </c>
      <c r="E83" s="35" t="s">
        <v>2</v>
      </c>
      <c r="F83" s="35">
        <v>138.9</v>
      </c>
      <c r="G83" s="35" t="s">
        <v>43</v>
      </c>
      <c r="H83" s="35" t="s">
        <v>43</v>
      </c>
      <c r="I83" s="36" t="s">
        <v>43</v>
      </c>
      <c r="J83" s="35"/>
      <c r="K83" s="35"/>
      <c r="L83" s="35"/>
      <c r="M83" s="36">
        <v>51502</v>
      </c>
      <c r="N83" s="35" t="s">
        <v>43</v>
      </c>
      <c r="O83" s="35" t="s">
        <v>43</v>
      </c>
      <c r="P83" s="35" t="s">
        <v>43</v>
      </c>
      <c r="Q83" s="35" t="s">
        <v>43</v>
      </c>
      <c r="R83" s="37">
        <v>0</v>
      </c>
      <c r="S83" s="35">
        <v>687</v>
      </c>
      <c r="T83" s="35">
        <v>0</v>
      </c>
      <c r="U83" s="35" t="s">
        <v>43</v>
      </c>
      <c r="V83" s="35" t="s">
        <v>43</v>
      </c>
      <c r="W83" s="35" t="s">
        <v>43</v>
      </c>
      <c r="X83" s="35" t="s">
        <v>43</v>
      </c>
      <c r="Y83" s="35" t="s">
        <v>43</v>
      </c>
      <c r="Z83" s="37">
        <v>0.06</v>
      </c>
      <c r="AA83" s="37">
        <v>0</v>
      </c>
      <c r="AB83" s="18">
        <v>-32.746063646340197</v>
      </c>
      <c r="AC83" s="19">
        <v>25.807017154113002</v>
      </c>
    </row>
    <row r="84" spans="1:37" x14ac:dyDescent="0.35">
      <c r="A84" s="8" t="s">
        <v>169</v>
      </c>
      <c r="B84" s="5" t="s">
        <v>159</v>
      </c>
      <c r="C84" s="34" t="s">
        <v>103</v>
      </c>
      <c r="D84" s="38" t="s">
        <v>57</v>
      </c>
      <c r="E84" s="38" t="s">
        <v>2</v>
      </c>
      <c r="F84" s="38">
        <v>140</v>
      </c>
      <c r="G84" s="38" t="s">
        <v>43</v>
      </c>
      <c r="H84" s="38" t="s">
        <v>43</v>
      </c>
      <c r="I84" s="39" t="s">
        <v>43</v>
      </c>
      <c r="J84" s="38"/>
      <c r="K84" s="38"/>
      <c r="L84" s="38"/>
      <c r="M84" s="39">
        <v>51502</v>
      </c>
      <c r="N84" s="38" t="s">
        <v>43</v>
      </c>
      <c r="O84" s="38" t="s">
        <v>43</v>
      </c>
      <c r="P84" s="38" t="s">
        <v>43</v>
      </c>
      <c r="Q84" s="38" t="s">
        <v>43</v>
      </c>
      <c r="R84" s="40">
        <v>0</v>
      </c>
      <c r="S84" s="38">
        <v>687</v>
      </c>
      <c r="T84" s="38">
        <v>0</v>
      </c>
      <c r="U84" s="38" t="s">
        <v>43</v>
      </c>
      <c r="V84" s="38" t="s">
        <v>43</v>
      </c>
      <c r="W84" s="38" t="s">
        <v>43</v>
      </c>
      <c r="X84" s="38" t="s">
        <v>43</v>
      </c>
      <c r="Y84" s="38" t="s">
        <v>43</v>
      </c>
      <c r="Z84" s="40">
        <v>0.06</v>
      </c>
      <c r="AA84" s="40">
        <v>0</v>
      </c>
      <c r="AB84" s="20">
        <v>-34.001606610332303</v>
      </c>
      <c r="AC84" s="21">
        <v>24.7416286318375</v>
      </c>
    </row>
    <row r="85" spans="1:37" x14ac:dyDescent="0.35">
      <c r="A85" s="8" t="s">
        <v>169</v>
      </c>
      <c r="B85" s="5" t="s">
        <v>160</v>
      </c>
      <c r="C85" s="34" t="s">
        <v>103</v>
      </c>
      <c r="D85" s="35" t="s">
        <v>57</v>
      </c>
      <c r="E85" s="35" t="s">
        <v>2</v>
      </c>
      <c r="F85" s="35">
        <v>107.76</v>
      </c>
      <c r="G85" s="35" t="s">
        <v>43</v>
      </c>
      <c r="H85" s="35" t="s">
        <v>43</v>
      </c>
      <c r="I85" s="36" t="s">
        <v>43</v>
      </c>
      <c r="J85" s="35"/>
      <c r="K85" s="35"/>
      <c r="L85" s="35"/>
      <c r="M85" s="36">
        <v>51502</v>
      </c>
      <c r="N85" s="35" t="s">
        <v>43</v>
      </c>
      <c r="O85" s="35" t="s">
        <v>43</v>
      </c>
      <c r="P85" s="35" t="s">
        <v>43</v>
      </c>
      <c r="Q85" s="35" t="s">
        <v>43</v>
      </c>
      <c r="R85" s="37">
        <v>0</v>
      </c>
      <c r="S85" s="35">
        <v>687</v>
      </c>
      <c r="T85" s="35">
        <v>0</v>
      </c>
      <c r="U85" s="35" t="s">
        <v>43</v>
      </c>
      <c r="V85" s="35" t="s">
        <v>43</v>
      </c>
      <c r="W85" s="35" t="s">
        <v>43</v>
      </c>
      <c r="X85" s="35" t="s">
        <v>43</v>
      </c>
      <c r="Y85" s="35" t="s">
        <v>43</v>
      </c>
      <c r="Z85" s="37">
        <v>0.06</v>
      </c>
      <c r="AA85" s="37">
        <v>0</v>
      </c>
      <c r="AB85" s="18">
        <v>-33.339429270601997</v>
      </c>
      <c r="AC85" s="19">
        <v>20.029258108133099</v>
      </c>
    </row>
    <row r="86" spans="1:37" x14ac:dyDescent="0.35">
      <c r="A86" s="8" t="s">
        <v>169</v>
      </c>
      <c r="B86" s="5" t="s">
        <v>161</v>
      </c>
      <c r="C86" s="34" t="s">
        <v>103</v>
      </c>
      <c r="D86" s="38" t="s">
        <v>57</v>
      </c>
      <c r="E86" s="38" t="s">
        <v>2</v>
      </c>
      <c r="F86" s="38">
        <v>140</v>
      </c>
      <c r="G86" s="38" t="s">
        <v>43</v>
      </c>
      <c r="H86" s="38" t="s">
        <v>43</v>
      </c>
      <c r="I86" s="39" t="s">
        <v>43</v>
      </c>
      <c r="J86" s="38"/>
      <c r="K86" s="38"/>
      <c r="L86" s="38"/>
      <c r="M86" s="39">
        <v>51502</v>
      </c>
      <c r="N86" s="38" t="s">
        <v>43</v>
      </c>
      <c r="O86" s="38" t="s">
        <v>43</v>
      </c>
      <c r="P86" s="38" t="s">
        <v>43</v>
      </c>
      <c r="Q86" s="38" t="s">
        <v>43</v>
      </c>
      <c r="R86" s="40">
        <v>0</v>
      </c>
      <c r="S86" s="38">
        <v>687</v>
      </c>
      <c r="T86" s="38">
        <v>0</v>
      </c>
      <c r="U86" s="38" t="s">
        <v>43</v>
      </c>
      <c r="V86" s="38" t="s">
        <v>43</v>
      </c>
      <c r="W86" s="38" t="s">
        <v>43</v>
      </c>
      <c r="X86" s="38" t="s">
        <v>43</v>
      </c>
      <c r="Y86" s="38" t="s">
        <v>43</v>
      </c>
      <c r="Z86" s="40">
        <v>0.06</v>
      </c>
      <c r="AA86" s="40">
        <v>0</v>
      </c>
      <c r="AB86" s="20">
        <v>-32.409451743369402</v>
      </c>
      <c r="AC86" s="21">
        <v>20.669836490486698</v>
      </c>
    </row>
    <row r="87" spans="1:37" x14ac:dyDescent="0.35">
      <c r="A87" s="8" t="s">
        <v>169</v>
      </c>
      <c r="B87" s="5" t="s">
        <v>162</v>
      </c>
      <c r="C87" s="34" t="s">
        <v>103</v>
      </c>
      <c r="D87" s="35" t="s">
        <v>177</v>
      </c>
      <c r="E87" s="35" t="s">
        <v>2</v>
      </c>
      <c r="F87" s="35">
        <v>75</v>
      </c>
      <c r="G87" s="35" t="s">
        <v>43</v>
      </c>
      <c r="H87" s="35" t="s">
        <v>43</v>
      </c>
      <c r="I87" s="36" t="s">
        <v>43</v>
      </c>
      <c r="J87" s="35"/>
      <c r="K87" s="35"/>
      <c r="L87" s="35"/>
      <c r="M87" s="36">
        <v>53328</v>
      </c>
      <c r="N87" s="35" t="s">
        <v>43</v>
      </c>
      <c r="O87" s="35" t="s">
        <v>43</v>
      </c>
      <c r="P87" s="35" t="s">
        <v>43</v>
      </c>
      <c r="Q87" s="35" t="s">
        <v>43</v>
      </c>
      <c r="R87" s="37">
        <v>0</v>
      </c>
      <c r="S87" s="35">
        <v>872</v>
      </c>
      <c r="T87" s="35">
        <v>0</v>
      </c>
      <c r="U87" s="35" t="s">
        <v>43</v>
      </c>
      <c r="V87" s="35" t="s">
        <v>43</v>
      </c>
      <c r="W87" s="35" t="s">
        <v>43</v>
      </c>
      <c r="X87" s="35" t="s">
        <v>43</v>
      </c>
      <c r="Y87" s="35" t="s">
        <v>43</v>
      </c>
      <c r="Z87" s="37">
        <v>0.05</v>
      </c>
      <c r="AA87" s="37">
        <v>0</v>
      </c>
      <c r="AB87" s="18">
        <v>-28.414926727986401</v>
      </c>
      <c r="AC87" s="19">
        <v>21.221905297254199</v>
      </c>
    </row>
    <row r="88" spans="1:37" x14ac:dyDescent="0.35">
      <c r="A88" s="8" t="s">
        <v>169</v>
      </c>
      <c r="B88" s="5" t="s">
        <v>163</v>
      </c>
      <c r="C88" s="34" t="s">
        <v>103</v>
      </c>
      <c r="D88" s="38" t="s">
        <v>57</v>
      </c>
      <c r="E88" s="38" t="s">
        <v>11</v>
      </c>
      <c r="F88" s="38">
        <v>139.4</v>
      </c>
      <c r="G88" s="38" t="s">
        <v>43</v>
      </c>
      <c r="H88" s="38" t="s">
        <v>43</v>
      </c>
      <c r="I88" s="39">
        <v>45292</v>
      </c>
      <c r="J88" s="38"/>
      <c r="K88" s="38"/>
      <c r="L88" s="38"/>
      <c r="M88" s="39">
        <v>51867</v>
      </c>
      <c r="N88" s="38" t="s">
        <v>43</v>
      </c>
      <c r="O88" s="38" t="s">
        <v>43</v>
      </c>
      <c r="P88" s="38" t="s">
        <v>43</v>
      </c>
      <c r="Q88" s="38" t="s">
        <v>43</v>
      </c>
      <c r="R88" s="40">
        <v>0</v>
      </c>
      <c r="S88" s="38">
        <v>687</v>
      </c>
      <c r="T88" s="38">
        <v>0</v>
      </c>
      <c r="U88" s="38" t="s">
        <v>43</v>
      </c>
      <c r="V88" s="38" t="s">
        <v>43</v>
      </c>
      <c r="W88" s="38" t="s">
        <v>43</v>
      </c>
      <c r="X88" s="38" t="s">
        <v>43</v>
      </c>
      <c r="Y88" s="38" t="s">
        <v>43</v>
      </c>
      <c r="Z88" s="40">
        <v>0.06</v>
      </c>
      <c r="AA88" s="40">
        <v>0</v>
      </c>
      <c r="AB88" s="20">
        <v>-32.409451743369402</v>
      </c>
      <c r="AC88" s="21">
        <v>20.669836490486698</v>
      </c>
    </row>
    <row r="89" spans="1:37" x14ac:dyDescent="0.35">
      <c r="A89" s="8" t="s">
        <v>169</v>
      </c>
      <c r="B89" s="5" t="s">
        <v>164</v>
      </c>
      <c r="C89" s="34" t="s">
        <v>103</v>
      </c>
      <c r="D89" s="35" t="s">
        <v>177</v>
      </c>
      <c r="E89" s="35" t="s">
        <v>11</v>
      </c>
      <c r="F89" s="35">
        <v>75</v>
      </c>
      <c r="G89" s="35" t="s">
        <v>43</v>
      </c>
      <c r="H89" s="35" t="s">
        <v>43</v>
      </c>
      <c r="I89" s="36">
        <v>44927</v>
      </c>
      <c r="J89" s="35"/>
      <c r="K89" s="35"/>
      <c r="L89" s="35"/>
      <c r="M89" s="36">
        <v>53693</v>
      </c>
      <c r="N89" s="35" t="s">
        <v>43</v>
      </c>
      <c r="O89" s="35" t="s">
        <v>43</v>
      </c>
      <c r="P89" s="35" t="s">
        <v>43</v>
      </c>
      <c r="Q89" s="35" t="s">
        <v>43</v>
      </c>
      <c r="R89" s="37">
        <v>0</v>
      </c>
      <c r="S89" s="35">
        <v>872</v>
      </c>
      <c r="T89" s="35">
        <v>0</v>
      </c>
      <c r="U89" s="35" t="s">
        <v>43</v>
      </c>
      <c r="V89" s="35" t="s">
        <v>43</v>
      </c>
      <c r="W89" s="35" t="s">
        <v>43</v>
      </c>
      <c r="X89" s="35" t="s">
        <v>43</v>
      </c>
      <c r="Y89" s="35" t="s">
        <v>43</v>
      </c>
      <c r="Z89" s="37">
        <v>0.05</v>
      </c>
      <c r="AA89" s="37">
        <v>0</v>
      </c>
      <c r="AB89" s="18">
        <v>-30.9181086104463</v>
      </c>
      <c r="AC89" s="19">
        <v>19.441043457444799</v>
      </c>
    </row>
    <row r="90" spans="1:37" x14ac:dyDescent="0.35">
      <c r="A90" s="8" t="s">
        <v>169</v>
      </c>
      <c r="B90" s="5" t="s">
        <v>165</v>
      </c>
      <c r="C90" s="34" t="s">
        <v>103</v>
      </c>
      <c r="D90" s="38" t="s">
        <v>57</v>
      </c>
      <c r="E90" s="38" t="s">
        <v>2</v>
      </c>
      <c r="F90" s="38">
        <v>139.80000000000001</v>
      </c>
      <c r="G90" s="38" t="s">
        <v>43</v>
      </c>
      <c r="H90" s="38" t="s">
        <v>43</v>
      </c>
      <c r="I90" s="39" t="s">
        <v>43</v>
      </c>
      <c r="J90" s="38"/>
      <c r="K90" s="38"/>
      <c r="L90" s="38"/>
      <c r="M90" s="39">
        <v>53328</v>
      </c>
      <c r="N90" s="38" t="s">
        <v>43</v>
      </c>
      <c r="O90" s="38" t="s">
        <v>43</v>
      </c>
      <c r="P90" s="38" t="s">
        <v>43</v>
      </c>
      <c r="Q90" s="38" t="s">
        <v>43</v>
      </c>
      <c r="R90" s="40">
        <v>0</v>
      </c>
      <c r="S90" s="38">
        <v>687</v>
      </c>
      <c r="T90" s="38">
        <v>0</v>
      </c>
      <c r="U90" s="38" t="s">
        <v>43</v>
      </c>
      <c r="V90" s="38" t="s">
        <v>43</v>
      </c>
      <c r="W90" s="38" t="s">
        <v>43</v>
      </c>
      <c r="X90" s="38" t="s">
        <v>43</v>
      </c>
      <c r="Y90" s="38" t="s">
        <v>43</v>
      </c>
      <c r="Z90" s="40">
        <v>0.06</v>
      </c>
      <c r="AA90" s="40">
        <v>0</v>
      </c>
      <c r="AB90" s="20">
        <v>-32.409451743369402</v>
      </c>
      <c r="AC90" s="21">
        <v>20.669836490486698</v>
      </c>
    </row>
    <row r="91" spans="1:37" x14ac:dyDescent="0.35">
      <c r="A91" s="8" t="s">
        <v>169</v>
      </c>
      <c r="B91" s="5" t="s">
        <v>166</v>
      </c>
      <c r="C91" s="34" t="s">
        <v>103</v>
      </c>
      <c r="D91" s="35" t="s">
        <v>177</v>
      </c>
      <c r="E91" s="35" t="s">
        <v>2</v>
      </c>
      <c r="F91" s="35">
        <v>75</v>
      </c>
      <c r="G91" s="35" t="s">
        <v>43</v>
      </c>
      <c r="H91" s="35" t="s">
        <v>43</v>
      </c>
      <c r="I91" s="36" t="s">
        <v>43</v>
      </c>
      <c r="J91" s="35"/>
      <c r="K91" s="35"/>
      <c r="L91" s="35"/>
      <c r="M91" s="36">
        <v>53328</v>
      </c>
      <c r="N91" s="35" t="s">
        <v>43</v>
      </c>
      <c r="O91" s="35" t="s">
        <v>43</v>
      </c>
      <c r="P91" s="35" t="s">
        <v>43</v>
      </c>
      <c r="Q91" s="35" t="s">
        <v>43</v>
      </c>
      <c r="R91" s="37">
        <v>0</v>
      </c>
      <c r="S91" s="35">
        <v>872</v>
      </c>
      <c r="T91" s="35">
        <v>0</v>
      </c>
      <c r="U91" s="35" t="s">
        <v>43</v>
      </c>
      <c r="V91" s="35" t="s">
        <v>43</v>
      </c>
      <c r="W91" s="35" t="s">
        <v>43</v>
      </c>
      <c r="X91" s="35" t="s">
        <v>43</v>
      </c>
      <c r="Y91" s="35" t="s">
        <v>43</v>
      </c>
      <c r="Z91" s="37">
        <v>0.05</v>
      </c>
      <c r="AA91" s="37">
        <v>0</v>
      </c>
      <c r="AB91" s="18">
        <v>-26.938164884411599</v>
      </c>
      <c r="AC91" s="19">
        <v>24.7048545534144</v>
      </c>
    </row>
    <row r="92" spans="1:37" x14ac:dyDescent="0.35">
      <c r="A92" s="8" t="s">
        <v>169</v>
      </c>
      <c r="B92" s="5" t="s">
        <v>167</v>
      </c>
      <c r="C92" s="34" t="s">
        <v>103</v>
      </c>
      <c r="D92" s="38" t="s">
        <v>57</v>
      </c>
      <c r="E92" s="38" t="s">
        <v>2</v>
      </c>
      <c r="F92" s="38">
        <v>32.700000000000003</v>
      </c>
      <c r="G92" s="38" t="s">
        <v>43</v>
      </c>
      <c r="H92" s="38" t="s">
        <v>43</v>
      </c>
      <c r="I92" s="39" t="s">
        <v>43</v>
      </c>
      <c r="J92" s="38"/>
      <c r="K92" s="38"/>
      <c r="L92" s="38"/>
      <c r="M92" s="39">
        <v>51502</v>
      </c>
      <c r="N92" s="38" t="s">
        <v>43</v>
      </c>
      <c r="O92" s="38" t="s">
        <v>43</v>
      </c>
      <c r="P92" s="38" t="s">
        <v>43</v>
      </c>
      <c r="Q92" s="38" t="s">
        <v>43</v>
      </c>
      <c r="R92" s="40">
        <v>0</v>
      </c>
      <c r="S92" s="38">
        <v>687</v>
      </c>
      <c r="T92" s="38">
        <v>0</v>
      </c>
      <c r="U92" s="38" t="s">
        <v>43</v>
      </c>
      <c r="V92" s="38" t="s">
        <v>43</v>
      </c>
      <c r="W92" s="38" t="s">
        <v>43</v>
      </c>
      <c r="X92" s="38" t="s">
        <v>43</v>
      </c>
      <c r="Y92" s="38" t="s">
        <v>43</v>
      </c>
      <c r="Z92" s="40">
        <v>0.06</v>
      </c>
      <c r="AA92" s="40">
        <v>0</v>
      </c>
      <c r="AB92" s="20">
        <v>-33.2823970519215</v>
      </c>
      <c r="AC92" s="21">
        <v>27.429813102134101</v>
      </c>
    </row>
    <row r="93" spans="1:37" x14ac:dyDescent="0.35">
      <c r="A93" s="8" t="s">
        <v>169</v>
      </c>
      <c r="B93" s="5" t="s">
        <v>168</v>
      </c>
      <c r="C93" s="34" t="s">
        <v>103</v>
      </c>
      <c r="D93" s="35" t="s">
        <v>177</v>
      </c>
      <c r="E93" s="35" t="s">
        <v>2</v>
      </c>
      <c r="F93" s="35">
        <v>75</v>
      </c>
      <c r="G93" s="35" t="s">
        <v>43</v>
      </c>
      <c r="H93" s="35" t="s">
        <v>43</v>
      </c>
      <c r="I93" s="36" t="s">
        <v>43</v>
      </c>
      <c r="J93" s="35"/>
      <c r="K93" s="35"/>
      <c r="L93" s="35"/>
      <c r="M93" s="36">
        <v>53328</v>
      </c>
      <c r="N93" s="35" t="s">
        <v>43</v>
      </c>
      <c r="O93" s="35" t="s">
        <v>43</v>
      </c>
      <c r="P93" s="35" t="s">
        <v>43</v>
      </c>
      <c r="Q93" s="35" t="s">
        <v>43</v>
      </c>
      <c r="R93" s="37">
        <v>0</v>
      </c>
      <c r="S93" s="35">
        <v>872</v>
      </c>
      <c r="T93" s="35">
        <v>0</v>
      </c>
      <c r="U93" s="35" t="s">
        <v>43</v>
      </c>
      <c r="V93" s="35" t="s">
        <v>43</v>
      </c>
      <c r="W93" s="35" t="s">
        <v>43</v>
      </c>
      <c r="X93" s="35" t="s">
        <v>43</v>
      </c>
      <c r="Y93" s="35" t="s">
        <v>43</v>
      </c>
      <c r="Z93" s="37">
        <v>0.05</v>
      </c>
      <c r="AA93" s="37">
        <v>0</v>
      </c>
      <c r="AB93" s="18">
        <v>-25.236580010742301</v>
      </c>
      <c r="AC93" s="19">
        <v>26.082419364174601</v>
      </c>
    </row>
    <row r="94" spans="1:37" x14ac:dyDescent="0.35">
      <c r="A94" s="8" t="s">
        <v>169</v>
      </c>
      <c r="B94" s="5" t="s">
        <v>30</v>
      </c>
      <c r="C94" s="34" t="s">
        <v>178</v>
      </c>
      <c r="D94" s="38" t="s">
        <v>56</v>
      </c>
      <c r="E94" s="38" t="s">
        <v>2</v>
      </c>
      <c r="F94" s="38">
        <v>160</v>
      </c>
      <c r="G94" s="38" t="s">
        <v>43</v>
      </c>
      <c r="H94" s="38" t="s">
        <v>43</v>
      </c>
      <c r="I94" s="39" t="s">
        <v>43</v>
      </c>
      <c r="J94" s="38"/>
      <c r="K94" s="38"/>
      <c r="L94" s="38"/>
      <c r="M94" s="39" t="s">
        <v>55</v>
      </c>
      <c r="N94" s="38">
        <v>12.372</v>
      </c>
      <c r="O94" s="38">
        <v>13.7</v>
      </c>
      <c r="P94" s="38">
        <v>0.5</v>
      </c>
      <c r="Q94" s="38">
        <v>0.5</v>
      </c>
      <c r="R94" s="40">
        <v>0.3</v>
      </c>
      <c r="S94" s="38">
        <v>80</v>
      </c>
      <c r="T94" s="38">
        <v>0</v>
      </c>
      <c r="U94" s="38" t="s">
        <v>43</v>
      </c>
      <c r="V94" s="38" t="s">
        <v>43</v>
      </c>
      <c r="W94" s="38" t="s">
        <v>43</v>
      </c>
      <c r="X94" s="38" t="s">
        <v>43</v>
      </c>
      <c r="Y94" s="38" t="s">
        <v>43</v>
      </c>
      <c r="Z94" s="40">
        <v>0.1</v>
      </c>
      <c r="AA94" s="40">
        <v>0.15</v>
      </c>
      <c r="AB94" s="20">
        <v>-26.658000000000001</v>
      </c>
      <c r="AC94" s="21">
        <v>28.113800000000001</v>
      </c>
      <c r="AD94" s="2"/>
      <c r="AE94" s="2"/>
      <c r="AH94" s="2"/>
      <c r="AI94" s="2"/>
      <c r="AJ94" s="4"/>
      <c r="AK94" s="4"/>
    </row>
    <row r="95" spans="1:37" x14ac:dyDescent="0.35">
      <c r="A95" s="8" t="s">
        <v>169</v>
      </c>
      <c r="B95" s="5" t="s">
        <v>31</v>
      </c>
      <c r="C95" s="34" t="s">
        <v>178</v>
      </c>
      <c r="D95" s="35" t="s">
        <v>56</v>
      </c>
      <c r="E95" s="35" t="s">
        <v>2</v>
      </c>
      <c r="F95" s="35">
        <v>600</v>
      </c>
      <c r="G95" s="35" t="s">
        <v>43</v>
      </c>
      <c r="H95" s="35" t="s">
        <v>43</v>
      </c>
      <c r="I95" s="36" t="s">
        <v>43</v>
      </c>
      <c r="J95" s="35"/>
      <c r="K95" s="35"/>
      <c r="L95" s="35"/>
      <c r="M95" s="36" t="s">
        <v>55</v>
      </c>
      <c r="N95" s="35">
        <v>12.372</v>
      </c>
      <c r="O95" s="35">
        <v>13.7</v>
      </c>
      <c r="P95" s="35">
        <v>0.5</v>
      </c>
      <c r="Q95" s="35">
        <v>0.5</v>
      </c>
      <c r="R95" s="37">
        <v>0.3</v>
      </c>
      <c r="S95" s="35">
        <v>900</v>
      </c>
      <c r="T95" s="35">
        <v>0</v>
      </c>
      <c r="U95" s="35" t="s">
        <v>43</v>
      </c>
      <c r="V95" s="35" t="s">
        <v>43</v>
      </c>
      <c r="W95" s="35" t="s">
        <v>43</v>
      </c>
      <c r="X95" s="35" t="s">
        <v>43</v>
      </c>
      <c r="Y95" s="35" t="s">
        <v>43</v>
      </c>
      <c r="Z95" s="37">
        <v>0.1</v>
      </c>
      <c r="AA95" s="37">
        <v>0.1</v>
      </c>
      <c r="AB95" s="18">
        <v>-26.503599999999999</v>
      </c>
      <c r="AC95" s="19">
        <v>29.180299999999999</v>
      </c>
      <c r="AD95" s="2"/>
      <c r="AE95" s="2"/>
      <c r="AH95" s="2"/>
      <c r="AI95" s="2"/>
      <c r="AJ95" s="4"/>
      <c r="AK95" s="4"/>
    </row>
    <row r="96" spans="1:37" x14ac:dyDescent="0.35">
      <c r="A96" s="8" t="s">
        <v>169</v>
      </c>
      <c r="B96" s="5" t="s">
        <v>65</v>
      </c>
      <c r="C96" s="34" t="s">
        <v>178</v>
      </c>
      <c r="D96" s="38" t="s">
        <v>71</v>
      </c>
      <c r="E96" s="38" t="s">
        <v>2</v>
      </c>
      <c r="F96" s="38">
        <v>670</v>
      </c>
      <c r="G96" s="38">
        <v>167.5</v>
      </c>
      <c r="H96" s="38">
        <v>4</v>
      </c>
      <c r="I96" s="39" t="s">
        <v>43</v>
      </c>
      <c r="J96" s="38"/>
      <c r="K96" s="38"/>
      <c r="L96" s="38"/>
      <c r="M96" s="39" t="s">
        <v>55</v>
      </c>
      <c r="N96" s="38">
        <v>11.519</v>
      </c>
      <c r="O96" s="38">
        <v>250</v>
      </c>
      <c r="P96" s="38">
        <v>11</v>
      </c>
      <c r="Q96" s="38">
        <v>11</v>
      </c>
      <c r="R96" s="40">
        <v>0</v>
      </c>
      <c r="S96" s="38">
        <v>2</v>
      </c>
      <c r="T96" s="38">
        <v>101</v>
      </c>
      <c r="U96" s="38" t="s">
        <v>43</v>
      </c>
      <c r="V96" s="38" t="s">
        <v>43</v>
      </c>
      <c r="W96" s="38" t="s">
        <v>43</v>
      </c>
      <c r="X96" s="38" t="s">
        <v>43</v>
      </c>
      <c r="Y96" s="38" t="s">
        <v>43</v>
      </c>
      <c r="Z96" s="40">
        <v>6.9000000000000006E-2</v>
      </c>
      <c r="AA96" s="40">
        <v>4.5999999999999999E-2</v>
      </c>
      <c r="AB96" s="20">
        <v>-29.251000000000001</v>
      </c>
      <c r="AC96" s="21">
        <v>31.094100000000001</v>
      </c>
      <c r="AD96" s="2"/>
      <c r="AE96" s="2"/>
      <c r="AH96" s="2"/>
      <c r="AI96" s="2"/>
      <c r="AJ96" s="4"/>
      <c r="AK96" s="4"/>
    </row>
    <row r="97" spans="1:37" x14ac:dyDescent="0.35">
      <c r="A97" s="8" t="s">
        <v>169</v>
      </c>
      <c r="B97" s="5" t="s">
        <v>66</v>
      </c>
      <c r="C97" s="34" t="s">
        <v>178</v>
      </c>
      <c r="D97" s="35" t="s">
        <v>71</v>
      </c>
      <c r="E97" s="35" t="s">
        <v>2</v>
      </c>
      <c r="F97" s="35">
        <v>335</v>
      </c>
      <c r="G97" s="35">
        <v>167.5</v>
      </c>
      <c r="H97" s="35">
        <v>2</v>
      </c>
      <c r="I97" s="36" t="s">
        <v>43</v>
      </c>
      <c r="J97" s="35"/>
      <c r="K97" s="35"/>
      <c r="L97" s="35"/>
      <c r="M97" s="36" t="s">
        <v>55</v>
      </c>
      <c r="N97" s="35">
        <v>11.519</v>
      </c>
      <c r="O97" s="35">
        <v>250</v>
      </c>
      <c r="P97" s="35">
        <v>11</v>
      </c>
      <c r="Q97" s="35">
        <v>11</v>
      </c>
      <c r="R97" s="37">
        <v>0</v>
      </c>
      <c r="S97" s="35">
        <v>2</v>
      </c>
      <c r="T97" s="35">
        <v>101</v>
      </c>
      <c r="U97" s="35" t="s">
        <v>43</v>
      </c>
      <c r="V97" s="35" t="s">
        <v>43</v>
      </c>
      <c r="W97" s="35" t="s">
        <v>43</v>
      </c>
      <c r="X97" s="35" t="s">
        <v>43</v>
      </c>
      <c r="Y97" s="35" t="s">
        <v>43</v>
      </c>
      <c r="Z97" s="37">
        <v>6.9000000000000006E-2</v>
      </c>
      <c r="AA97" s="37">
        <v>4.5999999999999999E-2</v>
      </c>
      <c r="AB97" s="18">
        <v>-33.443300000000001</v>
      </c>
      <c r="AC97" s="19">
        <v>25.402200000000001</v>
      </c>
      <c r="AD97" s="2"/>
      <c r="AE97" s="2"/>
      <c r="AH97" s="2"/>
      <c r="AI97" s="2"/>
      <c r="AJ97" s="4"/>
      <c r="AK97" s="4"/>
    </row>
    <row r="98" spans="1:37" x14ac:dyDescent="0.35">
      <c r="A98" s="8" t="s">
        <v>169</v>
      </c>
      <c r="B98" s="5" t="s">
        <v>32</v>
      </c>
      <c r="C98" s="34" t="s">
        <v>178</v>
      </c>
      <c r="D98" s="38" t="s">
        <v>62</v>
      </c>
      <c r="E98" s="38" t="s">
        <v>2</v>
      </c>
      <c r="F98" s="38">
        <v>175</v>
      </c>
      <c r="G98" s="38">
        <v>9.6999999999999993</v>
      </c>
      <c r="H98" s="38">
        <v>18</v>
      </c>
      <c r="I98" s="39" t="s">
        <v>43</v>
      </c>
      <c r="J98" s="38"/>
      <c r="K98" s="38"/>
      <c r="L98" s="38"/>
      <c r="M98" s="39" t="s">
        <v>55</v>
      </c>
      <c r="N98" s="38">
        <v>7.6</v>
      </c>
      <c r="O98" s="38">
        <v>200</v>
      </c>
      <c r="P98" s="38">
        <v>8</v>
      </c>
      <c r="Q98" s="38">
        <v>8</v>
      </c>
      <c r="R98" s="40">
        <v>0</v>
      </c>
      <c r="S98" s="38">
        <v>950</v>
      </c>
      <c r="T98" s="38">
        <v>0</v>
      </c>
      <c r="U98" s="38" t="s">
        <v>43</v>
      </c>
      <c r="V98" s="38" t="s">
        <v>43</v>
      </c>
      <c r="W98" s="38" t="s">
        <v>43</v>
      </c>
      <c r="X98" s="38" t="s">
        <v>43</v>
      </c>
      <c r="Y98" s="38" t="s">
        <v>43</v>
      </c>
      <c r="Z98" s="40">
        <v>6.9000000000000006E-2</v>
      </c>
      <c r="AA98" s="40">
        <v>4.5999999999999999E-2</v>
      </c>
      <c r="AB98" s="20">
        <v>-26.810199999999998</v>
      </c>
      <c r="AC98" s="21">
        <v>27.8277</v>
      </c>
      <c r="AD98" s="2"/>
      <c r="AE98" s="2"/>
      <c r="AH98" s="2"/>
      <c r="AI98" s="2"/>
      <c r="AJ98" s="4"/>
      <c r="AK98" s="4"/>
    </row>
    <row r="99" spans="1:37" x14ac:dyDescent="0.35">
      <c r="A99" s="8" t="s">
        <v>169</v>
      </c>
      <c r="B99" s="5" t="s">
        <v>33</v>
      </c>
      <c r="C99" s="34" t="s">
        <v>178</v>
      </c>
      <c r="D99" s="35" t="s">
        <v>62</v>
      </c>
      <c r="E99" s="35" t="s">
        <v>2</v>
      </c>
      <c r="F99" s="35">
        <v>250</v>
      </c>
      <c r="G99" s="35">
        <v>50</v>
      </c>
      <c r="H99" s="35">
        <v>5</v>
      </c>
      <c r="I99" s="36" t="s">
        <v>43</v>
      </c>
      <c r="J99" s="35"/>
      <c r="K99" s="35"/>
      <c r="L99" s="35"/>
      <c r="M99" s="36" t="s">
        <v>55</v>
      </c>
      <c r="N99" s="35">
        <v>11.519</v>
      </c>
      <c r="O99" s="35">
        <v>200</v>
      </c>
      <c r="P99" s="35">
        <v>2</v>
      </c>
      <c r="Q99" s="35">
        <v>2</v>
      </c>
      <c r="R99" s="37">
        <v>0</v>
      </c>
      <c r="S99" s="35">
        <v>950</v>
      </c>
      <c r="T99" s="35">
        <v>0</v>
      </c>
      <c r="U99" s="35" t="s">
        <v>43</v>
      </c>
      <c r="V99" s="35" t="s">
        <v>43</v>
      </c>
      <c r="W99" s="35" t="s">
        <v>43</v>
      </c>
      <c r="X99" s="35" t="s">
        <v>43</v>
      </c>
      <c r="Y99" s="35" t="s">
        <v>43</v>
      </c>
      <c r="Z99" s="37">
        <v>6.9000000000000006E-2</v>
      </c>
      <c r="AA99" s="37">
        <v>4.5999999999999999E-2</v>
      </c>
      <c r="AB99" s="18">
        <v>-26.810199999999998</v>
      </c>
      <c r="AC99" s="19">
        <v>27.8277</v>
      </c>
      <c r="AD99" s="2"/>
      <c r="AE99" s="2"/>
      <c r="AH99" s="2"/>
      <c r="AI99" s="2"/>
      <c r="AJ99" s="4"/>
      <c r="AK99" s="4"/>
    </row>
    <row r="100" spans="1:37" x14ac:dyDescent="0.35">
      <c r="A100" s="8" t="s">
        <v>169</v>
      </c>
      <c r="B100" s="5" t="s">
        <v>34</v>
      </c>
      <c r="C100" s="34" t="s">
        <v>178</v>
      </c>
      <c r="D100" s="38" t="s">
        <v>61</v>
      </c>
      <c r="E100" s="38" t="s">
        <v>2</v>
      </c>
      <c r="F100" s="38">
        <f>1500*1.176</f>
        <v>1764</v>
      </c>
      <c r="G100" s="38">
        <v>250</v>
      </c>
      <c r="H100" s="38">
        <v>6</v>
      </c>
      <c r="I100" s="39" t="s">
        <v>43</v>
      </c>
      <c r="J100" s="38"/>
      <c r="K100" s="38"/>
      <c r="L100" s="38"/>
      <c r="M100" s="39" t="s">
        <v>55</v>
      </c>
      <c r="N100" s="38" t="s">
        <v>43</v>
      </c>
      <c r="O100" s="38" t="s">
        <v>43</v>
      </c>
      <c r="P100" s="38" t="s">
        <v>43</v>
      </c>
      <c r="Q100" s="38" t="s">
        <v>43</v>
      </c>
      <c r="R100" s="40">
        <v>0</v>
      </c>
      <c r="S100" s="38">
        <v>300</v>
      </c>
      <c r="T100" s="38">
        <v>0</v>
      </c>
      <c r="U100" s="38" t="s">
        <v>43</v>
      </c>
      <c r="V100" s="38" t="s">
        <v>43</v>
      </c>
      <c r="W100" s="38" t="s">
        <v>43</v>
      </c>
      <c r="X100" s="38" t="s">
        <v>43</v>
      </c>
      <c r="Y100" s="38" t="s">
        <v>43</v>
      </c>
      <c r="Z100" s="40">
        <v>0.03</v>
      </c>
      <c r="AA100" s="40">
        <v>0.03</v>
      </c>
      <c r="AB100" s="20"/>
      <c r="AC100" s="21"/>
      <c r="AD100" s="2"/>
      <c r="AE100" s="2"/>
      <c r="AH100" s="2"/>
      <c r="AI100" s="2"/>
      <c r="AJ100" s="4"/>
      <c r="AK100" s="4"/>
    </row>
    <row r="101" spans="1:37" x14ac:dyDescent="0.35">
      <c r="A101" s="8" t="s">
        <v>169</v>
      </c>
      <c r="B101" s="5" t="s">
        <v>35</v>
      </c>
      <c r="C101" s="34" t="s">
        <v>178</v>
      </c>
      <c r="D101" s="35" t="s">
        <v>61</v>
      </c>
      <c r="E101" s="35" t="s">
        <v>2</v>
      </c>
      <c r="F101" s="35">
        <v>65</v>
      </c>
      <c r="G101" s="35">
        <v>65</v>
      </c>
      <c r="H101" s="35">
        <v>1</v>
      </c>
      <c r="I101" s="36" t="s">
        <v>43</v>
      </c>
      <c r="J101" s="35"/>
      <c r="K101" s="35"/>
      <c r="L101" s="35"/>
      <c r="M101" s="36" t="s">
        <v>55</v>
      </c>
      <c r="N101" s="35" t="s">
        <v>43</v>
      </c>
      <c r="O101" s="35" t="s">
        <v>43</v>
      </c>
      <c r="P101" s="35" t="s">
        <v>43</v>
      </c>
      <c r="Q101" s="35" t="s">
        <v>43</v>
      </c>
      <c r="R101" s="37">
        <v>0</v>
      </c>
      <c r="S101" s="35">
        <v>300</v>
      </c>
      <c r="T101" s="35">
        <v>0</v>
      </c>
      <c r="U101" s="35" t="s">
        <v>43</v>
      </c>
      <c r="V101" s="35" t="s">
        <v>43</v>
      </c>
      <c r="W101" s="35" t="s">
        <v>43</v>
      </c>
      <c r="X101" s="35" t="s">
        <v>43</v>
      </c>
      <c r="Y101" s="35" t="s">
        <v>43</v>
      </c>
      <c r="Z101" s="37">
        <v>0.05</v>
      </c>
      <c r="AA101" s="37">
        <v>0.05</v>
      </c>
      <c r="AB101" s="18">
        <v>-32.049999999999997</v>
      </c>
      <c r="AC101" s="19">
        <v>28.58333</v>
      </c>
      <c r="AD101" s="2"/>
      <c r="AE101" s="2"/>
      <c r="AH101" s="2"/>
      <c r="AI101" s="2"/>
      <c r="AJ101" s="4"/>
      <c r="AK101" s="4"/>
    </row>
    <row r="102" spans="1:37" x14ac:dyDescent="0.35">
      <c r="A102" s="8" t="s">
        <v>169</v>
      </c>
      <c r="B102" s="5" t="s">
        <v>36</v>
      </c>
      <c r="C102" s="34" t="s">
        <v>178</v>
      </c>
      <c r="D102" s="38" t="s">
        <v>60</v>
      </c>
      <c r="E102" s="38" t="s">
        <v>2</v>
      </c>
      <c r="F102" s="38">
        <v>120</v>
      </c>
      <c r="G102" s="38">
        <v>30</v>
      </c>
      <c r="H102" s="38">
        <v>4</v>
      </c>
      <c r="I102" s="39" t="s">
        <v>43</v>
      </c>
      <c r="J102" s="38"/>
      <c r="K102" s="38"/>
      <c r="L102" s="38"/>
      <c r="M102" s="39" t="s">
        <v>55</v>
      </c>
      <c r="N102" s="38" t="s">
        <v>43</v>
      </c>
      <c r="O102" s="38" t="s">
        <v>43</v>
      </c>
      <c r="P102" s="38">
        <v>0.5</v>
      </c>
      <c r="Q102" s="38">
        <v>0.5</v>
      </c>
      <c r="R102" s="40">
        <v>0</v>
      </c>
      <c r="S102" s="38">
        <v>500</v>
      </c>
      <c r="T102" s="38">
        <v>0</v>
      </c>
      <c r="U102" s="38" t="s">
        <v>43</v>
      </c>
      <c r="V102" s="38" t="s">
        <v>43</v>
      </c>
      <c r="W102" s="38" t="s">
        <v>43</v>
      </c>
      <c r="X102" s="38" t="s">
        <v>43</v>
      </c>
      <c r="Y102" s="38" t="s">
        <v>43</v>
      </c>
      <c r="Z102" s="40">
        <v>0.1</v>
      </c>
      <c r="AA102" s="40">
        <v>0.1</v>
      </c>
      <c r="AB102" s="20"/>
      <c r="AC102" s="21"/>
      <c r="AD102" s="2"/>
      <c r="AE102" s="2"/>
      <c r="AH102" s="2"/>
      <c r="AI102" s="2"/>
      <c r="AJ102" s="4"/>
      <c r="AK102" s="4"/>
    </row>
    <row r="103" spans="1:37" x14ac:dyDescent="0.35">
      <c r="A103" s="8" t="s">
        <v>169</v>
      </c>
      <c r="B103" s="5" t="s">
        <v>37</v>
      </c>
      <c r="C103" s="34" t="s">
        <v>178</v>
      </c>
      <c r="D103" s="35" t="s">
        <v>60</v>
      </c>
      <c r="E103" s="35" t="s">
        <v>2</v>
      </c>
      <c r="F103" s="35">
        <v>144</v>
      </c>
      <c r="G103" s="35">
        <v>36</v>
      </c>
      <c r="H103" s="35">
        <v>4</v>
      </c>
      <c r="I103" s="36" t="s">
        <v>43</v>
      </c>
      <c r="J103" s="35"/>
      <c r="K103" s="35"/>
      <c r="L103" s="35"/>
      <c r="M103" s="36" t="s">
        <v>55</v>
      </c>
      <c r="N103" s="35" t="s">
        <v>43</v>
      </c>
      <c r="O103" s="35" t="s">
        <v>43</v>
      </c>
      <c r="P103" s="35">
        <v>0.5</v>
      </c>
      <c r="Q103" s="35">
        <v>0.5</v>
      </c>
      <c r="R103" s="37">
        <v>0</v>
      </c>
      <c r="S103" s="35">
        <v>500</v>
      </c>
      <c r="T103" s="35">
        <v>0</v>
      </c>
      <c r="U103" s="35" t="s">
        <v>43</v>
      </c>
      <c r="V103" s="35" t="s">
        <v>43</v>
      </c>
      <c r="W103" s="35" t="s">
        <v>43</v>
      </c>
      <c r="X103" s="35" t="s">
        <v>43</v>
      </c>
      <c r="Y103" s="35" t="s">
        <v>43</v>
      </c>
      <c r="Z103" s="37">
        <v>0.1</v>
      </c>
      <c r="AA103" s="37">
        <v>0.1</v>
      </c>
      <c r="AB103" s="18">
        <v>-25.3447</v>
      </c>
      <c r="AC103" s="19">
        <v>30.393999999999998</v>
      </c>
      <c r="AD103" s="2"/>
      <c r="AE103" s="2"/>
      <c r="AH103" s="2"/>
      <c r="AI103" s="2"/>
      <c r="AJ103" s="4"/>
      <c r="AK103" s="4"/>
    </row>
    <row r="104" spans="1:37" ht="15" thickBot="1" x14ac:dyDescent="0.4">
      <c r="A104" s="28" t="s">
        <v>169</v>
      </c>
      <c r="B104" s="9" t="s">
        <v>38</v>
      </c>
      <c r="C104" s="48" t="s">
        <v>178</v>
      </c>
      <c r="D104" s="41" t="s">
        <v>59</v>
      </c>
      <c r="E104" s="41" t="s">
        <v>2</v>
      </c>
      <c r="F104" s="41">
        <v>180</v>
      </c>
      <c r="G104" s="41">
        <v>45</v>
      </c>
      <c r="H104" s="41">
        <v>4</v>
      </c>
      <c r="I104" s="42" t="s">
        <v>43</v>
      </c>
      <c r="J104" s="41"/>
      <c r="K104" s="41"/>
      <c r="L104" s="41"/>
      <c r="M104" s="42" t="s">
        <v>55</v>
      </c>
      <c r="N104" s="41" t="s">
        <v>43</v>
      </c>
      <c r="O104" s="41" t="s">
        <v>43</v>
      </c>
      <c r="P104" s="41" t="s">
        <v>43</v>
      </c>
      <c r="Q104" s="41" t="s">
        <v>43</v>
      </c>
      <c r="R104" s="43">
        <v>0</v>
      </c>
      <c r="S104" s="41">
        <v>300</v>
      </c>
      <c r="T104" s="41">
        <v>0</v>
      </c>
      <c r="U104" s="43">
        <v>0.72</v>
      </c>
      <c r="V104" s="41">
        <f t="shared" ref="V104" si="1">H104</f>
        <v>4</v>
      </c>
      <c r="W104" s="41">
        <f t="shared" ref="W104" si="2">G104</f>
        <v>45</v>
      </c>
      <c r="X104" s="41">
        <v>2.7</v>
      </c>
      <c r="Y104" s="41" t="s">
        <v>43</v>
      </c>
      <c r="Z104" s="43">
        <v>0.03</v>
      </c>
      <c r="AA104" s="43">
        <v>2.4E-2</v>
      </c>
      <c r="AB104" s="22">
        <v>-34.152999999999999</v>
      </c>
      <c r="AC104" s="23">
        <v>18.899999999999999</v>
      </c>
      <c r="AD104" s="2"/>
      <c r="AE104" s="2"/>
      <c r="AH104" s="2"/>
      <c r="AI104" s="2"/>
      <c r="AJ104" s="4"/>
      <c r="AK104" s="4"/>
    </row>
  </sheetData>
  <autoFilter ref="A1:AK104" xr:uid="{DECF5E6A-3574-43A5-9DB4-0F7019EF770D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2EF9-9E2B-478C-B042-23B216F3F04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BFDB-DA41-47A3-A4D7-BC510B9F5DB7}">
  <dimension ref="A1:AF6"/>
  <sheetViews>
    <sheetView workbookViewId="0">
      <selection activeCell="H14" sqref="H14"/>
    </sheetView>
  </sheetViews>
  <sheetFormatPr defaultRowHeight="14.5" x14ac:dyDescent="0.35"/>
  <cols>
    <col min="1" max="1" width="12.26953125" bestFit="1" customWidth="1"/>
    <col min="2" max="2" width="18.81640625" bestFit="1" customWidth="1"/>
    <col min="3" max="32" width="5.7265625" style="25" bestFit="1" customWidth="1"/>
  </cols>
  <sheetData>
    <row r="1" spans="1:32" ht="17.5" thickBot="1" x14ac:dyDescent="0.4">
      <c r="A1" s="51" t="s">
        <v>179</v>
      </c>
      <c r="B1" s="51" t="s">
        <v>180</v>
      </c>
      <c r="C1" s="68">
        <v>2021</v>
      </c>
      <c r="D1" s="68">
        <v>2022</v>
      </c>
      <c r="E1" s="68">
        <f t="shared" ref="E1:AE1" si="0">D1+1</f>
        <v>2023</v>
      </c>
      <c r="F1" s="68">
        <f t="shared" si="0"/>
        <v>2024</v>
      </c>
      <c r="G1" s="68">
        <f t="shared" si="0"/>
        <v>2025</v>
      </c>
      <c r="H1" s="68">
        <f t="shared" si="0"/>
        <v>2026</v>
      </c>
      <c r="I1" s="68">
        <f t="shared" si="0"/>
        <v>2027</v>
      </c>
      <c r="J1" s="68">
        <f t="shared" si="0"/>
        <v>2028</v>
      </c>
      <c r="K1" s="68">
        <f t="shared" si="0"/>
        <v>2029</v>
      </c>
      <c r="L1" s="68">
        <f t="shared" si="0"/>
        <v>2030</v>
      </c>
      <c r="M1" s="68">
        <f t="shared" si="0"/>
        <v>2031</v>
      </c>
      <c r="N1" s="68">
        <f t="shared" si="0"/>
        <v>2032</v>
      </c>
      <c r="O1" s="68">
        <f t="shared" si="0"/>
        <v>2033</v>
      </c>
      <c r="P1" s="68">
        <f t="shared" si="0"/>
        <v>2034</v>
      </c>
      <c r="Q1" s="68">
        <f t="shared" si="0"/>
        <v>2035</v>
      </c>
      <c r="R1" s="68">
        <f t="shared" si="0"/>
        <v>2036</v>
      </c>
      <c r="S1" s="68">
        <f t="shared" si="0"/>
        <v>2037</v>
      </c>
      <c r="T1" s="68">
        <f t="shared" si="0"/>
        <v>2038</v>
      </c>
      <c r="U1" s="68">
        <f t="shared" si="0"/>
        <v>2039</v>
      </c>
      <c r="V1" s="68">
        <f t="shared" si="0"/>
        <v>2040</v>
      </c>
      <c r="W1" s="68">
        <f t="shared" si="0"/>
        <v>2041</v>
      </c>
      <c r="X1" s="68">
        <f t="shared" si="0"/>
        <v>2042</v>
      </c>
      <c r="Y1" s="68">
        <f t="shared" si="0"/>
        <v>2043</v>
      </c>
      <c r="Z1" s="68">
        <f t="shared" si="0"/>
        <v>2044</v>
      </c>
      <c r="AA1" s="68">
        <f t="shared" si="0"/>
        <v>2045</v>
      </c>
      <c r="AB1" s="68">
        <f t="shared" si="0"/>
        <v>2046</v>
      </c>
      <c r="AC1" s="68">
        <f t="shared" si="0"/>
        <v>2047</v>
      </c>
      <c r="AD1" s="68">
        <f t="shared" si="0"/>
        <v>2048</v>
      </c>
      <c r="AE1" s="68">
        <f t="shared" si="0"/>
        <v>2049</v>
      </c>
      <c r="AF1" s="68">
        <f>AE1+1</f>
        <v>2050</v>
      </c>
    </row>
    <row r="2" spans="1:32" ht="15" thickBot="1" x14ac:dyDescent="0.4">
      <c r="A2" s="63" t="s">
        <v>181</v>
      </c>
      <c r="B2" s="64" t="s">
        <v>182</v>
      </c>
      <c r="C2" s="65">
        <v>0</v>
      </c>
      <c r="D2" s="65">
        <v>0</v>
      </c>
      <c r="E2" s="65">
        <v>0.01</v>
      </c>
      <c r="F2" s="65">
        <v>0.01</v>
      </c>
      <c r="G2" s="65">
        <v>0.01</v>
      </c>
      <c r="H2" s="65">
        <v>0.01</v>
      </c>
      <c r="I2" s="65">
        <v>0.01</v>
      </c>
      <c r="J2" s="65">
        <v>0.01</v>
      </c>
      <c r="K2" s="65">
        <v>0.01</v>
      </c>
      <c r="L2" s="65">
        <v>0.01</v>
      </c>
      <c r="M2" s="65">
        <v>0.01</v>
      </c>
      <c r="N2" s="65">
        <v>0.01</v>
      </c>
      <c r="O2" s="65">
        <v>0.01</v>
      </c>
      <c r="P2" s="65">
        <v>0.01</v>
      </c>
      <c r="Q2" s="65">
        <v>0.01</v>
      </c>
      <c r="R2" s="65">
        <v>0.01</v>
      </c>
      <c r="S2" s="65">
        <v>0.01</v>
      </c>
      <c r="T2" s="65">
        <v>0.01</v>
      </c>
      <c r="U2" s="65">
        <v>0.01</v>
      </c>
      <c r="V2" s="65">
        <v>0.01</v>
      </c>
      <c r="W2" s="65">
        <f>V2</f>
        <v>0.01</v>
      </c>
      <c r="X2" s="65">
        <f t="shared" ref="X2:AF2" si="1">W2</f>
        <v>0.01</v>
      </c>
      <c r="Y2" s="65">
        <f t="shared" si="1"/>
        <v>0.01</v>
      </c>
      <c r="Z2" s="65">
        <f t="shared" si="1"/>
        <v>0.01</v>
      </c>
      <c r="AA2" s="65">
        <f t="shared" si="1"/>
        <v>0.01</v>
      </c>
      <c r="AB2" s="65">
        <f t="shared" si="1"/>
        <v>0.01</v>
      </c>
      <c r="AC2" s="65">
        <f t="shared" si="1"/>
        <v>0.01</v>
      </c>
      <c r="AD2" s="65">
        <f t="shared" si="1"/>
        <v>0.01</v>
      </c>
      <c r="AE2" s="65">
        <f t="shared" si="1"/>
        <v>0.01</v>
      </c>
      <c r="AF2" s="66">
        <f t="shared" si="1"/>
        <v>0.01</v>
      </c>
    </row>
    <row r="3" spans="1:32" ht="15" thickBot="1" x14ac:dyDescent="0.4">
      <c r="A3" s="67" t="s">
        <v>181</v>
      </c>
      <c r="B3" s="54" t="s">
        <v>183</v>
      </c>
      <c r="C3" s="55">
        <v>0</v>
      </c>
      <c r="D3" s="55">
        <v>0</v>
      </c>
      <c r="E3" s="55">
        <v>-0.02</v>
      </c>
      <c r="F3" s="55">
        <v>-0.02</v>
      </c>
      <c r="G3" s="55">
        <v>-0.02</v>
      </c>
      <c r="H3" s="55">
        <v>-0.01</v>
      </c>
      <c r="I3" s="55">
        <v>-0.01</v>
      </c>
      <c r="J3" s="55">
        <v>-0.01</v>
      </c>
      <c r="K3" s="55">
        <v>-0.01</v>
      </c>
      <c r="L3" s="55">
        <v>-0.01</v>
      </c>
      <c r="M3" s="55">
        <v>0</v>
      </c>
      <c r="N3" s="55">
        <v>0</v>
      </c>
      <c r="O3" s="55">
        <v>0</v>
      </c>
      <c r="P3" s="55">
        <v>0</v>
      </c>
      <c r="Q3" s="55">
        <v>0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W3" s="55">
        <v>0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0</v>
      </c>
      <c r="AD3" s="55">
        <v>0</v>
      </c>
      <c r="AE3" s="55">
        <v>0</v>
      </c>
      <c r="AF3" s="56">
        <v>0</v>
      </c>
    </row>
    <row r="4" spans="1:32" x14ac:dyDescent="0.35">
      <c r="A4" s="53" t="s">
        <v>181</v>
      </c>
      <c r="B4" s="54" t="s">
        <v>184</v>
      </c>
      <c r="C4" s="55">
        <v>800</v>
      </c>
      <c r="D4" s="55">
        <v>800</v>
      </c>
      <c r="E4" s="55">
        <v>800</v>
      </c>
      <c r="F4" s="55">
        <v>800</v>
      </c>
      <c r="G4" s="55">
        <v>800</v>
      </c>
      <c r="H4" s="55">
        <v>800</v>
      </c>
      <c r="I4" s="55">
        <v>800</v>
      </c>
      <c r="J4" s="55">
        <v>800</v>
      </c>
      <c r="K4" s="55">
        <v>800</v>
      </c>
      <c r="L4" s="55">
        <v>800</v>
      </c>
      <c r="M4" s="55">
        <v>800</v>
      </c>
      <c r="N4" s="55">
        <v>800</v>
      </c>
      <c r="O4" s="55">
        <v>800</v>
      </c>
      <c r="P4" s="55">
        <v>800</v>
      </c>
      <c r="Q4" s="55">
        <v>800</v>
      </c>
      <c r="R4" s="55">
        <v>800</v>
      </c>
      <c r="S4" s="55">
        <v>800</v>
      </c>
      <c r="T4" s="55">
        <v>800</v>
      </c>
      <c r="U4" s="55">
        <v>800</v>
      </c>
      <c r="V4" s="55">
        <v>800</v>
      </c>
      <c r="W4" s="55">
        <f>V4</f>
        <v>800</v>
      </c>
      <c r="X4" s="55">
        <f t="shared" ref="X4:AF4" si="2">W4</f>
        <v>800</v>
      </c>
      <c r="Y4" s="55">
        <f t="shared" si="2"/>
        <v>800</v>
      </c>
      <c r="Z4" s="55">
        <f t="shared" si="2"/>
        <v>800</v>
      </c>
      <c r="AA4" s="55">
        <f t="shared" si="2"/>
        <v>800</v>
      </c>
      <c r="AB4" s="55">
        <f t="shared" si="2"/>
        <v>800</v>
      </c>
      <c r="AC4" s="55">
        <f t="shared" si="2"/>
        <v>800</v>
      </c>
      <c r="AD4" s="55">
        <f t="shared" si="2"/>
        <v>800</v>
      </c>
      <c r="AE4" s="55">
        <f t="shared" si="2"/>
        <v>800</v>
      </c>
      <c r="AF4" s="56">
        <f t="shared" si="2"/>
        <v>800</v>
      </c>
    </row>
    <row r="5" spans="1:32" x14ac:dyDescent="0.35">
      <c r="A5" s="57" t="s">
        <v>181</v>
      </c>
      <c r="B5" s="58" t="s">
        <v>185</v>
      </c>
      <c r="C5" s="20">
        <f>C6-C4</f>
        <v>1400</v>
      </c>
      <c r="D5" s="20">
        <f t="shared" ref="D5:AF5" si="3">D6-D4</f>
        <v>1400</v>
      </c>
      <c r="E5" s="20">
        <f t="shared" si="3"/>
        <v>1400</v>
      </c>
      <c r="F5" s="20">
        <f t="shared" si="3"/>
        <v>1400</v>
      </c>
      <c r="G5" s="20">
        <f t="shared" si="3"/>
        <v>2600</v>
      </c>
      <c r="H5" s="20">
        <f t="shared" si="3"/>
        <v>2600</v>
      </c>
      <c r="I5" s="20">
        <f t="shared" si="3"/>
        <v>2600</v>
      </c>
      <c r="J5" s="20">
        <f t="shared" si="3"/>
        <v>2600</v>
      </c>
      <c r="K5" s="20">
        <f t="shared" si="3"/>
        <v>2600</v>
      </c>
      <c r="L5" s="20">
        <f t="shared" si="3"/>
        <v>2600</v>
      </c>
      <c r="M5" s="20">
        <f t="shared" si="3"/>
        <v>2600</v>
      </c>
      <c r="N5" s="20">
        <f t="shared" si="3"/>
        <v>2600</v>
      </c>
      <c r="O5" s="20">
        <f t="shared" si="3"/>
        <v>2600</v>
      </c>
      <c r="P5" s="20">
        <f t="shared" si="3"/>
        <v>2600</v>
      </c>
      <c r="Q5" s="20">
        <f t="shared" si="3"/>
        <v>2600</v>
      </c>
      <c r="R5" s="20">
        <f t="shared" si="3"/>
        <v>2600</v>
      </c>
      <c r="S5" s="20">
        <f t="shared" si="3"/>
        <v>2600</v>
      </c>
      <c r="T5" s="20">
        <f t="shared" si="3"/>
        <v>2600</v>
      </c>
      <c r="U5" s="20">
        <f t="shared" si="3"/>
        <v>2600</v>
      </c>
      <c r="V5" s="20">
        <f t="shared" si="3"/>
        <v>2600</v>
      </c>
      <c r="W5" s="20">
        <f t="shared" si="3"/>
        <v>2600</v>
      </c>
      <c r="X5" s="20">
        <f t="shared" si="3"/>
        <v>2600</v>
      </c>
      <c r="Y5" s="20">
        <f t="shared" si="3"/>
        <v>2600</v>
      </c>
      <c r="Z5" s="20">
        <f t="shared" si="3"/>
        <v>2600</v>
      </c>
      <c r="AA5" s="20">
        <f t="shared" si="3"/>
        <v>2600</v>
      </c>
      <c r="AB5" s="20">
        <f t="shared" si="3"/>
        <v>2600</v>
      </c>
      <c r="AC5" s="20">
        <f t="shared" si="3"/>
        <v>2600</v>
      </c>
      <c r="AD5" s="20">
        <f t="shared" si="3"/>
        <v>2600</v>
      </c>
      <c r="AE5" s="20">
        <f t="shared" si="3"/>
        <v>2600</v>
      </c>
      <c r="AF5" s="21">
        <f t="shared" si="3"/>
        <v>2600</v>
      </c>
    </row>
    <row r="6" spans="1:32" ht="15" thickBot="1" x14ac:dyDescent="0.4">
      <c r="A6" s="59" t="s">
        <v>181</v>
      </c>
      <c r="B6" s="60" t="s">
        <v>186</v>
      </c>
      <c r="C6" s="61">
        <v>2200</v>
      </c>
      <c r="D6" s="61">
        <v>2200</v>
      </c>
      <c r="E6" s="61">
        <v>2200</v>
      </c>
      <c r="F6" s="61">
        <v>2200</v>
      </c>
      <c r="G6" s="61">
        <v>3400</v>
      </c>
      <c r="H6" s="61">
        <v>3400</v>
      </c>
      <c r="I6" s="61">
        <v>3400</v>
      </c>
      <c r="J6" s="61">
        <v>3400</v>
      </c>
      <c r="K6" s="61">
        <v>3400</v>
      </c>
      <c r="L6" s="61">
        <v>3400</v>
      </c>
      <c r="M6" s="61">
        <v>3400</v>
      </c>
      <c r="N6" s="61">
        <v>3400</v>
      </c>
      <c r="O6" s="61">
        <v>3400</v>
      </c>
      <c r="P6" s="61">
        <v>3400</v>
      </c>
      <c r="Q6" s="61">
        <v>3400</v>
      </c>
      <c r="R6" s="61">
        <v>3400</v>
      </c>
      <c r="S6" s="61">
        <v>3400</v>
      </c>
      <c r="T6" s="61">
        <v>3400</v>
      </c>
      <c r="U6" s="61">
        <v>3400</v>
      </c>
      <c r="V6" s="61">
        <v>3400</v>
      </c>
      <c r="W6" s="61">
        <f>V6</f>
        <v>3400</v>
      </c>
      <c r="X6" s="61">
        <f t="shared" ref="X6:AF6" si="4">W6</f>
        <v>3400</v>
      </c>
      <c r="Y6" s="61">
        <f t="shared" si="4"/>
        <v>3400</v>
      </c>
      <c r="Z6" s="61">
        <f t="shared" si="4"/>
        <v>3400</v>
      </c>
      <c r="AA6" s="61">
        <f t="shared" si="4"/>
        <v>3400</v>
      </c>
      <c r="AB6" s="61">
        <f t="shared" si="4"/>
        <v>3400</v>
      </c>
      <c r="AC6" s="61">
        <f t="shared" si="4"/>
        <v>3400</v>
      </c>
      <c r="AD6" s="61">
        <f t="shared" si="4"/>
        <v>3400</v>
      </c>
      <c r="AE6" s="61">
        <f t="shared" si="4"/>
        <v>3400</v>
      </c>
      <c r="AF6" s="62">
        <f t="shared" si="4"/>
        <v>3400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1B96-0F80-446A-81E0-362C3E9612B1}">
  <dimension ref="A1:K189"/>
  <sheetViews>
    <sheetView topLeftCell="A156" workbookViewId="0">
      <selection activeCell="D188" sqref="D188:I189"/>
    </sheetView>
  </sheetViews>
  <sheetFormatPr defaultRowHeight="14.5" x14ac:dyDescent="0.35"/>
  <cols>
    <col min="1" max="1" width="9.81640625" bestFit="1" customWidth="1"/>
    <col min="2" max="2" width="32.36328125" bestFit="1" customWidth="1"/>
    <col min="3" max="3" width="11.90625" bestFit="1" customWidth="1"/>
    <col min="4" max="4" width="8.81640625" bestFit="1" customWidth="1"/>
    <col min="5" max="9" width="8.81640625" customWidth="1"/>
    <col min="10" max="10" width="11.7265625" style="25" bestFit="1" customWidth="1"/>
    <col min="11" max="11" width="96" bestFit="1" customWidth="1"/>
  </cols>
  <sheetData>
    <row r="1" spans="1:11" ht="17.5" thickBot="1" x14ac:dyDescent="0.4">
      <c r="A1" s="50" t="s">
        <v>179</v>
      </c>
      <c r="B1" s="50" t="s">
        <v>187</v>
      </c>
      <c r="C1" s="68" t="s">
        <v>180</v>
      </c>
      <c r="D1" s="68">
        <v>2025</v>
      </c>
      <c r="E1" s="68">
        <v>2030</v>
      </c>
      <c r="F1" s="68">
        <v>2035</v>
      </c>
      <c r="G1" s="68">
        <v>2040</v>
      </c>
      <c r="H1" s="68">
        <v>2045</v>
      </c>
      <c r="I1" s="68">
        <v>2050</v>
      </c>
      <c r="J1" s="68" t="s">
        <v>188</v>
      </c>
      <c r="K1" s="68" t="s">
        <v>189</v>
      </c>
    </row>
    <row r="2" spans="1:11" x14ac:dyDescent="0.35">
      <c r="A2" s="70" t="s">
        <v>69</v>
      </c>
      <c r="B2" s="52" t="s">
        <v>56</v>
      </c>
      <c r="C2" s="25" t="s">
        <v>221</v>
      </c>
      <c r="D2">
        <v>0.35399999999999998</v>
      </c>
      <c r="E2">
        <v>0.35399999999999998</v>
      </c>
      <c r="F2">
        <v>0.35399999999999998</v>
      </c>
      <c r="G2">
        <v>0.35399999999999998</v>
      </c>
      <c r="H2">
        <v>0.35399999999999998</v>
      </c>
      <c r="I2">
        <v>0.35399999999999998</v>
      </c>
      <c r="J2" s="25" t="s">
        <v>222</v>
      </c>
      <c r="K2" t="s">
        <v>223</v>
      </c>
    </row>
    <row r="3" spans="1:11" x14ac:dyDescent="0.35">
      <c r="A3" s="70" t="s">
        <v>69</v>
      </c>
      <c r="B3" s="52" t="s">
        <v>19</v>
      </c>
      <c r="C3" s="25" t="s">
        <v>221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5" t="s">
        <v>222</v>
      </c>
      <c r="K3" t="s">
        <v>223</v>
      </c>
    </row>
    <row r="4" spans="1:11" x14ac:dyDescent="0.35">
      <c r="A4" s="70" t="s">
        <v>69</v>
      </c>
      <c r="B4" s="52" t="s">
        <v>71</v>
      </c>
      <c r="C4" s="25" t="s">
        <v>221</v>
      </c>
      <c r="D4">
        <v>0.248</v>
      </c>
      <c r="E4">
        <v>0.248</v>
      </c>
      <c r="F4">
        <v>0.248</v>
      </c>
      <c r="G4">
        <v>0.248</v>
      </c>
      <c r="H4">
        <v>0.248</v>
      </c>
      <c r="I4">
        <v>0.248</v>
      </c>
      <c r="J4" s="25" t="s">
        <v>222</v>
      </c>
      <c r="K4" t="s">
        <v>223</v>
      </c>
    </row>
    <row r="5" spans="1:11" x14ac:dyDescent="0.35">
      <c r="A5" s="70" t="s">
        <v>69</v>
      </c>
      <c r="B5" s="52" t="s">
        <v>62</v>
      </c>
      <c r="C5" s="25" t="s">
        <v>221</v>
      </c>
      <c r="D5">
        <v>0.187</v>
      </c>
      <c r="E5">
        <v>0.187</v>
      </c>
      <c r="F5">
        <v>0.187</v>
      </c>
      <c r="G5">
        <v>0.187</v>
      </c>
      <c r="H5">
        <v>0.187</v>
      </c>
      <c r="I5">
        <v>0.187</v>
      </c>
      <c r="J5" s="25" t="s">
        <v>222</v>
      </c>
      <c r="K5" t="s">
        <v>223</v>
      </c>
    </row>
    <row r="6" spans="1:11" x14ac:dyDescent="0.35">
      <c r="A6" s="70" t="s">
        <v>69</v>
      </c>
      <c r="B6" s="52" t="s">
        <v>177</v>
      </c>
      <c r="C6" s="25" t="s">
        <v>190</v>
      </c>
      <c r="D6">
        <v>0.08</v>
      </c>
      <c r="E6">
        <v>0.08</v>
      </c>
      <c r="F6">
        <v>0.08</v>
      </c>
      <c r="G6">
        <v>0.08</v>
      </c>
      <c r="H6">
        <v>0.08</v>
      </c>
      <c r="I6">
        <v>0.08</v>
      </c>
      <c r="J6" s="25" t="s">
        <v>191</v>
      </c>
    </row>
    <row r="7" spans="1:11" x14ac:dyDescent="0.35">
      <c r="A7" s="70" t="s">
        <v>69</v>
      </c>
      <c r="B7" s="52" t="s">
        <v>192</v>
      </c>
      <c r="C7" s="25" t="s">
        <v>190</v>
      </c>
      <c r="D7">
        <v>0.08</v>
      </c>
      <c r="E7">
        <v>0.08</v>
      </c>
      <c r="F7">
        <v>0.08</v>
      </c>
      <c r="G7">
        <v>0.08</v>
      </c>
      <c r="H7">
        <v>0.08</v>
      </c>
      <c r="I7">
        <v>0.08</v>
      </c>
      <c r="J7" s="25" t="s">
        <v>191</v>
      </c>
      <c r="K7" t="s">
        <v>193</v>
      </c>
    </row>
    <row r="8" spans="1:11" x14ac:dyDescent="0.35">
      <c r="A8" s="70" t="s">
        <v>69</v>
      </c>
      <c r="B8" s="52" t="s">
        <v>194</v>
      </c>
      <c r="C8" s="25" t="s">
        <v>190</v>
      </c>
      <c r="D8">
        <v>0.08</v>
      </c>
      <c r="E8">
        <v>0.08</v>
      </c>
      <c r="F8">
        <v>0.08</v>
      </c>
      <c r="G8">
        <v>0.08</v>
      </c>
      <c r="H8">
        <v>0.08</v>
      </c>
      <c r="I8">
        <v>0.08</v>
      </c>
      <c r="J8" s="25" t="s">
        <v>191</v>
      </c>
      <c r="K8" t="s">
        <v>193</v>
      </c>
    </row>
    <row r="9" spans="1:11" x14ac:dyDescent="0.35">
      <c r="A9" s="70" t="s">
        <v>69</v>
      </c>
      <c r="B9" s="52" t="s">
        <v>225</v>
      </c>
      <c r="C9" s="25" t="s">
        <v>219</v>
      </c>
      <c r="D9" s="69">
        <v>0.89</v>
      </c>
      <c r="E9" s="69">
        <v>0.89</v>
      </c>
      <c r="F9" s="69">
        <v>0.89</v>
      </c>
      <c r="G9" s="69">
        <v>0.89</v>
      </c>
      <c r="H9" s="69">
        <v>0.89</v>
      </c>
      <c r="I9" s="69">
        <v>0.89</v>
      </c>
      <c r="J9" s="25" t="s">
        <v>191</v>
      </c>
      <c r="K9" t="s">
        <v>227</v>
      </c>
    </row>
    <row r="10" spans="1:11" x14ac:dyDescent="0.35">
      <c r="A10" s="70" t="s">
        <v>69</v>
      </c>
      <c r="B10" s="52" t="s">
        <v>60</v>
      </c>
      <c r="C10" s="25" t="s">
        <v>219</v>
      </c>
      <c r="D10" s="69">
        <v>0.46800000000000003</v>
      </c>
      <c r="E10" s="69">
        <v>0.46800000000000003</v>
      </c>
      <c r="F10" s="69">
        <v>0.46800000000000003</v>
      </c>
      <c r="G10" s="69">
        <v>0.46800000000000003</v>
      </c>
      <c r="H10" s="69">
        <v>0.46800000000000003</v>
      </c>
      <c r="I10" s="69">
        <v>0.46800000000000003</v>
      </c>
      <c r="J10" s="25" t="s">
        <v>191</v>
      </c>
      <c r="K10" t="s">
        <v>207</v>
      </c>
    </row>
    <row r="11" spans="1:11" x14ac:dyDescent="0.35">
      <c r="A11" s="70" t="s">
        <v>69</v>
      </c>
      <c r="B11" s="52" t="s">
        <v>202</v>
      </c>
      <c r="C11" s="25" t="s">
        <v>219</v>
      </c>
      <c r="D11" s="69">
        <v>0.49</v>
      </c>
      <c r="E11" s="69">
        <v>0.49</v>
      </c>
      <c r="F11" s="69">
        <v>0.49</v>
      </c>
      <c r="G11" s="69">
        <v>0.49</v>
      </c>
      <c r="H11" s="69">
        <v>0.49</v>
      </c>
      <c r="I11" s="69">
        <v>0.49</v>
      </c>
      <c r="J11" s="25" t="s">
        <v>191</v>
      </c>
      <c r="K11" t="s">
        <v>207</v>
      </c>
    </row>
    <row r="12" spans="1:11" x14ac:dyDescent="0.35">
      <c r="A12" s="70" t="s">
        <v>69</v>
      </c>
      <c r="B12" s="52" t="s">
        <v>56</v>
      </c>
      <c r="C12" s="25" t="s">
        <v>219</v>
      </c>
      <c r="D12" s="69">
        <v>0.37</v>
      </c>
      <c r="E12" s="69">
        <v>0.37</v>
      </c>
      <c r="F12" s="69">
        <v>0.37</v>
      </c>
      <c r="G12" s="69">
        <v>0.37</v>
      </c>
      <c r="H12" s="69">
        <v>0.37</v>
      </c>
      <c r="I12" s="69">
        <v>0.37</v>
      </c>
      <c r="J12" s="25" t="s">
        <v>191</v>
      </c>
      <c r="K12" t="s">
        <v>209</v>
      </c>
    </row>
    <row r="13" spans="1:11" x14ac:dyDescent="0.35">
      <c r="A13" s="70" t="s">
        <v>69</v>
      </c>
      <c r="B13" s="52" t="s">
        <v>19</v>
      </c>
      <c r="C13" s="25" t="s">
        <v>219</v>
      </c>
      <c r="D13" s="69">
        <v>1</v>
      </c>
      <c r="E13" s="69">
        <v>1</v>
      </c>
      <c r="F13" s="69">
        <v>1</v>
      </c>
      <c r="G13" s="69">
        <v>1</v>
      </c>
      <c r="H13" s="69">
        <v>1</v>
      </c>
      <c r="I13" s="69">
        <v>1</v>
      </c>
      <c r="J13" s="25" t="s">
        <v>191</v>
      </c>
      <c r="K13" t="s">
        <v>224</v>
      </c>
    </row>
    <row r="14" spans="1:11" x14ac:dyDescent="0.35">
      <c r="A14" s="70" t="s">
        <v>69</v>
      </c>
      <c r="B14" s="52" t="s">
        <v>71</v>
      </c>
      <c r="C14" s="25" t="s">
        <v>219</v>
      </c>
      <c r="D14" s="69">
        <v>0.39300000000000002</v>
      </c>
      <c r="E14" s="69">
        <v>0.39300000000000002</v>
      </c>
      <c r="F14" s="69">
        <v>0.39300000000000002</v>
      </c>
      <c r="G14" s="69">
        <v>0.39300000000000002</v>
      </c>
      <c r="H14" s="69">
        <v>0.39300000000000002</v>
      </c>
      <c r="I14" s="69">
        <v>0.39300000000000002</v>
      </c>
      <c r="J14" s="25" t="s">
        <v>191</v>
      </c>
      <c r="K14" t="s">
        <v>224</v>
      </c>
    </row>
    <row r="15" spans="1:11" x14ac:dyDescent="0.35">
      <c r="A15" s="70" t="s">
        <v>69</v>
      </c>
      <c r="B15" s="52" t="s">
        <v>220</v>
      </c>
      <c r="C15" s="25" t="s">
        <v>219</v>
      </c>
      <c r="D15" s="69">
        <v>0.23899999999999999</v>
      </c>
      <c r="E15" s="69">
        <v>0.23899999999999999</v>
      </c>
      <c r="F15" s="69">
        <v>0.23899999999999999</v>
      </c>
      <c r="G15" s="69">
        <v>0.23899999999999999</v>
      </c>
      <c r="H15" s="69">
        <v>0.23899999999999999</v>
      </c>
      <c r="I15" s="69">
        <v>0.23899999999999999</v>
      </c>
      <c r="J15" s="25" t="s">
        <v>191</v>
      </c>
      <c r="K15" t="s">
        <v>207</v>
      </c>
    </row>
    <row r="16" spans="1:11" x14ac:dyDescent="0.35">
      <c r="A16" s="70" t="s">
        <v>69</v>
      </c>
      <c r="B16" s="52" t="s">
        <v>61</v>
      </c>
      <c r="C16" s="25" t="s">
        <v>219</v>
      </c>
      <c r="D16" s="69">
        <v>0.9</v>
      </c>
      <c r="E16" s="69">
        <v>0.9</v>
      </c>
      <c r="F16" s="69">
        <v>0.9</v>
      </c>
      <c r="G16" s="69">
        <v>0.9</v>
      </c>
      <c r="H16" s="69">
        <v>0.9</v>
      </c>
      <c r="I16" s="69">
        <v>0.9</v>
      </c>
      <c r="J16" s="25" t="s">
        <v>191</v>
      </c>
      <c r="K16" t="s">
        <v>207</v>
      </c>
    </row>
    <row r="17" spans="1:11" x14ac:dyDescent="0.35">
      <c r="A17" s="70" t="s">
        <v>69</v>
      </c>
      <c r="B17" s="52" t="s">
        <v>58</v>
      </c>
      <c r="C17" s="25" t="s">
        <v>219</v>
      </c>
      <c r="D17" s="69">
        <v>0.33700000000000002</v>
      </c>
      <c r="E17" s="69">
        <v>0.33700000000000002</v>
      </c>
      <c r="F17" s="69">
        <v>0.33700000000000002</v>
      </c>
      <c r="G17" s="69">
        <v>0.33700000000000002</v>
      </c>
      <c r="H17" s="69">
        <v>0.33700000000000002</v>
      </c>
      <c r="I17" s="69">
        <v>0.33700000000000002</v>
      </c>
      <c r="J17" s="25" t="s">
        <v>191</v>
      </c>
      <c r="K17" t="s">
        <v>207</v>
      </c>
    </row>
    <row r="18" spans="1:11" x14ac:dyDescent="0.35">
      <c r="A18" s="70" t="s">
        <v>69</v>
      </c>
      <c r="B18" s="52" t="s">
        <v>200</v>
      </c>
      <c r="C18" s="25" t="s">
        <v>219</v>
      </c>
      <c r="D18" s="69">
        <v>0.31</v>
      </c>
      <c r="E18" s="69">
        <v>0.31</v>
      </c>
      <c r="F18" s="69">
        <v>0.31</v>
      </c>
      <c r="G18" s="69">
        <v>0.31</v>
      </c>
      <c r="H18" s="69">
        <v>0.31</v>
      </c>
      <c r="I18" s="69">
        <v>0.31</v>
      </c>
      <c r="J18" s="25" t="s">
        <v>191</v>
      </c>
      <c r="K18" t="s">
        <v>207</v>
      </c>
    </row>
    <row r="19" spans="1:11" x14ac:dyDescent="0.35">
      <c r="A19" s="70" t="s">
        <v>69</v>
      </c>
      <c r="B19" s="52" t="s">
        <v>59</v>
      </c>
      <c r="C19" s="25" t="s">
        <v>219</v>
      </c>
      <c r="D19" s="69">
        <v>0.75</v>
      </c>
      <c r="E19" s="69">
        <v>0.75</v>
      </c>
      <c r="F19" s="69">
        <v>0.75</v>
      </c>
      <c r="G19" s="69">
        <v>0.75</v>
      </c>
      <c r="H19" s="69">
        <v>0.75</v>
      </c>
      <c r="I19" s="69">
        <v>0.75</v>
      </c>
      <c r="J19" s="25" t="s">
        <v>191</v>
      </c>
      <c r="K19" t="s">
        <v>207</v>
      </c>
    </row>
    <row r="20" spans="1:11" x14ac:dyDescent="0.35">
      <c r="A20" s="70" t="s">
        <v>69</v>
      </c>
      <c r="B20" s="52" t="s">
        <v>199</v>
      </c>
      <c r="C20" s="25" t="s">
        <v>219</v>
      </c>
      <c r="D20" s="69">
        <v>0.9</v>
      </c>
      <c r="E20" s="69">
        <v>0.9</v>
      </c>
      <c r="F20" s="69">
        <v>0.9</v>
      </c>
      <c r="G20" s="69">
        <v>0.9</v>
      </c>
      <c r="H20" s="69">
        <v>0.9</v>
      </c>
      <c r="I20" s="69">
        <v>0.9</v>
      </c>
      <c r="J20" s="25" t="s">
        <v>191</v>
      </c>
      <c r="K20" t="s">
        <v>207</v>
      </c>
    </row>
    <row r="21" spans="1:11" x14ac:dyDescent="0.35">
      <c r="A21" s="70" t="s">
        <v>69</v>
      </c>
      <c r="B21" s="52" t="s">
        <v>225</v>
      </c>
      <c r="C21" s="25" t="s">
        <v>205</v>
      </c>
      <c r="D21">
        <v>2.5</v>
      </c>
      <c r="E21">
        <v>2.5</v>
      </c>
      <c r="F21">
        <v>2.5</v>
      </c>
      <c r="G21">
        <v>2.5</v>
      </c>
      <c r="H21">
        <v>2.5</v>
      </c>
      <c r="I21">
        <v>2.5</v>
      </c>
      <c r="J21" s="25" t="s">
        <v>206</v>
      </c>
      <c r="K21" t="s">
        <v>226</v>
      </c>
    </row>
    <row r="22" spans="1:11" x14ac:dyDescent="0.35">
      <c r="A22" s="70" t="s">
        <v>69</v>
      </c>
      <c r="B22" s="52" t="s">
        <v>60</v>
      </c>
      <c r="C22" s="25" t="s">
        <v>205</v>
      </c>
      <c r="D22">
        <v>2.6</v>
      </c>
      <c r="E22">
        <v>2.6</v>
      </c>
      <c r="F22">
        <v>2.6</v>
      </c>
      <c r="G22">
        <v>2.6</v>
      </c>
      <c r="H22">
        <v>2.6</v>
      </c>
      <c r="I22">
        <v>2.6</v>
      </c>
      <c r="J22" s="25" t="s">
        <v>206</v>
      </c>
      <c r="K22" t="s">
        <v>207</v>
      </c>
    </row>
    <row r="23" spans="1:11" x14ac:dyDescent="0.35">
      <c r="A23" s="70" t="s">
        <v>69</v>
      </c>
      <c r="B23" s="52" t="s">
        <v>202</v>
      </c>
      <c r="C23" s="25" t="s">
        <v>205</v>
      </c>
      <c r="D23">
        <v>1.8</v>
      </c>
      <c r="E23">
        <v>1.8</v>
      </c>
      <c r="F23">
        <v>1.8</v>
      </c>
      <c r="G23">
        <v>1.8</v>
      </c>
      <c r="H23">
        <v>1.8</v>
      </c>
      <c r="I23">
        <v>1.8</v>
      </c>
      <c r="J23" s="25" t="s">
        <v>206</v>
      </c>
      <c r="K23" t="s">
        <v>207</v>
      </c>
    </row>
    <row r="24" spans="1:11" x14ac:dyDescent="0.35">
      <c r="A24" s="70" t="s">
        <v>69</v>
      </c>
      <c r="B24" s="52" t="s">
        <v>56</v>
      </c>
      <c r="C24" s="25" t="s">
        <v>205</v>
      </c>
      <c r="D24">
        <v>2.6</v>
      </c>
      <c r="E24">
        <v>2.6</v>
      </c>
      <c r="F24">
        <v>2.6</v>
      </c>
      <c r="G24">
        <v>2.6</v>
      </c>
      <c r="H24">
        <v>2.6</v>
      </c>
      <c r="I24">
        <v>2.6</v>
      </c>
      <c r="J24" s="25" t="s">
        <v>206</v>
      </c>
      <c r="K24" t="s">
        <v>209</v>
      </c>
    </row>
    <row r="25" spans="1:11" x14ac:dyDescent="0.35">
      <c r="A25" s="70" t="s">
        <v>69</v>
      </c>
      <c r="B25" s="52" t="s">
        <v>19</v>
      </c>
      <c r="C25" s="25" t="s">
        <v>205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 s="25" t="s">
        <v>206</v>
      </c>
      <c r="K25" t="s">
        <v>207</v>
      </c>
    </row>
    <row r="26" spans="1:11" x14ac:dyDescent="0.35">
      <c r="A26" s="70" t="s">
        <v>69</v>
      </c>
      <c r="B26" s="52" t="s">
        <v>71</v>
      </c>
      <c r="C26" s="25" t="s">
        <v>205</v>
      </c>
      <c r="D26">
        <v>2.6</v>
      </c>
      <c r="E26">
        <v>2.6</v>
      </c>
      <c r="F26">
        <v>2.6</v>
      </c>
      <c r="G26">
        <v>2.6</v>
      </c>
      <c r="H26">
        <v>2.6</v>
      </c>
      <c r="I26">
        <v>2.6</v>
      </c>
      <c r="J26" s="25" t="s">
        <v>206</v>
      </c>
      <c r="K26" t="s">
        <v>207</v>
      </c>
    </row>
    <row r="27" spans="1:11" x14ac:dyDescent="0.35">
      <c r="A27" s="70" t="s">
        <v>69</v>
      </c>
      <c r="B27" s="52" t="s">
        <v>230</v>
      </c>
      <c r="C27" s="25" t="s">
        <v>205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 s="25" t="s">
        <v>206</v>
      </c>
      <c r="K27" t="s">
        <v>232</v>
      </c>
    </row>
    <row r="28" spans="1:11" x14ac:dyDescent="0.35">
      <c r="A28" s="70" t="s">
        <v>69</v>
      </c>
      <c r="B28" s="52" t="s">
        <v>235</v>
      </c>
      <c r="C28" s="25" t="s">
        <v>205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 s="25" t="s">
        <v>206</v>
      </c>
      <c r="K28" t="s">
        <v>232</v>
      </c>
    </row>
    <row r="29" spans="1:11" x14ac:dyDescent="0.35">
      <c r="A29" s="70" t="s">
        <v>69</v>
      </c>
      <c r="B29" s="52" t="s">
        <v>233</v>
      </c>
      <c r="C29" s="25" t="s">
        <v>205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 s="25" t="s">
        <v>206</v>
      </c>
      <c r="K29" t="s">
        <v>232</v>
      </c>
    </row>
    <row r="30" spans="1:11" x14ac:dyDescent="0.35">
      <c r="A30" s="70" t="s">
        <v>69</v>
      </c>
      <c r="B30" s="52" t="s">
        <v>234</v>
      </c>
      <c r="C30" s="25" t="s">
        <v>205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 s="25" t="s">
        <v>206</v>
      </c>
      <c r="K30" t="s">
        <v>232</v>
      </c>
    </row>
    <row r="31" spans="1:11" x14ac:dyDescent="0.35">
      <c r="A31" s="70" t="s">
        <v>69</v>
      </c>
      <c r="B31" s="52" t="s">
        <v>61</v>
      </c>
      <c r="C31" s="25" t="s">
        <v>205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 s="25" t="s">
        <v>206</v>
      </c>
      <c r="K31" t="s">
        <v>207</v>
      </c>
    </row>
    <row r="32" spans="1:11" x14ac:dyDescent="0.35">
      <c r="A32" s="70" t="s">
        <v>69</v>
      </c>
      <c r="B32" s="52" t="s">
        <v>58</v>
      </c>
      <c r="C32" s="25" t="s">
        <v>205</v>
      </c>
      <c r="D32">
        <v>1.6</v>
      </c>
      <c r="E32">
        <v>1.6</v>
      </c>
      <c r="F32">
        <v>1.6</v>
      </c>
      <c r="G32">
        <v>1.6</v>
      </c>
      <c r="H32">
        <v>1.6</v>
      </c>
      <c r="I32">
        <v>1.6</v>
      </c>
      <c r="J32" s="25" t="s">
        <v>206</v>
      </c>
    </row>
    <row r="33" spans="1:11" x14ac:dyDescent="0.35">
      <c r="A33" s="70" t="s">
        <v>69</v>
      </c>
      <c r="B33" s="52" t="s">
        <v>200</v>
      </c>
      <c r="C33" s="25" t="s">
        <v>205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 s="25" t="s">
        <v>206</v>
      </c>
      <c r="K33" t="s">
        <v>207</v>
      </c>
    </row>
    <row r="34" spans="1:11" x14ac:dyDescent="0.35">
      <c r="A34" s="70" t="s">
        <v>69</v>
      </c>
      <c r="B34" s="52" t="s">
        <v>57</v>
      </c>
      <c r="C34" s="25" t="s">
        <v>205</v>
      </c>
      <c r="D34">
        <f>'[1]csir-today'!$F$3</f>
        <v>4</v>
      </c>
      <c r="E34">
        <f>'[1]csir-today'!$F$3</f>
        <v>4</v>
      </c>
      <c r="F34">
        <f>'[1]csir-today'!$F$3</f>
        <v>4</v>
      </c>
      <c r="G34">
        <f>'[1]csir-today'!$F$3</f>
        <v>4</v>
      </c>
      <c r="H34">
        <f>'[1]csir-today'!$F$3</f>
        <v>4</v>
      </c>
      <c r="I34">
        <f>'[1]csir-today'!$F$3</f>
        <v>4</v>
      </c>
      <c r="J34" s="25" t="s">
        <v>206</v>
      </c>
      <c r="K34" t="s">
        <v>197</v>
      </c>
    </row>
    <row r="35" spans="1:11" x14ac:dyDescent="0.35">
      <c r="A35" s="70" t="s">
        <v>69</v>
      </c>
      <c r="B35" s="52" t="s">
        <v>59</v>
      </c>
      <c r="C35" s="25" t="s">
        <v>205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 s="25" t="s">
        <v>206</v>
      </c>
      <c r="K35" t="s">
        <v>207</v>
      </c>
    </row>
    <row r="36" spans="1:11" x14ac:dyDescent="0.35">
      <c r="A36" s="70" t="s">
        <v>69</v>
      </c>
      <c r="B36" s="52" t="s">
        <v>199</v>
      </c>
      <c r="C36" s="25" t="s">
        <v>205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 s="25" t="s">
        <v>206</v>
      </c>
      <c r="K36" t="s">
        <v>207</v>
      </c>
    </row>
    <row r="37" spans="1:11" x14ac:dyDescent="0.35">
      <c r="A37" s="70" t="s">
        <v>69</v>
      </c>
      <c r="B37" s="52" t="s">
        <v>177</v>
      </c>
      <c r="C37" s="25" t="s">
        <v>205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 s="25" t="s">
        <v>206</v>
      </c>
      <c r="K37" t="s">
        <v>207</v>
      </c>
    </row>
    <row r="38" spans="1:11" x14ac:dyDescent="0.35">
      <c r="A38" s="70" t="s">
        <v>69</v>
      </c>
      <c r="B38" s="52" t="s">
        <v>192</v>
      </c>
      <c r="C38" s="25" t="s">
        <v>205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 s="25" t="s">
        <v>206</v>
      </c>
      <c r="K38" t="s">
        <v>208</v>
      </c>
    </row>
    <row r="39" spans="1:11" x14ac:dyDescent="0.35">
      <c r="A39" s="70" t="s">
        <v>69</v>
      </c>
      <c r="B39" s="52" t="s">
        <v>194</v>
      </c>
      <c r="C39" s="25" t="s">
        <v>205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 s="25" t="s">
        <v>206</v>
      </c>
      <c r="K39" t="s">
        <v>208</v>
      </c>
    </row>
    <row r="40" spans="1:11" x14ac:dyDescent="0.35">
      <c r="A40" s="70" t="s">
        <v>69</v>
      </c>
      <c r="B40" s="52" t="s">
        <v>60</v>
      </c>
      <c r="C40" s="25" t="s">
        <v>213</v>
      </c>
      <c r="J40" s="25" t="s">
        <v>214</v>
      </c>
      <c r="K40" t="s">
        <v>215</v>
      </c>
    </row>
    <row r="41" spans="1:11" x14ac:dyDescent="0.35">
      <c r="A41" s="70" t="s">
        <v>69</v>
      </c>
      <c r="B41" s="52" t="s">
        <v>56</v>
      </c>
      <c r="C41" s="25" t="s">
        <v>213</v>
      </c>
      <c r="D41">
        <v>98</v>
      </c>
      <c r="E41">
        <v>98</v>
      </c>
      <c r="F41">
        <v>98</v>
      </c>
      <c r="G41">
        <v>98</v>
      </c>
      <c r="H41">
        <v>98</v>
      </c>
      <c r="I41">
        <v>98</v>
      </c>
      <c r="J41" s="25" t="s">
        <v>214</v>
      </c>
      <c r="K41" t="s">
        <v>215</v>
      </c>
    </row>
    <row r="42" spans="1:11" x14ac:dyDescent="0.35">
      <c r="A42" s="70" t="s">
        <v>69</v>
      </c>
      <c r="B42" s="52" t="s">
        <v>19</v>
      </c>
      <c r="C42" s="25" t="s">
        <v>213</v>
      </c>
      <c r="D42">
        <v>50</v>
      </c>
      <c r="E42">
        <v>50</v>
      </c>
      <c r="F42">
        <v>50</v>
      </c>
      <c r="G42">
        <v>50</v>
      </c>
      <c r="H42">
        <v>50</v>
      </c>
      <c r="I42">
        <v>50</v>
      </c>
      <c r="J42" s="25" t="s">
        <v>214</v>
      </c>
      <c r="K42" t="s">
        <v>218</v>
      </c>
    </row>
    <row r="43" spans="1:11" x14ac:dyDescent="0.35">
      <c r="A43" s="70" t="s">
        <v>69</v>
      </c>
      <c r="B43" s="52" t="s">
        <v>71</v>
      </c>
      <c r="C43" s="25" t="s">
        <v>213</v>
      </c>
      <c r="D43">
        <v>900</v>
      </c>
      <c r="E43">
        <v>900</v>
      </c>
      <c r="F43">
        <v>900</v>
      </c>
      <c r="G43">
        <v>900</v>
      </c>
      <c r="H43">
        <v>900</v>
      </c>
      <c r="I43">
        <v>900</v>
      </c>
      <c r="J43" s="25" t="s">
        <v>214</v>
      </c>
      <c r="K43" t="s">
        <v>218</v>
      </c>
    </row>
    <row r="44" spans="1:11" x14ac:dyDescent="0.35">
      <c r="A44" s="70" t="s">
        <v>69</v>
      </c>
      <c r="B44" s="52" t="s">
        <v>62</v>
      </c>
      <c r="C44" s="25" t="s">
        <v>213</v>
      </c>
      <c r="D44">
        <v>540</v>
      </c>
      <c r="E44">
        <v>540</v>
      </c>
      <c r="F44">
        <v>540</v>
      </c>
      <c r="G44">
        <v>540</v>
      </c>
      <c r="H44">
        <v>540</v>
      </c>
      <c r="I44">
        <v>540</v>
      </c>
      <c r="J44" s="25" t="s">
        <v>214</v>
      </c>
      <c r="K44" t="s">
        <v>215</v>
      </c>
    </row>
    <row r="45" spans="1:11" x14ac:dyDescent="0.35">
      <c r="A45" s="70" t="s">
        <v>69</v>
      </c>
      <c r="B45" s="52" t="s">
        <v>58</v>
      </c>
      <c r="C45" s="25" t="s">
        <v>213</v>
      </c>
      <c r="D45">
        <v>29</v>
      </c>
      <c r="E45">
        <v>29</v>
      </c>
      <c r="F45">
        <v>29</v>
      </c>
      <c r="G45">
        <v>29</v>
      </c>
      <c r="H45">
        <v>29</v>
      </c>
      <c r="I45">
        <v>29</v>
      </c>
      <c r="J45" s="25" t="s">
        <v>214</v>
      </c>
      <c r="K45" t="s">
        <v>215</v>
      </c>
    </row>
    <row r="46" spans="1:11" x14ac:dyDescent="0.35">
      <c r="A46" s="70" t="s">
        <v>69</v>
      </c>
      <c r="B46" s="52" t="s">
        <v>216</v>
      </c>
      <c r="C46" s="25" t="s">
        <v>213</v>
      </c>
      <c r="J46" s="25" t="s">
        <v>214</v>
      </c>
      <c r="K46" t="s">
        <v>207</v>
      </c>
    </row>
    <row r="47" spans="1:11" x14ac:dyDescent="0.35">
      <c r="A47" s="70" t="s">
        <v>69</v>
      </c>
      <c r="B47" s="52" t="s">
        <v>225</v>
      </c>
      <c r="C47" s="25" t="s">
        <v>203</v>
      </c>
      <c r="D47">
        <v>12000</v>
      </c>
      <c r="E47">
        <v>12000</v>
      </c>
      <c r="F47">
        <v>12000</v>
      </c>
      <c r="G47">
        <v>12000</v>
      </c>
      <c r="H47">
        <v>12000</v>
      </c>
      <c r="I47">
        <v>12000</v>
      </c>
      <c r="J47" s="25" t="s">
        <v>204</v>
      </c>
    </row>
    <row r="48" spans="1:11" x14ac:dyDescent="0.35">
      <c r="A48" s="70" t="s">
        <v>69</v>
      </c>
      <c r="B48" s="52" t="s">
        <v>228</v>
      </c>
      <c r="C48" s="25" t="s">
        <v>203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25" t="s">
        <v>229</v>
      </c>
    </row>
    <row r="49" spans="1:10" x14ac:dyDescent="0.35">
      <c r="A49" s="70" t="s">
        <v>69</v>
      </c>
      <c r="B49" s="52" t="s">
        <v>60</v>
      </c>
      <c r="C49" s="25" t="s">
        <v>203</v>
      </c>
      <c r="D49">
        <v>2209</v>
      </c>
      <c r="E49">
        <f>0.9*D49</f>
        <v>1988.1000000000001</v>
      </c>
      <c r="F49">
        <f>0.9*E49</f>
        <v>1789.2900000000002</v>
      </c>
      <c r="G49">
        <f>0.9*F49</f>
        <v>1610.3610000000001</v>
      </c>
      <c r="H49">
        <f>0.9*G49</f>
        <v>1449.3249000000001</v>
      </c>
      <c r="I49">
        <f>0.9*H49</f>
        <v>1304.3924100000002</v>
      </c>
      <c r="J49" s="25" t="s">
        <v>204</v>
      </c>
    </row>
    <row r="50" spans="1:10" x14ac:dyDescent="0.35">
      <c r="A50" s="70" t="s">
        <v>69</v>
      </c>
      <c r="B50" s="52" t="s">
        <v>202</v>
      </c>
      <c r="C50" s="25" t="s">
        <v>203</v>
      </c>
      <c r="D50">
        <v>12199</v>
      </c>
      <c r="E50">
        <v>12199</v>
      </c>
      <c r="F50">
        <v>12199</v>
      </c>
      <c r="G50">
        <v>12199</v>
      </c>
      <c r="H50">
        <v>12199</v>
      </c>
      <c r="I50">
        <v>12199</v>
      </c>
      <c r="J50" s="25" t="s">
        <v>204</v>
      </c>
    </row>
    <row r="51" spans="1:10" x14ac:dyDescent="0.35">
      <c r="A51" s="70" t="s">
        <v>69</v>
      </c>
      <c r="B51" s="52" t="s">
        <v>56</v>
      </c>
      <c r="C51" s="25" t="s">
        <v>203</v>
      </c>
      <c r="D51">
        <v>48188</v>
      </c>
      <c r="E51">
        <v>48188</v>
      </c>
      <c r="F51">
        <v>48188</v>
      </c>
      <c r="G51">
        <v>48188</v>
      </c>
      <c r="H51">
        <v>48188</v>
      </c>
      <c r="I51">
        <v>48188</v>
      </c>
      <c r="J51" s="25" t="s">
        <v>204</v>
      </c>
    </row>
    <row r="52" spans="1:10" x14ac:dyDescent="0.35">
      <c r="A52" s="70" t="s">
        <v>69</v>
      </c>
      <c r="B52" s="52" t="s">
        <v>19</v>
      </c>
      <c r="C52" s="25" t="s">
        <v>203</v>
      </c>
      <c r="J52" s="25" t="s">
        <v>204</v>
      </c>
    </row>
    <row r="53" spans="1:10" x14ac:dyDescent="0.35">
      <c r="A53" s="70" t="s">
        <v>69</v>
      </c>
      <c r="B53" s="52" t="s">
        <v>71</v>
      </c>
      <c r="C53" s="25" t="s">
        <v>203</v>
      </c>
      <c r="D53">
        <v>400</v>
      </c>
      <c r="E53">
        <f>0.9*D53</f>
        <v>360</v>
      </c>
      <c r="F53">
        <f>0.9*E53</f>
        <v>324</v>
      </c>
      <c r="G53">
        <f>0.9*F53</f>
        <v>291.60000000000002</v>
      </c>
      <c r="H53">
        <f>0.9*G53</f>
        <v>262.44000000000005</v>
      </c>
      <c r="I53">
        <f>0.9*H53</f>
        <v>236.19600000000005</v>
      </c>
      <c r="J53" s="25" t="s">
        <v>204</v>
      </c>
    </row>
    <row r="54" spans="1:10" x14ac:dyDescent="0.35">
      <c r="A54" s="70" t="s">
        <v>69</v>
      </c>
      <c r="B54" s="52" t="s">
        <v>230</v>
      </c>
      <c r="C54" s="25" t="s">
        <v>203</v>
      </c>
      <c r="D54">
        <v>6000</v>
      </c>
      <c r="E54">
        <v>6000</v>
      </c>
      <c r="F54">
        <v>6000</v>
      </c>
      <c r="G54">
        <v>6000</v>
      </c>
      <c r="H54">
        <v>6000</v>
      </c>
      <c r="I54">
        <v>6000</v>
      </c>
      <c r="J54" s="25" t="s">
        <v>231</v>
      </c>
    </row>
    <row r="55" spans="1:10" x14ac:dyDescent="0.35">
      <c r="A55" s="70" t="s">
        <v>69</v>
      </c>
      <c r="B55" s="52" t="s">
        <v>235</v>
      </c>
      <c r="C55" s="25" t="s">
        <v>203</v>
      </c>
      <c r="J55" s="25" t="s">
        <v>236</v>
      </c>
    </row>
    <row r="56" spans="1:10" x14ac:dyDescent="0.35">
      <c r="A56" s="70" t="s">
        <v>69</v>
      </c>
      <c r="B56" s="52" t="s">
        <v>233</v>
      </c>
      <c r="C56" s="25" t="s">
        <v>203</v>
      </c>
      <c r="D56">
        <v>6000</v>
      </c>
      <c r="E56">
        <v>6000</v>
      </c>
      <c r="F56">
        <v>6000</v>
      </c>
      <c r="G56">
        <v>6000</v>
      </c>
      <c r="H56">
        <v>6000</v>
      </c>
      <c r="I56">
        <v>6000</v>
      </c>
      <c r="J56" s="25" t="s">
        <v>231</v>
      </c>
    </row>
    <row r="57" spans="1:10" x14ac:dyDescent="0.35">
      <c r="A57" s="70" t="s">
        <v>69</v>
      </c>
      <c r="B57" s="52" t="s">
        <v>234</v>
      </c>
      <c r="C57" s="25" t="s">
        <v>203</v>
      </c>
      <c r="J57" s="25" t="s">
        <v>231</v>
      </c>
    </row>
    <row r="58" spans="1:10" x14ac:dyDescent="0.35">
      <c r="A58" s="70" t="s">
        <v>69</v>
      </c>
      <c r="B58" s="52" t="s">
        <v>61</v>
      </c>
      <c r="C58" s="25" t="s">
        <v>203</v>
      </c>
      <c r="D58">
        <v>2000</v>
      </c>
      <c r="E58">
        <v>2000</v>
      </c>
      <c r="F58">
        <v>2000</v>
      </c>
      <c r="G58">
        <v>2000</v>
      </c>
      <c r="H58">
        <v>2000</v>
      </c>
      <c r="I58">
        <v>2000</v>
      </c>
      <c r="J58" s="25" t="s">
        <v>204</v>
      </c>
    </row>
    <row r="59" spans="1:10" x14ac:dyDescent="0.35">
      <c r="A59" s="70" t="s">
        <v>69</v>
      </c>
      <c r="B59" s="52" t="s">
        <v>58</v>
      </c>
      <c r="C59" s="25" t="s">
        <v>203</v>
      </c>
      <c r="D59">
        <v>91968</v>
      </c>
      <c r="E59">
        <v>91968</v>
      </c>
      <c r="F59">
        <v>91968</v>
      </c>
      <c r="G59">
        <v>91968</v>
      </c>
      <c r="H59">
        <v>91968</v>
      </c>
      <c r="I59">
        <v>91968</v>
      </c>
      <c r="J59" s="25" t="s">
        <v>204</v>
      </c>
    </row>
    <row r="60" spans="1:10" x14ac:dyDescent="0.35">
      <c r="A60" s="70" t="s">
        <v>69</v>
      </c>
      <c r="B60" s="52" t="s">
        <v>200</v>
      </c>
      <c r="C60" s="25" t="s">
        <v>203</v>
      </c>
      <c r="D60">
        <v>10754</v>
      </c>
      <c r="E60">
        <v>10754</v>
      </c>
      <c r="F60">
        <v>10754</v>
      </c>
      <c r="G60">
        <v>10754</v>
      </c>
      <c r="H60">
        <v>10754</v>
      </c>
      <c r="I60">
        <v>10754</v>
      </c>
      <c r="J60" s="25" t="s">
        <v>204</v>
      </c>
    </row>
    <row r="61" spans="1:10" x14ac:dyDescent="0.35">
      <c r="A61" s="70" t="s">
        <v>69</v>
      </c>
      <c r="B61" s="52" t="s">
        <v>57</v>
      </c>
      <c r="C61" s="25" t="s">
        <v>203</v>
      </c>
      <c r="D61">
        <v>13131</v>
      </c>
      <c r="E61">
        <v>11831</v>
      </c>
      <c r="F61">
        <v>11187.5</v>
      </c>
      <c r="G61">
        <v>10544</v>
      </c>
      <c r="H61">
        <v>9891</v>
      </c>
      <c r="I61">
        <v>9238</v>
      </c>
      <c r="J61" s="25" t="s">
        <v>204</v>
      </c>
    </row>
    <row r="62" spans="1:10" x14ac:dyDescent="0.35">
      <c r="A62" s="70" t="s">
        <v>69</v>
      </c>
      <c r="B62" s="52" t="s">
        <v>59</v>
      </c>
      <c r="C62" s="25" t="s">
        <v>203</v>
      </c>
      <c r="D62">
        <v>2000</v>
      </c>
      <c r="E62">
        <v>2000</v>
      </c>
      <c r="F62">
        <v>2000</v>
      </c>
      <c r="G62">
        <v>2000</v>
      </c>
      <c r="H62">
        <v>2000</v>
      </c>
      <c r="I62">
        <v>2000</v>
      </c>
      <c r="J62" s="25" t="s">
        <v>204</v>
      </c>
    </row>
    <row r="63" spans="1:10" x14ac:dyDescent="0.35">
      <c r="A63" s="70" t="s">
        <v>69</v>
      </c>
      <c r="B63" s="52" t="s">
        <v>199</v>
      </c>
      <c r="C63" s="25" t="s">
        <v>203</v>
      </c>
      <c r="D63">
        <v>3000</v>
      </c>
      <c r="E63">
        <v>3000</v>
      </c>
      <c r="F63">
        <v>3000</v>
      </c>
      <c r="G63">
        <v>3000</v>
      </c>
      <c r="H63">
        <v>3000</v>
      </c>
      <c r="I63">
        <v>3000</v>
      </c>
      <c r="J63" s="25" t="s">
        <v>204</v>
      </c>
    </row>
    <row r="64" spans="1:10" x14ac:dyDescent="0.35">
      <c r="A64" s="70" t="s">
        <v>69</v>
      </c>
      <c r="B64" s="52" t="s">
        <v>177</v>
      </c>
      <c r="C64" s="25" t="s">
        <v>203</v>
      </c>
      <c r="D64">
        <v>9307</v>
      </c>
      <c r="E64">
        <v>7165</v>
      </c>
      <c r="F64">
        <v>6264</v>
      </c>
      <c r="G64">
        <v>5363</v>
      </c>
      <c r="H64">
        <v>4940</v>
      </c>
      <c r="I64">
        <v>4517</v>
      </c>
      <c r="J64" s="25" t="s">
        <v>204</v>
      </c>
    </row>
    <row r="65" spans="1:11" x14ac:dyDescent="0.35">
      <c r="A65" s="70" t="s">
        <v>69</v>
      </c>
      <c r="B65" s="52" t="s">
        <v>192</v>
      </c>
      <c r="C65" s="25" t="s">
        <v>203</v>
      </c>
      <c r="D65">
        <f>1.5*D66</f>
        <v>13960.5</v>
      </c>
      <c r="E65">
        <f>0.9*D65</f>
        <v>12564.45</v>
      </c>
      <c r="F65">
        <f>0.9*E65</f>
        <v>11308.005000000001</v>
      </c>
      <c r="G65">
        <f>0.9*F65</f>
        <v>10177.204500000002</v>
      </c>
      <c r="H65">
        <f>0.9*G65</f>
        <v>9159.4840500000009</v>
      </c>
      <c r="I65">
        <f>0.9*H65</f>
        <v>8243.5356450000018</v>
      </c>
      <c r="J65" s="25" t="s">
        <v>204</v>
      </c>
    </row>
    <row r="66" spans="1:11" x14ac:dyDescent="0.35">
      <c r="A66" s="70" t="s">
        <v>69</v>
      </c>
      <c r="B66" s="52" t="s">
        <v>194</v>
      </c>
      <c r="C66" s="25" t="s">
        <v>203</v>
      </c>
      <c r="D66">
        <v>9307</v>
      </c>
      <c r="E66">
        <v>7165</v>
      </c>
      <c r="F66">
        <v>6264</v>
      </c>
      <c r="G66">
        <v>5363</v>
      </c>
      <c r="H66">
        <v>4940</v>
      </c>
      <c r="I66">
        <v>4517</v>
      </c>
      <c r="J66" s="25" t="s">
        <v>204</v>
      </c>
    </row>
    <row r="67" spans="1:11" x14ac:dyDescent="0.35">
      <c r="A67" s="70" t="s">
        <v>69</v>
      </c>
      <c r="B67" s="52" t="s">
        <v>225</v>
      </c>
      <c r="C67" s="25" t="s">
        <v>195</v>
      </c>
      <c r="D67">
        <v>20</v>
      </c>
      <c r="E67">
        <v>20</v>
      </c>
      <c r="F67">
        <v>20</v>
      </c>
      <c r="G67">
        <v>20</v>
      </c>
      <c r="H67">
        <v>20</v>
      </c>
      <c r="I67">
        <v>20</v>
      </c>
      <c r="J67" s="25" t="s">
        <v>196</v>
      </c>
      <c r="K67" t="s">
        <v>226</v>
      </c>
    </row>
    <row r="68" spans="1:11" x14ac:dyDescent="0.35">
      <c r="A68" s="70" t="s">
        <v>69</v>
      </c>
      <c r="B68" s="52" t="s">
        <v>228</v>
      </c>
      <c r="C68" s="25" t="s">
        <v>195</v>
      </c>
      <c r="D68">
        <v>20</v>
      </c>
      <c r="E68">
        <v>20</v>
      </c>
      <c r="F68">
        <v>20</v>
      </c>
      <c r="G68">
        <v>20</v>
      </c>
      <c r="H68">
        <v>20</v>
      </c>
      <c r="I68">
        <v>20</v>
      </c>
      <c r="J68" s="25" t="s">
        <v>196</v>
      </c>
      <c r="K68" t="s">
        <v>226</v>
      </c>
    </row>
    <row r="69" spans="1:11" x14ac:dyDescent="0.35">
      <c r="A69" s="70" t="s">
        <v>69</v>
      </c>
      <c r="B69" s="52" t="s">
        <v>60</v>
      </c>
      <c r="C69" s="25" t="s">
        <v>195</v>
      </c>
      <c r="J69" s="25" t="s">
        <v>196</v>
      </c>
      <c r="K69" t="s">
        <v>201</v>
      </c>
    </row>
    <row r="70" spans="1:11" x14ac:dyDescent="0.35">
      <c r="A70" s="70" t="s">
        <v>69</v>
      </c>
      <c r="B70" s="52" t="s">
        <v>202</v>
      </c>
      <c r="C70" s="25" t="s">
        <v>195</v>
      </c>
      <c r="D70">
        <v>30</v>
      </c>
      <c r="E70">
        <v>30</v>
      </c>
      <c r="F70">
        <v>30</v>
      </c>
      <c r="G70">
        <v>30</v>
      </c>
      <c r="H70">
        <v>30</v>
      </c>
      <c r="I70">
        <v>30</v>
      </c>
      <c r="J70" s="25" t="s">
        <v>196</v>
      </c>
      <c r="K70" t="s">
        <v>198</v>
      </c>
    </row>
    <row r="71" spans="1:11" x14ac:dyDescent="0.35">
      <c r="A71" s="70" t="s">
        <v>69</v>
      </c>
      <c r="B71" s="52" t="s">
        <v>56</v>
      </c>
      <c r="C71" s="25" t="s">
        <v>195</v>
      </c>
      <c r="D71">
        <v>30</v>
      </c>
      <c r="E71">
        <v>30</v>
      </c>
      <c r="F71">
        <v>30</v>
      </c>
      <c r="G71">
        <v>30</v>
      </c>
      <c r="H71">
        <v>30</v>
      </c>
      <c r="I71">
        <v>30</v>
      </c>
      <c r="J71" s="25" t="s">
        <v>196</v>
      </c>
      <c r="K71" t="s">
        <v>198</v>
      </c>
    </row>
    <row r="72" spans="1:11" x14ac:dyDescent="0.35">
      <c r="A72" s="70" t="s">
        <v>69</v>
      </c>
      <c r="B72" s="52" t="s">
        <v>19</v>
      </c>
      <c r="C72" s="25" t="s">
        <v>195</v>
      </c>
      <c r="D72">
        <v>30</v>
      </c>
      <c r="E72">
        <v>30</v>
      </c>
      <c r="F72">
        <v>30</v>
      </c>
      <c r="G72">
        <v>30</v>
      </c>
      <c r="H72">
        <v>30</v>
      </c>
      <c r="I72">
        <v>30</v>
      </c>
      <c r="J72" s="25" t="s">
        <v>196</v>
      </c>
      <c r="K72" t="s">
        <v>201</v>
      </c>
    </row>
    <row r="73" spans="1:11" x14ac:dyDescent="0.35">
      <c r="A73" s="70" t="s">
        <v>69</v>
      </c>
      <c r="B73" s="52" t="s">
        <v>71</v>
      </c>
      <c r="C73" s="25" t="s">
        <v>195</v>
      </c>
      <c r="J73" s="25" t="s">
        <v>196</v>
      </c>
      <c r="K73" t="s">
        <v>201</v>
      </c>
    </row>
    <row r="74" spans="1:11" x14ac:dyDescent="0.35">
      <c r="A74" s="70" t="s">
        <v>69</v>
      </c>
      <c r="B74" s="52" t="s">
        <v>230</v>
      </c>
      <c r="C74" s="25" t="s">
        <v>195</v>
      </c>
      <c r="D74">
        <v>40</v>
      </c>
      <c r="E74">
        <v>40</v>
      </c>
      <c r="F74">
        <v>40</v>
      </c>
      <c r="G74">
        <v>40</v>
      </c>
      <c r="H74">
        <v>40</v>
      </c>
      <c r="I74">
        <v>40</v>
      </c>
      <c r="J74" s="25" t="s">
        <v>196</v>
      </c>
      <c r="K74" t="s">
        <v>232</v>
      </c>
    </row>
    <row r="75" spans="1:11" x14ac:dyDescent="0.35">
      <c r="A75" s="70" t="s">
        <v>69</v>
      </c>
      <c r="B75" s="52" t="s">
        <v>235</v>
      </c>
      <c r="C75" s="25" t="s">
        <v>195</v>
      </c>
      <c r="D75">
        <v>40</v>
      </c>
      <c r="E75">
        <v>40</v>
      </c>
      <c r="F75">
        <v>40</v>
      </c>
      <c r="G75">
        <v>40</v>
      </c>
      <c r="H75">
        <v>40</v>
      </c>
      <c r="I75">
        <v>40</v>
      </c>
      <c r="J75" s="25" t="s">
        <v>196</v>
      </c>
      <c r="K75" t="s">
        <v>232</v>
      </c>
    </row>
    <row r="76" spans="1:11" x14ac:dyDescent="0.35">
      <c r="A76" s="70" t="s">
        <v>69</v>
      </c>
      <c r="B76" s="52" t="s">
        <v>233</v>
      </c>
      <c r="C76" s="25" t="s">
        <v>195</v>
      </c>
      <c r="D76">
        <v>40</v>
      </c>
      <c r="E76">
        <v>40</v>
      </c>
      <c r="F76">
        <v>40</v>
      </c>
      <c r="G76">
        <v>40</v>
      </c>
      <c r="H76">
        <v>40</v>
      </c>
      <c r="I76">
        <v>40</v>
      </c>
      <c r="J76" s="25" t="s">
        <v>196</v>
      </c>
      <c r="K76" t="s">
        <v>232</v>
      </c>
    </row>
    <row r="77" spans="1:11" x14ac:dyDescent="0.35">
      <c r="A77" s="70" t="s">
        <v>69</v>
      </c>
      <c r="B77" s="52" t="s">
        <v>234</v>
      </c>
      <c r="C77" s="25" t="s">
        <v>195</v>
      </c>
      <c r="D77">
        <v>40</v>
      </c>
      <c r="E77">
        <v>40</v>
      </c>
      <c r="F77">
        <v>40</v>
      </c>
      <c r="G77">
        <v>40</v>
      </c>
      <c r="H77">
        <v>40</v>
      </c>
      <c r="I77">
        <v>40</v>
      </c>
      <c r="J77" s="25" t="s">
        <v>196</v>
      </c>
      <c r="K77" t="s">
        <v>232</v>
      </c>
    </row>
    <row r="78" spans="1:11" x14ac:dyDescent="0.35">
      <c r="A78" s="70" t="s">
        <v>69</v>
      </c>
      <c r="B78" s="52" t="s">
        <v>61</v>
      </c>
      <c r="C78" s="25" t="s">
        <v>195</v>
      </c>
      <c r="D78">
        <v>80</v>
      </c>
      <c r="E78">
        <v>80</v>
      </c>
      <c r="F78">
        <v>80</v>
      </c>
      <c r="G78">
        <v>80</v>
      </c>
      <c r="H78">
        <v>80</v>
      </c>
      <c r="I78">
        <v>80</v>
      </c>
      <c r="J78" s="25" t="s">
        <v>196</v>
      </c>
      <c r="K78" t="s">
        <v>198</v>
      </c>
    </row>
    <row r="79" spans="1:11" x14ac:dyDescent="0.35">
      <c r="A79" s="70" t="s">
        <v>69</v>
      </c>
      <c r="B79" s="52" t="s">
        <v>58</v>
      </c>
      <c r="C79" s="25" t="s">
        <v>195</v>
      </c>
      <c r="D79">
        <v>60</v>
      </c>
      <c r="E79">
        <v>60</v>
      </c>
      <c r="F79">
        <v>60</v>
      </c>
      <c r="G79">
        <v>60</v>
      </c>
      <c r="H79">
        <v>60</v>
      </c>
      <c r="I79">
        <v>60</v>
      </c>
      <c r="J79" s="25" t="s">
        <v>196</v>
      </c>
      <c r="K79" t="s">
        <v>201</v>
      </c>
    </row>
    <row r="80" spans="1:11" x14ac:dyDescent="0.35">
      <c r="A80" s="70" t="s">
        <v>69</v>
      </c>
      <c r="B80" s="52" t="s">
        <v>200</v>
      </c>
      <c r="C80" s="25" t="s">
        <v>195</v>
      </c>
      <c r="D80">
        <v>30</v>
      </c>
      <c r="E80">
        <v>30</v>
      </c>
      <c r="F80">
        <v>30</v>
      </c>
      <c r="G80">
        <v>30</v>
      </c>
      <c r="H80">
        <v>30</v>
      </c>
      <c r="I80">
        <v>30</v>
      </c>
      <c r="J80" s="25" t="s">
        <v>196</v>
      </c>
      <c r="K80" t="s">
        <v>198</v>
      </c>
    </row>
    <row r="81" spans="1:11" x14ac:dyDescent="0.35">
      <c r="A81" s="70" t="s">
        <v>69</v>
      </c>
      <c r="B81" s="52" t="s">
        <v>57</v>
      </c>
      <c r="C81" s="25" t="s">
        <v>195</v>
      </c>
      <c r="D81">
        <v>20</v>
      </c>
      <c r="E81">
        <v>20</v>
      </c>
      <c r="F81">
        <v>20</v>
      </c>
      <c r="G81">
        <v>20</v>
      </c>
      <c r="H81">
        <v>20</v>
      </c>
      <c r="I81">
        <v>20</v>
      </c>
      <c r="J81" s="25" t="s">
        <v>196</v>
      </c>
      <c r="K81" t="s">
        <v>197</v>
      </c>
    </row>
    <row r="82" spans="1:11" x14ac:dyDescent="0.35">
      <c r="A82" s="70" t="s">
        <v>69</v>
      </c>
      <c r="B82" s="52" t="s">
        <v>59</v>
      </c>
      <c r="C82" s="25" t="s">
        <v>195</v>
      </c>
      <c r="D82">
        <v>80</v>
      </c>
      <c r="E82">
        <v>80</v>
      </c>
      <c r="F82">
        <v>80</v>
      </c>
      <c r="G82">
        <v>80</v>
      </c>
      <c r="H82">
        <v>80</v>
      </c>
      <c r="I82">
        <v>80</v>
      </c>
      <c r="J82" s="25" t="s">
        <v>196</v>
      </c>
      <c r="K82" t="s">
        <v>198</v>
      </c>
    </row>
    <row r="83" spans="1:11" x14ac:dyDescent="0.35">
      <c r="A83" s="70" t="s">
        <v>69</v>
      </c>
      <c r="B83" s="52" t="s">
        <v>199</v>
      </c>
      <c r="C83" s="25" t="s">
        <v>195</v>
      </c>
      <c r="D83">
        <v>80</v>
      </c>
      <c r="E83">
        <v>80</v>
      </c>
      <c r="F83">
        <v>80</v>
      </c>
      <c r="G83">
        <v>80</v>
      </c>
      <c r="H83">
        <v>80</v>
      </c>
      <c r="I83">
        <v>80</v>
      </c>
      <c r="J83" s="25" t="s">
        <v>196</v>
      </c>
      <c r="K83" t="s">
        <v>198</v>
      </c>
    </row>
    <row r="84" spans="1:11" x14ac:dyDescent="0.35">
      <c r="A84" s="70" t="s">
        <v>69</v>
      </c>
      <c r="B84" s="52" t="s">
        <v>177</v>
      </c>
      <c r="C84" s="25" t="s">
        <v>195</v>
      </c>
      <c r="D84">
        <v>25</v>
      </c>
      <c r="E84">
        <v>25</v>
      </c>
      <c r="F84">
        <v>25</v>
      </c>
      <c r="G84">
        <v>25</v>
      </c>
      <c r="H84">
        <v>25</v>
      </c>
      <c r="I84">
        <v>25</v>
      </c>
      <c r="J84" s="25" t="s">
        <v>196</v>
      </c>
      <c r="K84" t="s">
        <v>198</v>
      </c>
    </row>
    <row r="85" spans="1:11" x14ac:dyDescent="0.35">
      <c r="A85" s="70" t="s">
        <v>69</v>
      </c>
      <c r="B85" s="52" t="s">
        <v>192</v>
      </c>
      <c r="C85" s="25" t="s">
        <v>195</v>
      </c>
      <c r="D85">
        <v>25</v>
      </c>
      <c r="E85">
        <v>25</v>
      </c>
      <c r="F85">
        <v>25</v>
      </c>
      <c r="G85">
        <v>25</v>
      </c>
      <c r="H85">
        <v>25</v>
      </c>
      <c r="I85">
        <v>25</v>
      </c>
      <c r="J85" s="25" t="s">
        <v>196</v>
      </c>
      <c r="K85" t="s">
        <v>198</v>
      </c>
    </row>
    <row r="86" spans="1:11" x14ac:dyDescent="0.35">
      <c r="A86" s="70" t="s">
        <v>69</v>
      </c>
      <c r="B86" s="52" t="s">
        <v>194</v>
      </c>
      <c r="C86" s="25" t="s">
        <v>195</v>
      </c>
      <c r="D86">
        <v>25</v>
      </c>
      <c r="E86">
        <v>25</v>
      </c>
      <c r="F86">
        <v>25</v>
      </c>
      <c r="G86">
        <v>25</v>
      </c>
      <c r="H86">
        <v>25</v>
      </c>
      <c r="I86">
        <v>25</v>
      </c>
      <c r="J86" s="25" t="s">
        <v>196</v>
      </c>
      <c r="K86" t="s">
        <v>198</v>
      </c>
    </row>
    <row r="87" spans="1:11" x14ac:dyDescent="0.35">
      <c r="A87" s="70" t="s">
        <v>69</v>
      </c>
      <c r="B87" s="52" t="s">
        <v>202</v>
      </c>
      <c r="C87" s="25" t="s">
        <v>210</v>
      </c>
      <c r="D87">
        <v>22</v>
      </c>
      <c r="E87">
        <v>22</v>
      </c>
      <c r="F87">
        <v>22</v>
      </c>
      <c r="G87">
        <v>22</v>
      </c>
      <c r="H87">
        <v>22</v>
      </c>
      <c r="I87">
        <v>22</v>
      </c>
      <c r="J87" s="25" t="s">
        <v>211</v>
      </c>
      <c r="K87" t="s">
        <v>207</v>
      </c>
    </row>
    <row r="88" spans="1:11" x14ac:dyDescent="0.35">
      <c r="A88" s="70" t="s">
        <v>69</v>
      </c>
      <c r="B88" s="52" t="s">
        <v>56</v>
      </c>
      <c r="C88" s="25" t="s">
        <v>210</v>
      </c>
      <c r="D88">
        <v>80</v>
      </c>
      <c r="E88">
        <v>80</v>
      </c>
      <c r="F88">
        <v>80</v>
      </c>
      <c r="G88">
        <v>80</v>
      </c>
      <c r="H88">
        <v>80</v>
      </c>
      <c r="I88">
        <v>80</v>
      </c>
      <c r="J88" s="25" t="s">
        <v>211</v>
      </c>
      <c r="K88" t="s">
        <v>209</v>
      </c>
    </row>
    <row r="89" spans="1:11" x14ac:dyDescent="0.35">
      <c r="A89" s="70" t="s">
        <v>69</v>
      </c>
      <c r="B89" s="52" t="s">
        <v>19</v>
      </c>
      <c r="C89" s="25" t="s">
        <v>210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25" t="s">
        <v>211</v>
      </c>
      <c r="K89" t="s">
        <v>207</v>
      </c>
    </row>
    <row r="90" spans="1:11" x14ac:dyDescent="0.35">
      <c r="A90" s="70" t="s">
        <v>69</v>
      </c>
      <c r="B90" s="52" t="s">
        <v>71</v>
      </c>
      <c r="C90" s="25" t="s">
        <v>210</v>
      </c>
      <c r="D90">
        <v>3</v>
      </c>
      <c r="E90">
        <v>3</v>
      </c>
      <c r="F90">
        <v>3</v>
      </c>
      <c r="G90">
        <v>3</v>
      </c>
      <c r="H90">
        <v>3</v>
      </c>
      <c r="I90">
        <v>3</v>
      </c>
      <c r="J90" s="25" t="s">
        <v>217</v>
      </c>
      <c r="K90" t="s">
        <v>207</v>
      </c>
    </row>
    <row r="91" spans="1:11" x14ac:dyDescent="0.35">
      <c r="A91" s="70" t="s">
        <v>69</v>
      </c>
      <c r="B91" s="52" t="s">
        <v>58</v>
      </c>
      <c r="C91" s="25" t="s">
        <v>210</v>
      </c>
      <c r="D91">
        <v>37</v>
      </c>
      <c r="E91">
        <v>37</v>
      </c>
      <c r="F91">
        <v>37</v>
      </c>
      <c r="G91">
        <v>37</v>
      </c>
      <c r="H91">
        <v>37</v>
      </c>
      <c r="I91">
        <v>37</v>
      </c>
      <c r="J91" s="25" t="s">
        <v>211</v>
      </c>
      <c r="K91" t="s">
        <v>207</v>
      </c>
    </row>
    <row r="92" spans="1:11" x14ac:dyDescent="0.35">
      <c r="A92" s="70" t="s">
        <v>69</v>
      </c>
      <c r="B92" s="52" t="s">
        <v>200</v>
      </c>
      <c r="C92" s="25" t="s">
        <v>210</v>
      </c>
      <c r="D92">
        <v>2.4</v>
      </c>
      <c r="E92">
        <v>2.4</v>
      </c>
      <c r="F92">
        <v>2.4</v>
      </c>
      <c r="G92">
        <v>2.4</v>
      </c>
      <c r="H92">
        <v>2.4</v>
      </c>
      <c r="I92">
        <v>2.4</v>
      </c>
      <c r="J92" s="25" t="s">
        <v>211</v>
      </c>
      <c r="K92" t="s">
        <v>207</v>
      </c>
    </row>
    <row r="93" spans="1:11" x14ac:dyDescent="0.35">
      <c r="A93" s="70" t="s">
        <v>69</v>
      </c>
      <c r="B93" s="52" t="s">
        <v>57</v>
      </c>
      <c r="C93" s="25" t="s">
        <v>210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 s="25" t="s">
        <v>211</v>
      </c>
      <c r="K93" t="s">
        <v>197</v>
      </c>
    </row>
    <row r="94" spans="1:11" x14ac:dyDescent="0.35">
      <c r="A94" s="70" t="s">
        <v>69</v>
      </c>
      <c r="B94" s="52" t="s">
        <v>177</v>
      </c>
      <c r="C94" s="25" t="s">
        <v>210</v>
      </c>
      <c r="D94">
        <v>0.01</v>
      </c>
      <c r="E94">
        <v>0.01</v>
      </c>
      <c r="F94">
        <v>0.01</v>
      </c>
      <c r="G94">
        <v>0.01</v>
      </c>
      <c r="H94">
        <v>0.01</v>
      </c>
      <c r="I94">
        <v>0.01</v>
      </c>
      <c r="J94" s="25" t="s">
        <v>211</v>
      </c>
      <c r="K94" t="s">
        <v>212</v>
      </c>
    </row>
    <row r="95" spans="1:11" x14ac:dyDescent="0.35">
      <c r="A95" s="49" t="s">
        <v>237</v>
      </c>
      <c r="B95" s="52" t="s">
        <v>56</v>
      </c>
      <c r="C95" s="25" t="s">
        <v>221</v>
      </c>
      <c r="D95">
        <v>0.35399999999999998</v>
      </c>
      <c r="E95">
        <v>0.35399999999999998</v>
      </c>
      <c r="F95">
        <v>0.35399999999999998</v>
      </c>
      <c r="G95">
        <v>0.35399999999999998</v>
      </c>
      <c r="H95">
        <v>0.35399999999999998</v>
      </c>
      <c r="I95">
        <v>0.35399999999999998</v>
      </c>
      <c r="J95" s="25" t="s">
        <v>222</v>
      </c>
      <c r="K95" t="s">
        <v>223</v>
      </c>
    </row>
    <row r="96" spans="1:11" x14ac:dyDescent="0.35">
      <c r="A96" s="49" t="s">
        <v>237</v>
      </c>
      <c r="B96" s="52" t="s">
        <v>19</v>
      </c>
      <c r="C96" s="25" t="s">
        <v>221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s="25" t="s">
        <v>222</v>
      </c>
      <c r="K96" t="s">
        <v>223</v>
      </c>
    </row>
    <row r="97" spans="1:11" x14ac:dyDescent="0.35">
      <c r="A97" s="49" t="s">
        <v>237</v>
      </c>
      <c r="B97" s="52" t="s">
        <v>71</v>
      </c>
      <c r="C97" s="25" t="s">
        <v>221</v>
      </c>
      <c r="D97">
        <v>0.248</v>
      </c>
      <c r="E97">
        <v>0.248</v>
      </c>
      <c r="F97">
        <v>0.248</v>
      </c>
      <c r="G97">
        <v>0.248</v>
      </c>
      <c r="H97">
        <v>0.248</v>
      </c>
      <c r="I97">
        <v>0.248</v>
      </c>
      <c r="J97" s="25" t="s">
        <v>222</v>
      </c>
      <c r="K97" t="s">
        <v>223</v>
      </c>
    </row>
    <row r="98" spans="1:11" x14ac:dyDescent="0.35">
      <c r="A98" s="49" t="s">
        <v>237</v>
      </c>
      <c r="B98" s="52" t="s">
        <v>62</v>
      </c>
      <c r="C98" s="25" t="s">
        <v>221</v>
      </c>
      <c r="D98">
        <v>0.187</v>
      </c>
      <c r="E98">
        <v>0.187</v>
      </c>
      <c r="F98">
        <v>0.187</v>
      </c>
      <c r="G98">
        <v>0.187</v>
      </c>
      <c r="H98">
        <v>0.187</v>
      </c>
      <c r="I98">
        <v>0.187</v>
      </c>
      <c r="J98" s="25" t="s">
        <v>222</v>
      </c>
      <c r="K98" t="s">
        <v>223</v>
      </c>
    </row>
    <row r="99" spans="1:11" x14ac:dyDescent="0.35">
      <c r="A99" s="49" t="s">
        <v>237</v>
      </c>
      <c r="B99" s="52" t="s">
        <v>177</v>
      </c>
      <c r="C99" s="25" t="s">
        <v>190</v>
      </c>
      <c r="D99">
        <v>0.08</v>
      </c>
      <c r="E99">
        <v>0.08</v>
      </c>
      <c r="F99">
        <v>0.08</v>
      </c>
      <c r="G99">
        <v>0.08</v>
      </c>
      <c r="H99">
        <v>0.08</v>
      </c>
      <c r="I99">
        <v>0.08</v>
      </c>
      <c r="J99" s="25" t="s">
        <v>191</v>
      </c>
    </row>
    <row r="100" spans="1:11" x14ac:dyDescent="0.35">
      <c r="A100" s="49" t="s">
        <v>237</v>
      </c>
      <c r="B100" s="52" t="s">
        <v>192</v>
      </c>
      <c r="C100" s="25" t="s">
        <v>190</v>
      </c>
      <c r="D100">
        <v>0.08</v>
      </c>
      <c r="E100">
        <v>0.08</v>
      </c>
      <c r="F100">
        <v>0.08</v>
      </c>
      <c r="G100">
        <v>0.08</v>
      </c>
      <c r="H100">
        <v>0.08</v>
      </c>
      <c r="I100">
        <v>0.08</v>
      </c>
      <c r="J100" s="25" t="s">
        <v>191</v>
      </c>
      <c r="K100" t="s">
        <v>193</v>
      </c>
    </row>
    <row r="101" spans="1:11" x14ac:dyDescent="0.35">
      <c r="A101" s="49" t="s">
        <v>237</v>
      </c>
      <c r="B101" s="52" t="s">
        <v>194</v>
      </c>
      <c r="C101" s="25" t="s">
        <v>190</v>
      </c>
      <c r="D101">
        <v>0.08</v>
      </c>
      <c r="E101">
        <v>0.08</v>
      </c>
      <c r="F101">
        <v>0.08</v>
      </c>
      <c r="G101">
        <v>0.08</v>
      </c>
      <c r="H101">
        <v>0.08</v>
      </c>
      <c r="I101">
        <v>0.08</v>
      </c>
      <c r="J101" s="25" t="s">
        <v>191</v>
      </c>
      <c r="K101" t="s">
        <v>193</v>
      </c>
    </row>
    <row r="102" spans="1:11" x14ac:dyDescent="0.35">
      <c r="A102" s="49" t="s">
        <v>237</v>
      </c>
      <c r="B102" s="52" t="s">
        <v>225</v>
      </c>
      <c r="C102" s="25" t="s">
        <v>219</v>
      </c>
      <c r="D102" s="69">
        <v>0.89</v>
      </c>
      <c r="E102" s="69">
        <v>0.89</v>
      </c>
      <c r="F102" s="69">
        <v>0.89</v>
      </c>
      <c r="G102" s="69">
        <v>0.89</v>
      </c>
      <c r="H102" s="69">
        <v>0.89</v>
      </c>
      <c r="I102" s="69">
        <v>0.89</v>
      </c>
      <c r="J102" s="25" t="s">
        <v>191</v>
      </c>
      <c r="K102" t="s">
        <v>227</v>
      </c>
    </row>
    <row r="103" spans="1:11" x14ac:dyDescent="0.35">
      <c r="A103" s="49" t="s">
        <v>237</v>
      </c>
      <c r="B103" s="52" t="s">
        <v>60</v>
      </c>
      <c r="C103" s="25" t="s">
        <v>219</v>
      </c>
      <c r="D103" s="69">
        <v>0.46800000000000003</v>
      </c>
      <c r="E103" s="69">
        <v>0.46800000000000003</v>
      </c>
      <c r="F103" s="69">
        <v>0.46800000000000003</v>
      </c>
      <c r="G103" s="69">
        <v>0.46800000000000003</v>
      </c>
      <c r="H103" s="69">
        <v>0.46800000000000003</v>
      </c>
      <c r="I103" s="69">
        <v>0.46800000000000003</v>
      </c>
      <c r="J103" s="25" t="s">
        <v>191</v>
      </c>
      <c r="K103" t="s">
        <v>207</v>
      </c>
    </row>
    <row r="104" spans="1:11" x14ac:dyDescent="0.35">
      <c r="A104" s="49" t="s">
        <v>237</v>
      </c>
      <c r="B104" s="52" t="s">
        <v>202</v>
      </c>
      <c r="C104" s="25" t="s">
        <v>219</v>
      </c>
      <c r="D104" s="69">
        <v>0.49</v>
      </c>
      <c r="E104" s="69">
        <v>0.49</v>
      </c>
      <c r="F104" s="69">
        <v>0.49</v>
      </c>
      <c r="G104" s="69">
        <v>0.49</v>
      </c>
      <c r="H104" s="69">
        <v>0.49</v>
      </c>
      <c r="I104" s="69">
        <v>0.49</v>
      </c>
      <c r="J104" s="25" t="s">
        <v>191</v>
      </c>
      <c r="K104" t="s">
        <v>207</v>
      </c>
    </row>
    <row r="105" spans="1:11" x14ac:dyDescent="0.35">
      <c r="A105" s="49" t="s">
        <v>237</v>
      </c>
      <c r="B105" s="52" t="s">
        <v>56</v>
      </c>
      <c r="C105" s="25" t="s">
        <v>219</v>
      </c>
      <c r="D105" s="69">
        <v>0.37</v>
      </c>
      <c r="E105" s="69">
        <v>0.37</v>
      </c>
      <c r="F105" s="69">
        <v>0.37</v>
      </c>
      <c r="G105" s="69">
        <v>0.37</v>
      </c>
      <c r="H105" s="69">
        <v>0.37</v>
      </c>
      <c r="I105" s="69">
        <v>0.37</v>
      </c>
      <c r="J105" s="25" t="s">
        <v>191</v>
      </c>
      <c r="K105" t="s">
        <v>209</v>
      </c>
    </row>
    <row r="106" spans="1:11" x14ac:dyDescent="0.35">
      <c r="A106" s="49" t="s">
        <v>237</v>
      </c>
      <c r="B106" s="52" t="s">
        <v>19</v>
      </c>
      <c r="C106" s="25" t="s">
        <v>219</v>
      </c>
      <c r="D106" s="69">
        <v>1</v>
      </c>
      <c r="E106" s="69">
        <v>1</v>
      </c>
      <c r="F106" s="69">
        <v>1</v>
      </c>
      <c r="G106" s="69">
        <v>1</v>
      </c>
      <c r="H106" s="69">
        <v>1</v>
      </c>
      <c r="I106" s="69">
        <v>1</v>
      </c>
      <c r="J106" s="25" t="s">
        <v>191</v>
      </c>
      <c r="K106" t="s">
        <v>224</v>
      </c>
    </row>
    <row r="107" spans="1:11" x14ac:dyDescent="0.35">
      <c r="A107" s="49" t="s">
        <v>237</v>
      </c>
      <c r="B107" s="52" t="s">
        <v>71</v>
      </c>
      <c r="C107" s="25" t="s">
        <v>219</v>
      </c>
      <c r="D107" s="69">
        <v>0.39300000000000002</v>
      </c>
      <c r="E107" s="69">
        <v>0.39300000000000002</v>
      </c>
      <c r="F107" s="69">
        <v>0.39300000000000002</v>
      </c>
      <c r="G107" s="69">
        <v>0.39300000000000002</v>
      </c>
      <c r="H107" s="69">
        <v>0.39300000000000002</v>
      </c>
      <c r="I107" s="69">
        <v>0.39300000000000002</v>
      </c>
      <c r="J107" s="25" t="s">
        <v>191</v>
      </c>
      <c r="K107" t="s">
        <v>224</v>
      </c>
    </row>
    <row r="108" spans="1:11" x14ac:dyDescent="0.35">
      <c r="A108" s="49" t="s">
        <v>237</v>
      </c>
      <c r="B108" s="52" t="s">
        <v>220</v>
      </c>
      <c r="C108" s="25" t="s">
        <v>219</v>
      </c>
      <c r="D108" s="69">
        <v>0.23899999999999999</v>
      </c>
      <c r="E108" s="69">
        <v>0.23899999999999999</v>
      </c>
      <c r="F108" s="69">
        <v>0.23899999999999999</v>
      </c>
      <c r="G108" s="69">
        <v>0.23899999999999999</v>
      </c>
      <c r="H108" s="69">
        <v>0.23899999999999999</v>
      </c>
      <c r="I108" s="69">
        <v>0.23899999999999999</v>
      </c>
      <c r="J108" s="25" t="s">
        <v>191</v>
      </c>
      <c r="K108" t="s">
        <v>207</v>
      </c>
    </row>
    <row r="109" spans="1:11" x14ac:dyDescent="0.35">
      <c r="A109" s="49" t="s">
        <v>237</v>
      </c>
      <c r="B109" s="52" t="s">
        <v>61</v>
      </c>
      <c r="C109" s="25" t="s">
        <v>219</v>
      </c>
      <c r="D109" s="69">
        <v>0.9</v>
      </c>
      <c r="E109" s="69">
        <v>0.9</v>
      </c>
      <c r="F109" s="69">
        <v>0.9</v>
      </c>
      <c r="G109" s="69">
        <v>0.9</v>
      </c>
      <c r="H109" s="69">
        <v>0.9</v>
      </c>
      <c r="I109" s="69">
        <v>0.9</v>
      </c>
      <c r="J109" s="25" t="s">
        <v>191</v>
      </c>
      <c r="K109" t="s">
        <v>207</v>
      </c>
    </row>
    <row r="110" spans="1:11" x14ac:dyDescent="0.35">
      <c r="A110" s="49" t="s">
        <v>237</v>
      </c>
      <c r="B110" s="52" t="s">
        <v>58</v>
      </c>
      <c r="C110" s="25" t="s">
        <v>219</v>
      </c>
      <c r="D110" s="69">
        <v>0.33700000000000002</v>
      </c>
      <c r="E110" s="69">
        <v>0.33700000000000002</v>
      </c>
      <c r="F110" s="69">
        <v>0.33700000000000002</v>
      </c>
      <c r="G110" s="69">
        <v>0.33700000000000002</v>
      </c>
      <c r="H110" s="69">
        <v>0.33700000000000002</v>
      </c>
      <c r="I110" s="69">
        <v>0.33700000000000002</v>
      </c>
      <c r="J110" s="25" t="s">
        <v>191</v>
      </c>
      <c r="K110" t="s">
        <v>207</v>
      </c>
    </row>
    <row r="111" spans="1:11" x14ac:dyDescent="0.35">
      <c r="A111" s="49" t="s">
        <v>237</v>
      </c>
      <c r="B111" s="52" t="s">
        <v>200</v>
      </c>
      <c r="C111" s="25" t="s">
        <v>219</v>
      </c>
      <c r="D111" s="69">
        <v>0.31</v>
      </c>
      <c r="E111" s="69">
        <v>0.31</v>
      </c>
      <c r="F111" s="69">
        <v>0.31</v>
      </c>
      <c r="G111" s="69">
        <v>0.31</v>
      </c>
      <c r="H111" s="69">
        <v>0.31</v>
      </c>
      <c r="I111" s="69">
        <v>0.31</v>
      </c>
      <c r="J111" s="25" t="s">
        <v>191</v>
      </c>
      <c r="K111" t="s">
        <v>207</v>
      </c>
    </row>
    <row r="112" spans="1:11" x14ac:dyDescent="0.35">
      <c r="A112" s="49" t="s">
        <v>237</v>
      </c>
      <c r="B112" s="52" t="s">
        <v>59</v>
      </c>
      <c r="C112" s="25" t="s">
        <v>219</v>
      </c>
      <c r="D112" s="69">
        <v>0.75</v>
      </c>
      <c r="E112" s="69">
        <v>0.75</v>
      </c>
      <c r="F112" s="69">
        <v>0.75</v>
      </c>
      <c r="G112" s="69">
        <v>0.75</v>
      </c>
      <c r="H112" s="69">
        <v>0.75</v>
      </c>
      <c r="I112" s="69">
        <v>0.75</v>
      </c>
      <c r="J112" s="25" t="s">
        <v>191</v>
      </c>
      <c r="K112" t="s">
        <v>207</v>
      </c>
    </row>
    <row r="113" spans="1:11" x14ac:dyDescent="0.35">
      <c r="A113" s="49" t="s">
        <v>237</v>
      </c>
      <c r="B113" s="52" t="s">
        <v>199</v>
      </c>
      <c r="C113" s="25" t="s">
        <v>219</v>
      </c>
      <c r="D113" s="69">
        <v>0.9</v>
      </c>
      <c r="E113" s="69">
        <v>0.9</v>
      </c>
      <c r="F113" s="69">
        <v>0.9</v>
      </c>
      <c r="G113" s="69">
        <v>0.9</v>
      </c>
      <c r="H113" s="69">
        <v>0.9</v>
      </c>
      <c r="I113" s="69">
        <v>0.9</v>
      </c>
      <c r="J113" s="25" t="s">
        <v>191</v>
      </c>
      <c r="K113" t="s">
        <v>207</v>
      </c>
    </row>
    <row r="114" spans="1:11" x14ac:dyDescent="0.35">
      <c r="A114" s="49" t="s">
        <v>237</v>
      </c>
      <c r="B114" s="52" t="s">
        <v>225</v>
      </c>
      <c r="C114" s="25" t="s">
        <v>205</v>
      </c>
      <c r="D114">
        <v>2.5</v>
      </c>
      <c r="E114">
        <v>2.5</v>
      </c>
      <c r="F114">
        <v>2.5</v>
      </c>
      <c r="G114">
        <v>2.5</v>
      </c>
      <c r="H114">
        <v>2.5</v>
      </c>
      <c r="I114">
        <v>2.5</v>
      </c>
      <c r="J114" s="25" t="s">
        <v>206</v>
      </c>
      <c r="K114" t="s">
        <v>226</v>
      </c>
    </row>
    <row r="115" spans="1:11" x14ac:dyDescent="0.35">
      <c r="A115" s="49" t="s">
        <v>237</v>
      </c>
      <c r="B115" s="52" t="s">
        <v>60</v>
      </c>
      <c r="C115" s="25" t="s">
        <v>205</v>
      </c>
      <c r="D115">
        <v>2.6</v>
      </c>
      <c r="E115">
        <v>2.6</v>
      </c>
      <c r="F115">
        <v>2.6</v>
      </c>
      <c r="G115">
        <v>2.6</v>
      </c>
      <c r="H115">
        <v>2.6</v>
      </c>
      <c r="I115">
        <v>2.6</v>
      </c>
      <c r="J115" s="25" t="s">
        <v>206</v>
      </c>
      <c r="K115" t="s">
        <v>207</v>
      </c>
    </row>
    <row r="116" spans="1:11" x14ac:dyDescent="0.35">
      <c r="A116" s="49" t="s">
        <v>237</v>
      </c>
      <c r="B116" s="52" t="s">
        <v>202</v>
      </c>
      <c r="C116" s="25" t="s">
        <v>205</v>
      </c>
      <c r="D116">
        <v>1.8</v>
      </c>
      <c r="E116">
        <v>1.8</v>
      </c>
      <c r="F116">
        <v>1.8</v>
      </c>
      <c r="G116">
        <v>1.8</v>
      </c>
      <c r="H116">
        <v>1.8</v>
      </c>
      <c r="I116">
        <v>1.8</v>
      </c>
      <c r="J116" s="25" t="s">
        <v>206</v>
      </c>
      <c r="K116" t="s">
        <v>207</v>
      </c>
    </row>
    <row r="117" spans="1:11" x14ac:dyDescent="0.35">
      <c r="A117" s="49" t="s">
        <v>237</v>
      </c>
      <c r="B117" s="52" t="s">
        <v>56</v>
      </c>
      <c r="C117" s="25" t="s">
        <v>205</v>
      </c>
      <c r="D117">
        <v>2.6</v>
      </c>
      <c r="E117">
        <v>2.6</v>
      </c>
      <c r="F117">
        <v>2.6</v>
      </c>
      <c r="G117">
        <v>2.6</v>
      </c>
      <c r="H117">
        <v>2.6</v>
      </c>
      <c r="I117">
        <v>2.6</v>
      </c>
      <c r="J117" s="25" t="s">
        <v>206</v>
      </c>
      <c r="K117" t="s">
        <v>209</v>
      </c>
    </row>
    <row r="118" spans="1:11" x14ac:dyDescent="0.35">
      <c r="A118" s="49" t="s">
        <v>237</v>
      </c>
      <c r="B118" s="52" t="s">
        <v>19</v>
      </c>
      <c r="C118" s="25" t="s">
        <v>205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5</v>
      </c>
      <c r="J118" s="25" t="s">
        <v>206</v>
      </c>
      <c r="K118" t="s">
        <v>207</v>
      </c>
    </row>
    <row r="119" spans="1:11" x14ac:dyDescent="0.35">
      <c r="A119" s="49" t="s">
        <v>237</v>
      </c>
      <c r="B119" s="52" t="s">
        <v>71</v>
      </c>
      <c r="C119" s="25" t="s">
        <v>205</v>
      </c>
      <c r="D119">
        <v>2.6</v>
      </c>
      <c r="E119">
        <v>2.6</v>
      </c>
      <c r="F119">
        <v>2.6</v>
      </c>
      <c r="G119">
        <v>2.6</v>
      </c>
      <c r="H119">
        <v>2.6</v>
      </c>
      <c r="I119">
        <v>2.6</v>
      </c>
      <c r="J119" s="25" t="s">
        <v>206</v>
      </c>
      <c r="K119" t="s">
        <v>207</v>
      </c>
    </row>
    <row r="120" spans="1:11" x14ac:dyDescent="0.35">
      <c r="A120" s="49" t="s">
        <v>237</v>
      </c>
      <c r="B120" s="52" t="s">
        <v>230</v>
      </c>
      <c r="C120" s="25" t="s">
        <v>205</v>
      </c>
      <c r="D120">
        <v>2</v>
      </c>
      <c r="E120">
        <v>2</v>
      </c>
      <c r="F120">
        <v>2</v>
      </c>
      <c r="G120">
        <v>2</v>
      </c>
      <c r="H120">
        <v>2</v>
      </c>
      <c r="I120">
        <v>2</v>
      </c>
      <c r="J120" s="25" t="s">
        <v>206</v>
      </c>
      <c r="K120" t="s">
        <v>232</v>
      </c>
    </row>
    <row r="121" spans="1:11" x14ac:dyDescent="0.35">
      <c r="A121" s="49" t="s">
        <v>237</v>
      </c>
      <c r="B121" s="52" t="s">
        <v>235</v>
      </c>
      <c r="C121" s="25" t="s">
        <v>205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2</v>
      </c>
      <c r="J121" s="25" t="s">
        <v>206</v>
      </c>
      <c r="K121" t="s">
        <v>232</v>
      </c>
    </row>
    <row r="122" spans="1:11" x14ac:dyDescent="0.35">
      <c r="A122" s="49" t="s">
        <v>237</v>
      </c>
      <c r="B122" s="52" t="s">
        <v>233</v>
      </c>
      <c r="C122" s="25" t="s">
        <v>205</v>
      </c>
      <c r="D122">
        <v>2</v>
      </c>
      <c r="E122">
        <v>2</v>
      </c>
      <c r="F122">
        <v>2</v>
      </c>
      <c r="G122">
        <v>2</v>
      </c>
      <c r="H122">
        <v>2</v>
      </c>
      <c r="I122">
        <v>2</v>
      </c>
      <c r="J122" s="25" t="s">
        <v>206</v>
      </c>
      <c r="K122" t="s">
        <v>232</v>
      </c>
    </row>
    <row r="123" spans="1:11" x14ac:dyDescent="0.35">
      <c r="A123" s="49" t="s">
        <v>237</v>
      </c>
      <c r="B123" s="52" t="s">
        <v>234</v>
      </c>
      <c r="C123" s="25" t="s">
        <v>205</v>
      </c>
      <c r="D123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 s="25" t="s">
        <v>206</v>
      </c>
      <c r="K123" t="s">
        <v>232</v>
      </c>
    </row>
    <row r="124" spans="1:11" x14ac:dyDescent="0.35">
      <c r="A124" s="49" t="s">
        <v>237</v>
      </c>
      <c r="B124" s="52" t="s">
        <v>61</v>
      </c>
      <c r="C124" s="25" t="s">
        <v>205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 s="25" t="s">
        <v>206</v>
      </c>
      <c r="K124" t="s">
        <v>207</v>
      </c>
    </row>
    <row r="125" spans="1:11" x14ac:dyDescent="0.35">
      <c r="A125" s="49" t="s">
        <v>237</v>
      </c>
      <c r="B125" s="52" t="s">
        <v>58</v>
      </c>
      <c r="C125" s="25" t="s">
        <v>205</v>
      </c>
      <c r="D125">
        <v>1.6</v>
      </c>
      <c r="E125">
        <v>1.6</v>
      </c>
      <c r="F125">
        <v>1.6</v>
      </c>
      <c r="G125">
        <v>1.6</v>
      </c>
      <c r="H125">
        <v>1.6</v>
      </c>
      <c r="I125">
        <v>1.6</v>
      </c>
      <c r="J125" s="25" t="s">
        <v>206</v>
      </c>
    </row>
    <row r="126" spans="1:11" x14ac:dyDescent="0.35">
      <c r="A126" s="49" t="s">
        <v>237</v>
      </c>
      <c r="B126" s="52" t="s">
        <v>200</v>
      </c>
      <c r="C126" s="25" t="s">
        <v>205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 s="25" t="s">
        <v>206</v>
      </c>
      <c r="K126" t="s">
        <v>207</v>
      </c>
    </row>
    <row r="127" spans="1:11" x14ac:dyDescent="0.35">
      <c r="A127" s="49" t="s">
        <v>237</v>
      </c>
      <c r="B127" s="52" t="s">
        <v>57</v>
      </c>
      <c r="C127" s="25" t="s">
        <v>205</v>
      </c>
      <c r="D127">
        <f>'[1]csir-today'!$F$3</f>
        <v>4</v>
      </c>
      <c r="E127">
        <f>'[1]csir-today'!$F$3</f>
        <v>4</v>
      </c>
      <c r="F127">
        <f>'[1]csir-today'!$F$3</f>
        <v>4</v>
      </c>
      <c r="G127">
        <f>'[1]csir-today'!$F$3</f>
        <v>4</v>
      </c>
      <c r="H127">
        <f>'[1]csir-today'!$F$3</f>
        <v>4</v>
      </c>
      <c r="I127">
        <f>'[1]csir-today'!$F$3</f>
        <v>4</v>
      </c>
      <c r="J127" s="25" t="s">
        <v>206</v>
      </c>
      <c r="K127" t="s">
        <v>197</v>
      </c>
    </row>
    <row r="128" spans="1:11" x14ac:dyDescent="0.35">
      <c r="A128" s="49" t="s">
        <v>237</v>
      </c>
      <c r="B128" s="52" t="s">
        <v>59</v>
      </c>
      <c r="C128" s="25" t="s">
        <v>205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 s="25" t="s">
        <v>206</v>
      </c>
      <c r="K128" t="s">
        <v>207</v>
      </c>
    </row>
    <row r="129" spans="1:11" x14ac:dyDescent="0.35">
      <c r="A129" s="49" t="s">
        <v>237</v>
      </c>
      <c r="B129" s="52" t="s">
        <v>199</v>
      </c>
      <c r="C129" s="25" t="s">
        <v>205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 s="25" t="s">
        <v>206</v>
      </c>
      <c r="K129" t="s">
        <v>207</v>
      </c>
    </row>
    <row r="130" spans="1:11" x14ac:dyDescent="0.35">
      <c r="A130" s="49" t="s">
        <v>237</v>
      </c>
      <c r="B130" s="52" t="s">
        <v>177</v>
      </c>
      <c r="C130" s="25" t="s">
        <v>205</v>
      </c>
      <c r="D130">
        <v>2</v>
      </c>
      <c r="E130">
        <v>2</v>
      </c>
      <c r="F130">
        <v>2</v>
      </c>
      <c r="G130">
        <v>2</v>
      </c>
      <c r="H130">
        <v>2</v>
      </c>
      <c r="I130">
        <v>2</v>
      </c>
      <c r="J130" s="25" t="s">
        <v>206</v>
      </c>
      <c r="K130" t="s">
        <v>207</v>
      </c>
    </row>
    <row r="131" spans="1:11" x14ac:dyDescent="0.35">
      <c r="A131" s="49" t="s">
        <v>237</v>
      </c>
      <c r="B131" s="52" t="s">
        <v>192</v>
      </c>
      <c r="C131" s="25" t="s">
        <v>205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 s="25" t="s">
        <v>206</v>
      </c>
      <c r="K131" t="s">
        <v>208</v>
      </c>
    </row>
    <row r="132" spans="1:11" x14ac:dyDescent="0.35">
      <c r="A132" s="49" t="s">
        <v>237</v>
      </c>
      <c r="B132" s="52" t="s">
        <v>194</v>
      </c>
      <c r="C132" s="25" t="s">
        <v>205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 s="25" t="s">
        <v>206</v>
      </c>
      <c r="K132" t="s">
        <v>208</v>
      </c>
    </row>
    <row r="133" spans="1:11" x14ac:dyDescent="0.35">
      <c r="A133" s="49" t="s">
        <v>237</v>
      </c>
      <c r="B133" s="52" t="s">
        <v>60</v>
      </c>
      <c r="C133" s="25" t="s">
        <v>213</v>
      </c>
      <c r="J133" s="25" t="s">
        <v>214</v>
      </c>
      <c r="K133" t="s">
        <v>215</v>
      </c>
    </row>
    <row r="134" spans="1:11" x14ac:dyDescent="0.35">
      <c r="A134" s="49" t="s">
        <v>237</v>
      </c>
      <c r="B134" s="52" t="s">
        <v>56</v>
      </c>
      <c r="C134" s="25" t="s">
        <v>213</v>
      </c>
      <c r="D134">
        <v>98</v>
      </c>
      <c r="E134">
        <v>98</v>
      </c>
      <c r="F134">
        <v>98</v>
      </c>
      <c r="G134">
        <v>98</v>
      </c>
      <c r="H134">
        <v>98</v>
      </c>
      <c r="I134">
        <v>98</v>
      </c>
      <c r="J134" s="25" t="s">
        <v>214</v>
      </c>
      <c r="K134" t="s">
        <v>215</v>
      </c>
    </row>
    <row r="135" spans="1:11" x14ac:dyDescent="0.35">
      <c r="A135" s="49" t="s">
        <v>237</v>
      </c>
      <c r="B135" s="52" t="s">
        <v>19</v>
      </c>
      <c r="C135" s="25" t="s">
        <v>213</v>
      </c>
      <c r="D135">
        <v>50</v>
      </c>
      <c r="E135">
        <v>50</v>
      </c>
      <c r="F135">
        <v>50</v>
      </c>
      <c r="G135">
        <v>50</v>
      </c>
      <c r="H135">
        <v>50</v>
      </c>
      <c r="I135">
        <v>50</v>
      </c>
      <c r="J135" s="25" t="s">
        <v>214</v>
      </c>
      <c r="K135" t="s">
        <v>218</v>
      </c>
    </row>
    <row r="136" spans="1:11" x14ac:dyDescent="0.35">
      <c r="A136" s="49" t="s">
        <v>237</v>
      </c>
      <c r="B136" s="52" t="s">
        <v>71</v>
      </c>
      <c r="C136" s="25" t="s">
        <v>213</v>
      </c>
      <c r="D136">
        <v>900</v>
      </c>
      <c r="E136">
        <v>900</v>
      </c>
      <c r="F136">
        <v>900</v>
      </c>
      <c r="G136">
        <v>900</v>
      </c>
      <c r="H136">
        <v>900</v>
      </c>
      <c r="I136">
        <v>900</v>
      </c>
      <c r="J136" s="25" t="s">
        <v>214</v>
      </c>
      <c r="K136" t="s">
        <v>218</v>
      </c>
    </row>
    <row r="137" spans="1:11" x14ac:dyDescent="0.35">
      <c r="A137" s="49" t="s">
        <v>237</v>
      </c>
      <c r="B137" s="52" t="s">
        <v>62</v>
      </c>
      <c r="C137" s="25" t="s">
        <v>213</v>
      </c>
      <c r="D137">
        <v>540</v>
      </c>
      <c r="E137">
        <v>540</v>
      </c>
      <c r="F137">
        <v>540</v>
      </c>
      <c r="G137">
        <v>540</v>
      </c>
      <c r="H137">
        <v>540</v>
      </c>
      <c r="I137">
        <v>540</v>
      </c>
      <c r="J137" s="25" t="s">
        <v>214</v>
      </c>
      <c r="K137" t="s">
        <v>215</v>
      </c>
    </row>
    <row r="138" spans="1:11" x14ac:dyDescent="0.35">
      <c r="A138" s="49" t="s">
        <v>237</v>
      </c>
      <c r="B138" s="52" t="s">
        <v>58</v>
      </c>
      <c r="C138" s="25" t="s">
        <v>213</v>
      </c>
      <c r="D138">
        <v>29</v>
      </c>
      <c r="E138">
        <v>29</v>
      </c>
      <c r="F138">
        <v>29</v>
      </c>
      <c r="G138">
        <v>29</v>
      </c>
      <c r="H138">
        <v>29</v>
      </c>
      <c r="I138">
        <v>29</v>
      </c>
      <c r="J138" s="25" t="s">
        <v>214</v>
      </c>
      <c r="K138" t="s">
        <v>215</v>
      </c>
    </row>
    <row r="139" spans="1:11" x14ac:dyDescent="0.35">
      <c r="A139" s="49" t="s">
        <v>237</v>
      </c>
      <c r="B139" s="52" t="s">
        <v>216</v>
      </c>
      <c r="C139" s="25" t="s">
        <v>213</v>
      </c>
      <c r="J139" s="25" t="s">
        <v>214</v>
      </c>
      <c r="K139" t="s">
        <v>207</v>
      </c>
    </row>
    <row r="140" spans="1:11" x14ac:dyDescent="0.35">
      <c r="A140" s="49" t="s">
        <v>237</v>
      </c>
      <c r="B140" s="52" t="s">
        <v>225</v>
      </c>
      <c r="C140" s="25" t="s">
        <v>203</v>
      </c>
      <c r="D140">
        <v>12000</v>
      </c>
      <c r="E140">
        <v>12000</v>
      </c>
      <c r="F140">
        <v>12000</v>
      </c>
      <c r="G140">
        <v>12000</v>
      </c>
      <c r="H140">
        <v>12000</v>
      </c>
      <c r="I140">
        <v>12000</v>
      </c>
      <c r="J140" s="25" t="s">
        <v>204</v>
      </c>
    </row>
    <row r="141" spans="1:11" x14ac:dyDescent="0.35">
      <c r="A141" s="49" t="s">
        <v>237</v>
      </c>
      <c r="B141" s="52" t="s">
        <v>228</v>
      </c>
      <c r="C141" s="25" t="s">
        <v>203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25" t="s">
        <v>229</v>
      </c>
    </row>
    <row r="142" spans="1:11" x14ac:dyDescent="0.35">
      <c r="A142" s="49" t="s">
        <v>237</v>
      </c>
      <c r="B142" s="52" t="s">
        <v>60</v>
      </c>
      <c r="C142" s="25" t="s">
        <v>203</v>
      </c>
      <c r="D142">
        <v>2209</v>
      </c>
      <c r="E142">
        <f>0.9*D142</f>
        <v>1988.1000000000001</v>
      </c>
      <c r="F142">
        <f>0.9*E142</f>
        <v>1789.2900000000002</v>
      </c>
      <c r="G142">
        <f>0.9*F142</f>
        <v>1610.3610000000001</v>
      </c>
      <c r="H142">
        <f>0.9*G142</f>
        <v>1449.3249000000001</v>
      </c>
      <c r="I142">
        <f>0.9*H142</f>
        <v>1304.3924100000002</v>
      </c>
      <c r="J142" s="25" t="s">
        <v>204</v>
      </c>
    </row>
    <row r="143" spans="1:11" x14ac:dyDescent="0.35">
      <c r="A143" s="49" t="s">
        <v>237</v>
      </c>
      <c r="B143" s="52" t="s">
        <v>202</v>
      </c>
      <c r="C143" s="25" t="s">
        <v>203</v>
      </c>
      <c r="D143">
        <v>12199</v>
      </c>
      <c r="E143">
        <v>12199</v>
      </c>
      <c r="F143">
        <v>12199</v>
      </c>
      <c r="G143">
        <v>12199</v>
      </c>
      <c r="H143">
        <v>12199</v>
      </c>
      <c r="I143">
        <v>12199</v>
      </c>
      <c r="J143" s="25" t="s">
        <v>204</v>
      </c>
    </row>
    <row r="144" spans="1:11" x14ac:dyDescent="0.35">
      <c r="A144" s="49" t="s">
        <v>237</v>
      </c>
      <c r="B144" s="52" t="s">
        <v>56</v>
      </c>
      <c r="C144" s="25" t="s">
        <v>203</v>
      </c>
      <c r="D144">
        <v>48188</v>
      </c>
      <c r="E144">
        <v>48188</v>
      </c>
      <c r="F144">
        <v>48188</v>
      </c>
      <c r="G144">
        <v>48188</v>
      </c>
      <c r="H144">
        <v>48188</v>
      </c>
      <c r="I144">
        <v>48188</v>
      </c>
      <c r="J144" s="25" t="s">
        <v>204</v>
      </c>
    </row>
    <row r="145" spans="1:11" x14ac:dyDescent="0.35">
      <c r="A145" s="49" t="s">
        <v>237</v>
      </c>
      <c r="B145" s="52" t="s">
        <v>19</v>
      </c>
      <c r="C145" s="25" t="s">
        <v>203</v>
      </c>
      <c r="J145" s="25" t="s">
        <v>204</v>
      </c>
    </row>
    <row r="146" spans="1:11" x14ac:dyDescent="0.35">
      <c r="A146" s="49" t="s">
        <v>237</v>
      </c>
      <c r="B146" s="52" t="s">
        <v>71</v>
      </c>
      <c r="C146" s="25" t="s">
        <v>203</v>
      </c>
      <c r="D146">
        <v>400</v>
      </c>
      <c r="E146">
        <f>0.9*D146</f>
        <v>360</v>
      </c>
      <c r="F146">
        <f>0.9*E146</f>
        <v>324</v>
      </c>
      <c r="G146">
        <f>0.9*F146</f>
        <v>291.60000000000002</v>
      </c>
      <c r="H146">
        <f>0.9*G146</f>
        <v>262.44000000000005</v>
      </c>
      <c r="I146">
        <f>0.9*H146</f>
        <v>236.19600000000005</v>
      </c>
      <c r="J146" s="25" t="s">
        <v>204</v>
      </c>
    </row>
    <row r="147" spans="1:11" x14ac:dyDescent="0.35">
      <c r="A147" s="49" t="s">
        <v>237</v>
      </c>
      <c r="B147" s="52" t="s">
        <v>230</v>
      </c>
      <c r="C147" s="25" t="s">
        <v>203</v>
      </c>
      <c r="D147">
        <v>6000</v>
      </c>
      <c r="E147">
        <v>6000</v>
      </c>
      <c r="F147">
        <v>6000</v>
      </c>
      <c r="G147">
        <v>6000</v>
      </c>
      <c r="H147">
        <v>6000</v>
      </c>
      <c r="I147">
        <v>6000</v>
      </c>
      <c r="J147" s="25" t="s">
        <v>231</v>
      </c>
    </row>
    <row r="148" spans="1:11" x14ac:dyDescent="0.35">
      <c r="A148" s="49" t="s">
        <v>237</v>
      </c>
      <c r="B148" s="52" t="s">
        <v>235</v>
      </c>
      <c r="C148" s="25" t="s">
        <v>203</v>
      </c>
      <c r="J148" s="25" t="s">
        <v>236</v>
      </c>
    </row>
    <row r="149" spans="1:11" x14ac:dyDescent="0.35">
      <c r="A149" s="49" t="s">
        <v>237</v>
      </c>
      <c r="B149" s="52" t="s">
        <v>233</v>
      </c>
      <c r="C149" s="25" t="s">
        <v>203</v>
      </c>
      <c r="D149">
        <v>6000</v>
      </c>
      <c r="E149">
        <v>6000</v>
      </c>
      <c r="F149">
        <v>6000</v>
      </c>
      <c r="G149">
        <v>6000</v>
      </c>
      <c r="H149">
        <v>6000</v>
      </c>
      <c r="I149">
        <v>6000</v>
      </c>
      <c r="J149" s="25" t="s">
        <v>231</v>
      </c>
    </row>
    <row r="150" spans="1:11" x14ac:dyDescent="0.35">
      <c r="A150" s="49" t="s">
        <v>237</v>
      </c>
      <c r="B150" s="52" t="s">
        <v>234</v>
      </c>
      <c r="C150" s="25" t="s">
        <v>203</v>
      </c>
      <c r="J150" s="25" t="s">
        <v>231</v>
      </c>
    </row>
    <row r="151" spans="1:11" x14ac:dyDescent="0.35">
      <c r="A151" s="49" t="s">
        <v>237</v>
      </c>
      <c r="B151" s="52" t="s">
        <v>61</v>
      </c>
      <c r="C151" s="25" t="s">
        <v>203</v>
      </c>
      <c r="D151">
        <v>2000</v>
      </c>
      <c r="E151">
        <v>2000</v>
      </c>
      <c r="F151">
        <v>2000</v>
      </c>
      <c r="G151">
        <v>2000</v>
      </c>
      <c r="H151">
        <v>2000</v>
      </c>
      <c r="I151">
        <v>2000</v>
      </c>
      <c r="J151" s="25" t="s">
        <v>204</v>
      </c>
    </row>
    <row r="152" spans="1:11" x14ac:dyDescent="0.35">
      <c r="A152" s="49" t="s">
        <v>237</v>
      </c>
      <c r="B152" s="52" t="s">
        <v>58</v>
      </c>
      <c r="C152" s="25" t="s">
        <v>203</v>
      </c>
      <c r="D152">
        <v>91968</v>
      </c>
      <c r="E152">
        <v>91968</v>
      </c>
      <c r="F152">
        <v>91968</v>
      </c>
      <c r="G152">
        <v>91968</v>
      </c>
      <c r="H152">
        <v>91968</v>
      </c>
      <c r="I152">
        <v>91968</v>
      </c>
      <c r="J152" s="25" t="s">
        <v>204</v>
      </c>
    </row>
    <row r="153" spans="1:11" x14ac:dyDescent="0.35">
      <c r="A153" s="49" t="s">
        <v>237</v>
      </c>
      <c r="B153" s="52" t="s">
        <v>200</v>
      </c>
      <c r="C153" s="25" t="s">
        <v>203</v>
      </c>
      <c r="D153">
        <v>10754</v>
      </c>
      <c r="E153">
        <v>10754</v>
      </c>
      <c r="F153">
        <v>10754</v>
      </c>
      <c r="G153">
        <v>10754</v>
      </c>
      <c r="H153">
        <v>10754</v>
      </c>
      <c r="I153">
        <v>10754</v>
      </c>
      <c r="J153" s="25" t="s">
        <v>204</v>
      </c>
    </row>
    <row r="154" spans="1:11" x14ac:dyDescent="0.35">
      <c r="A154" s="49" t="s">
        <v>237</v>
      </c>
      <c r="B154" s="52" t="s">
        <v>57</v>
      </c>
      <c r="C154" s="25" t="s">
        <v>203</v>
      </c>
      <c r="D154">
        <v>13131</v>
      </c>
      <c r="E154">
        <v>11831</v>
      </c>
      <c r="F154">
        <v>11187.5</v>
      </c>
      <c r="G154">
        <v>10544</v>
      </c>
      <c r="H154">
        <v>9891</v>
      </c>
      <c r="I154">
        <v>9238</v>
      </c>
      <c r="J154" s="25" t="s">
        <v>204</v>
      </c>
    </row>
    <row r="155" spans="1:11" x14ac:dyDescent="0.35">
      <c r="A155" s="49" t="s">
        <v>237</v>
      </c>
      <c r="B155" s="52" t="s">
        <v>59</v>
      </c>
      <c r="C155" s="25" t="s">
        <v>203</v>
      </c>
      <c r="D155">
        <v>2000</v>
      </c>
      <c r="E155">
        <v>2000</v>
      </c>
      <c r="F155">
        <v>2000</v>
      </c>
      <c r="G155">
        <v>2000</v>
      </c>
      <c r="H155">
        <v>2000</v>
      </c>
      <c r="I155">
        <v>2000</v>
      </c>
      <c r="J155" s="25" t="s">
        <v>204</v>
      </c>
    </row>
    <row r="156" spans="1:11" x14ac:dyDescent="0.35">
      <c r="A156" s="49" t="s">
        <v>237</v>
      </c>
      <c r="B156" s="52" t="s">
        <v>199</v>
      </c>
      <c r="C156" s="25" t="s">
        <v>203</v>
      </c>
      <c r="D156">
        <v>3000</v>
      </c>
      <c r="E156">
        <v>3000</v>
      </c>
      <c r="F156">
        <v>3000</v>
      </c>
      <c r="G156">
        <v>3000</v>
      </c>
      <c r="H156">
        <v>3000</v>
      </c>
      <c r="I156">
        <v>3000</v>
      </c>
      <c r="J156" s="25" t="s">
        <v>204</v>
      </c>
    </row>
    <row r="157" spans="1:11" x14ac:dyDescent="0.35">
      <c r="A157" s="49" t="s">
        <v>237</v>
      </c>
      <c r="B157" s="52" t="s">
        <v>177</v>
      </c>
      <c r="C157" s="25" t="s">
        <v>203</v>
      </c>
      <c r="D157">
        <v>9307</v>
      </c>
      <c r="E157">
        <v>7165</v>
      </c>
      <c r="F157">
        <v>6264</v>
      </c>
      <c r="G157">
        <v>5363</v>
      </c>
      <c r="H157">
        <v>4940</v>
      </c>
      <c r="I157">
        <v>4517</v>
      </c>
      <c r="J157" s="25" t="s">
        <v>204</v>
      </c>
    </row>
    <row r="158" spans="1:11" x14ac:dyDescent="0.35">
      <c r="A158" s="49" t="s">
        <v>237</v>
      </c>
      <c r="B158" s="52" t="s">
        <v>192</v>
      </c>
      <c r="C158" s="25" t="s">
        <v>203</v>
      </c>
      <c r="D158">
        <f>1.5*D159</f>
        <v>13960.5</v>
      </c>
      <c r="E158">
        <f>0.9*D158</f>
        <v>12564.45</v>
      </c>
      <c r="F158">
        <f>0.9*E158</f>
        <v>11308.005000000001</v>
      </c>
      <c r="G158">
        <f>0.9*F158</f>
        <v>10177.204500000002</v>
      </c>
      <c r="H158">
        <f>0.9*G158</f>
        <v>9159.4840500000009</v>
      </c>
      <c r="I158">
        <f>0.9*H158</f>
        <v>8243.5356450000018</v>
      </c>
      <c r="J158" s="25" t="s">
        <v>204</v>
      </c>
    </row>
    <row r="159" spans="1:11" x14ac:dyDescent="0.35">
      <c r="A159" s="49" t="s">
        <v>237</v>
      </c>
      <c r="B159" s="52" t="s">
        <v>194</v>
      </c>
      <c r="C159" s="25" t="s">
        <v>203</v>
      </c>
      <c r="D159">
        <v>9307</v>
      </c>
      <c r="E159">
        <v>7165</v>
      </c>
      <c r="F159">
        <v>6264</v>
      </c>
      <c r="G159">
        <v>5363</v>
      </c>
      <c r="H159">
        <v>4940</v>
      </c>
      <c r="I159">
        <v>4517</v>
      </c>
      <c r="J159" s="25" t="s">
        <v>204</v>
      </c>
    </row>
    <row r="160" spans="1:11" x14ac:dyDescent="0.35">
      <c r="A160" s="49" t="s">
        <v>237</v>
      </c>
      <c r="B160" s="52" t="s">
        <v>225</v>
      </c>
      <c r="C160" s="25" t="s">
        <v>195</v>
      </c>
      <c r="D160">
        <v>20</v>
      </c>
      <c r="E160">
        <v>20</v>
      </c>
      <c r="F160">
        <v>20</v>
      </c>
      <c r="G160">
        <v>20</v>
      </c>
      <c r="H160">
        <v>20</v>
      </c>
      <c r="I160">
        <v>20</v>
      </c>
      <c r="J160" s="25" t="s">
        <v>196</v>
      </c>
      <c r="K160" t="s">
        <v>226</v>
      </c>
    </row>
    <row r="161" spans="1:11" x14ac:dyDescent="0.35">
      <c r="A161" s="49" t="s">
        <v>237</v>
      </c>
      <c r="B161" s="52" t="s">
        <v>228</v>
      </c>
      <c r="C161" s="25" t="s">
        <v>195</v>
      </c>
      <c r="D161">
        <v>20</v>
      </c>
      <c r="E161">
        <v>20</v>
      </c>
      <c r="F161">
        <v>20</v>
      </c>
      <c r="G161">
        <v>20</v>
      </c>
      <c r="H161">
        <v>20</v>
      </c>
      <c r="I161">
        <v>20</v>
      </c>
      <c r="J161" s="25" t="s">
        <v>196</v>
      </c>
      <c r="K161" t="s">
        <v>226</v>
      </c>
    </row>
    <row r="162" spans="1:11" x14ac:dyDescent="0.35">
      <c r="A162" s="49" t="s">
        <v>237</v>
      </c>
      <c r="B162" s="52" t="s">
        <v>60</v>
      </c>
      <c r="C162" s="25" t="s">
        <v>195</v>
      </c>
      <c r="J162" s="25" t="s">
        <v>196</v>
      </c>
      <c r="K162" t="s">
        <v>201</v>
      </c>
    </row>
    <row r="163" spans="1:11" x14ac:dyDescent="0.35">
      <c r="A163" s="49" t="s">
        <v>237</v>
      </c>
      <c r="B163" s="52" t="s">
        <v>202</v>
      </c>
      <c r="C163" s="25" t="s">
        <v>195</v>
      </c>
      <c r="D163">
        <v>30</v>
      </c>
      <c r="E163">
        <v>30</v>
      </c>
      <c r="F163">
        <v>30</v>
      </c>
      <c r="G163">
        <v>30</v>
      </c>
      <c r="H163">
        <v>30</v>
      </c>
      <c r="I163">
        <v>30</v>
      </c>
      <c r="J163" s="25" t="s">
        <v>196</v>
      </c>
      <c r="K163" t="s">
        <v>198</v>
      </c>
    </row>
    <row r="164" spans="1:11" x14ac:dyDescent="0.35">
      <c r="A164" s="49" t="s">
        <v>237</v>
      </c>
      <c r="B164" s="52" t="s">
        <v>56</v>
      </c>
      <c r="C164" s="25" t="s">
        <v>195</v>
      </c>
      <c r="D164">
        <v>30</v>
      </c>
      <c r="E164">
        <v>30</v>
      </c>
      <c r="F164">
        <v>30</v>
      </c>
      <c r="G164">
        <v>30</v>
      </c>
      <c r="H164">
        <v>30</v>
      </c>
      <c r="I164">
        <v>30</v>
      </c>
      <c r="J164" s="25" t="s">
        <v>196</v>
      </c>
      <c r="K164" t="s">
        <v>198</v>
      </c>
    </row>
    <row r="165" spans="1:11" x14ac:dyDescent="0.35">
      <c r="A165" s="49" t="s">
        <v>237</v>
      </c>
      <c r="B165" s="52" t="s">
        <v>19</v>
      </c>
      <c r="C165" s="25" t="s">
        <v>195</v>
      </c>
      <c r="D165">
        <v>30</v>
      </c>
      <c r="E165">
        <v>30</v>
      </c>
      <c r="F165">
        <v>30</v>
      </c>
      <c r="G165">
        <v>30</v>
      </c>
      <c r="H165">
        <v>30</v>
      </c>
      <c r="I165">
        <v>30</v>
      </c>
      <c r="J165" s="25" t="s">
        <v>196</v>
      </c>
      <c r="K165" t="s">
        <v>201</v>
      </c>
    </row>
    <row r="166" spans="1:11" x14ac:dyDescent="0.35">
      <c r="A166" s="49" t="s">
        <v>237</v>
      </c>
      <c r="B166" s="52" t="s">
        <v>71</v>
      </c>
      <c r="C166" s="25" t="s">
        <v>195</v>
      </c>
      <c r="J166" s="25" t="s">
        <v>196</v>
      </c>
      <c r="K166" t="s">
        <v>201</v>
      </c>
    </row>
    <row r="167" spans="1:11" x14ac:dyDescent="0.35">
      <c r="A167" s="49" t="s">
        <v>237</v>
      </c>
      <c r="B167" s="52" t="s">
        <v>230</v>
      </c>
      <c r="C167" s="25" t="s">
        <v>195</v>
      </c>
      <c r="D167">
        <v>40</v>
      </c>
      <c r="E167">
        <v>40</v>
      </c>
      <c r="F167">
        <v>40</v>
      </c>
      <c r="G167">
        <v>40</v>
      </c>
      <c r="H167">
        <v>40</v>
      </c>
      <c r="I167">
        <v>40</v>
      </c>
      <c r="J167" s="25" t="s">
        <v>196</v>
      </c>
      <c r="K167" t="s">
        <v>232</v>
      </c>
    </row>
    <row r="168" spans="1:11" x14ac:dyDescent="0.35">
      <c r="A168" s="49" t="s">
        <v>237</v>
      </c>
      <c r="B168" s="52" t="s">
        <v>235</v>
      </c>
      <c r="C168" s="25" t="s">
        <v>195</v>
      </c>
      <c r="D168">
        <v>40</v>
      </c>
      <c r="E168">
        <v>40</v>
      </c>
      <c r="F168">
        <v>40</v>
      </c>
      <c r="G168">
        <v>40</v>
      </c>
      <c r="H168">
        <v>40</v>
      </c>
      <c r="I168">
        <v>40</v>
      </c>
      <c r="J168" s="25" t="s">
        <v>196</v>
      </c>
      <c r="K168" t="s">
        <v>232</v>
      </c>
    </row>
    <row r="169" spans="1:11" x14ac:dyDescent="0.35">
      <c r="A169" s="49" t="s">
        <v>237</v>
      </c>
      <c r="B169" s="52" t="s">
        <v>233</v>
      </c>
      <c r="C169" s="25" t="s">
        <v>195</v>
      </c>
      <c r="D169">
        <v>40</v>
      </c>
      <c r="E169">
        <v>40</v>
      </c>
      <c r="F169">
        <v>40</v>
      </c>
      <c r="G169">
        <v>40</v>
      </c>
      <c r="H169">
        <v>40</v>
      </c>
      <c r="I169">
        <v>40</v>
      </c>
      <c r="J169" s="25" t="s">
        <v>196</v>
      </c>
      <c r="K169" t="s">
        <v>232</v>
      </c>
    </row>
    <row r="170" spans="1:11" x14ac:dyDescent="0.35">
      <c r="A170" s="49" t="s">
        <v>237</v>
      </c>
      <c r="B170" s="52" t="s">
        <v>234</v>
      </c>
      <c r="C170" s="25" t="s">
        <v>195</v>
      </c>
      <c r="D170">
        <v>40</v>
      </c>
      <c r="E170">
        <v>40</v>
      </c>
      <c r="F170">
        <v>40</v>
      </c>
      <c r="G170">
        <v>40</v>
      </c>
      <c r="H170">
        <v>40</v>
      </c>
      <c r="I170">
        <v>40</v>
      </c>
      <c r="J170" s="25" t="s">
        <v>196</v>
      </c>
      <c r="K170" t="s">
        <v>232</v>
      </c>
    </row>
    <row r="171" spans="1:11" x14ac:dyDescent="0.35">
      <c r="A171" s="49" t="s">
        <v>237</v>
      </c>
      <c r="B171" s="52" t="s">
        <v>61</v>
      </c>
      <c r="C171" s="25" t="s">
        <v>195</v>
      </c>
      <c r="D171">
        <v>80</v>
      </c>
      <c r="E171">
        <v>80</v>
      </c>
      <c r="F171">
        <v>80</v>
      </c>
      <c r="G171">
        <v>80</v>
      </c>
      <c r="H171">
        <v>80</v>
      </c>
      <c r="I171">
        <v>80</v>
      </c>
      <c r="J171" s="25" t="s">
        <v>196</v>
      </c>
      <c r="K171" t="s">
        <v>198</v>
      </c>
    </row>
    <row r="172" spans="1:11" x14ac:dyDescent="0.35">
      <c r="A172" s="49" t="s">
        <v>237</v>
      </c>
      <c r="B172" s="52" t="s">
        <v>58</v>
      </c>
      <c r="C172" s="25" t="s">
        <v>195</v>
      </c>
      <c r="D172">
        <v>60</v>
      </c>
      <c r="E172">
        <v>60</v>
      </c>
      <c r="F172">
        <v>60</v>
      </c>
      <c r="G172">
        <v>60</v>
      </c>
      <c r="H172">
        <v>60</v>
      </c>
      <c r="I172">
        <v>60</v>
      </c>
      <c r="J172" s="25" t="s">
        <v>196</v>
      </c>
      <c r="K172" t="s">
        <v>201</v>
      </c>
    </row>
    <row r="173" spans="1:11" x14ac:dyDescent="0.35">
      <c r="A173" s="49" t="s">
        <v>237</v>
      </c>
      <c r="B173" s="52" t="s">
        <v>200</v>
      </c>
      <c r="C173" s="25" t="s">
        <v>195</v>
      </c>
      <c r="D173">
        <v>30</v>
      </c>
      <c r="E173">
        <v>30</v>
      </c>
      <c r="F173">
        <v>30</v>
      </c>
      <c r="G173">
        <v>30</v>
      </c>
      <c r="H173">
        <v>30</v>
      </c>
      <c r="I173">
        <v>30</v>
      </c>
      <c r="J173" s="25" t="s">
        <v>196</v>
      </c>
      <c r="K173" t="s">
        <v>198</v>
      </c>
    </row>
    <row r="174" spans="1:11" x14ac:dyDescent="0.35">
      <c r="A174" s="49" t="s">
        <v>237</v>
      </c>
      <c r="B174" s="52" t="s">
        <v>57</v>
      </c>
      <c r="C174" s="25" t="s">
        <v>195</v>
      </c>
      <c r="D174">
        <v>20</v>
      </c>
      <c r="E174">
        <v>20</v>
      </c>
      <c r="F174">
        <v>20</v>
      </c>
      <c r="G174">
        <v>20</v>
      </c>
      <c r="H174">
        <v>20</v>
      </c>
      <c r="I174">
        <v>20</v>
      </c>
      <c r="J174" s="25" t="s">
        <v>196</v>
      </c>
      <c r="K174" t="s">
        <v>197</v>
      </c>
    </row>
    <row r="175" spans="1:11" x14ac:dyDescent="0.35">
      <c r="A175" s="49" t="s">
        <v>237</v>
      </c>
      <c r="B175" s="52" t="s">
        <v>59</v>
      </c>
      <c r="C175" s="25" t="s">
        <v>195</v>
      </c>
      <c r="D175">
        <v>80</v>
      </c>
      <c r="E175">
        <v>80</v>
      </c>
      <c r="F175">
        <v>80</v>
      </c>
      <c r="G175">
        <v>80</v>
      </c>
      <c r="H175">
        <v>80</v>
      </c>
      <c r="I175">
        <v>80</v>
      </c>
      <c r="J175" s="25" t="s">
        <v>196</v>
      </c>
      <c r="K175" t="s">
        <v>198</v>
      </c>
    </row>
    <row r="176" spans="1:11" x14ac:dyDescent="0.35">
      <c r="A176" s="49" t="s">
        <v>237</v>
      </c>
      <c r="B176" s="52" t="s">
        <v>199</v>
      </c>
      <c r="C176" s="25" t="s">
        <v>195</v>
      </c>
      <c r="D176">
        <v>80</v>
      </c>
      <c r="E176">
        <v>80</v>
      </c>
      <c r="F176">
        <v>80</v>
      </c>
      <c r="G176">
        <v>80</v>
      </c>
      <c r="H176">
        <v>80</v>
      </c>
      <c r="I176">
        <v>80</v>
      </c>
      <c r="J176" s="25" t="s">
        <v>196</v>
      </c>
      <c r="K176" t="s">
        <v>198</v>
      </c>
    </row>
    <row r="177" spans="1:11" x14ac:dyDescent="0.35">
      <c r="A177" s="49" t="s">
        <v>237</v>
      </c>
      <c r="B177" s="52" t="s">
        <v>177</v>
      </c>
      <c r="C177" s="25" t="s">
        <v>195</v>
      </c>
      <c r="D177">
        <v>25</v>
      </c>
      <c r="E177">
        <v>25</v>
      </c>
      <c r="F177">
        <v>25</v>
      </c>
      <c r="G177">
        <v>25</v>
      </c>
      <c r="H177">
        <v>25</v>
      </c>
      <c r="I177">
        <v>25</v>
      </c>
      <c r="J177" s="25" t="s">
        <v>196</v>
      </c>
      <c r="K177" t="s">
        <v>198</v>
      </c>
    </row>
    <row r="178" spans="1:11" x14ac:dyDescent="0.35">
      <c r="A178" s="49" t="s">
        <v>237</v>
      </c>
      <c r="B178" s="52" t="s">
        <v>192</v>
      </c>
      <c r="C178" s="25" t="s">
        <v>195</v>
      </c>
      <c r="D178">
        <v>25</v>
      </c>
      <c r="E178">
        <v>25</v>
      </c>
      <c r="F178">
        <v>25</v>
      </c>
      <c r="G178">
        <v>25</v>
      </c>
      <c r="H178">
        <v>25</v>
      </c>
      <c r="I178">
        <v>25</v>
      </c>
      <c r="J178" s="25" t="s">
        <v>196</v>
      </c>
      <c r="K178" t="s">
        <v>198</v>
      </c>
    </row>
    <row r="179" spans="1:11" x14ac:dyDescent="0.35">
      <c r="A179" s="49" t="s">
        <v>237</v>
      </c>
      <c r="B179" s="52" t="s">
        <v>194</v>
      </c>
      <c r="C179" s="25" t="s">
        <v>195</v>
      </c>
      <c r="D179">
        <v>25</v>
      </c>
      <c r="E179">
        <v>25</v>
      </c>
      <c r="F179">
        <v>25</v>
      </c>
      <c r="G179">
        <v>25</v>
      </c>
      <c r="H179">
        <v>25</v>
      </c>
      <c r="I179">
        <v>25</v>
      </c>
      <c r="J179" s="25" t="s">
        <v>196</v>
      </c>
      <c r="K179" t="s">
        <v>198</v>
      </c>
    </row>
    <row r="180" spans="1:11" x14ac:dyDescent="0.35">
      <c r="A180" s="49" t="s">
        <v>237</v>
      </c>
      <c r="B180" s="52" t="s">
        <v>202</v>
      </c>
      <c r="C180" s="25" t="s">
        <v>210</v>
      </c>
      <c r="D180">
        <v>22</v>
      </c>
      <c r="E180">
        <v>22</v>
      </c>
      <c r="F180">
        <v>22</v>
      </c>
      <c r="G180">
        <v>22</v>
      </c>
      <c r="H180">
        <v>22</v>
      </c>
      <c r="I180">
        <v>22</v>
      </c>
      <c r="J180" s="25" t="s">
        <v>211</v>
      </c>
      <c r="K180" t="s">
        <v>207</v>
      </c>
    </row>
    <row r="181" spans="1:11" x14ac:dyDescent="0.35">
      <c r="A181" s="49" t="s">
        <v>237</v>
      </c>
      <c r="B181" s="52" t="s">
        <v>56</v>
      </c>
      <c r="C181" s="25" t="s">
        <v>210</v>
      </c>
      <c r="D181">
        <v>80</v>
      </c>
      <c r="E181">
        <v>80</v>
      </c>
      <c r="F181">
        <v>80</v>
      </c>
      <c r="G181">
        <v>80</v>
      </c>
      <c r="H181">
        <v>80</v>
      </c>
      <c r="I181">
        <v>80</v>
      </c>
      <c r="J181" s="25" t="s">
        <v>211</v>
      </c>
      <c r="K181" t="s">
        <v>209</v>
      </c>
    </row>
    <row r="182" spans="1:11" x14ac:dyDescent="0.35">
      <c r="A182" s="49" t="s">
        <v>237</v>
      </c>
      <c r="B182" s="52" t="s">
        <v>19</v>
      </c>
      <c r="C182" s="25" t="s">
        <v>210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25" t="s">
        <v>211</v>
      </c>
      <c r="K182" t="s">
        <v>207</v>
      </c>
    </row>
    <row r="183" spans="1:11" x14ac:dyDescent="0.35">
      <c r="A183" s="49" t="s">
        <v>237</v>
      </c>
      <c r="B183" s="52" t="s">
        <v>71</v>
      </c>
      <c r="C183" s="25" t="s">
        <v>210</v>
      </c>
      <c r="D183">
        <v>3</v>
      </c>
      <c r="E183">
        <v>3</v>
      </c>
      <c r="F183">
        <v>3</v>
      </c>
      <c r="G183">
        <v>3</v>
      </c>
      <c r="H183">
        <v>3</v>
      </c>
      <c r="I183">
        <v>3</v>
      </c>
      <c r="J183" s="25" t="s">
        <v>217</v>
      </c>
      <c r="K183" t="s">
        <v>207</v>
      </c>
    </row>
    <row r="184" spans="1:11" x14ac:dyDescent="0.35">
      <c r="A184" s="49" t="s">
        <v>237</v>
      </c>
      <c r="B184" s="52" t="s">
        <v>58</v>
      </c>
      <c r="C184" s="25" t="s">
        <v>210</v>
      </c>
      <c r="D184">
        <v>37</v>
      </c>
      <c r="E184">
        <v>37</v>
      </c>
      <c r="F184">
        <v>37</v>
      </c>
      <c r="G184">
        <v>37</v>
      </c>
      <c r="H184">
        <v>37</v>
      </c>
      <c r="I184">
        <v>37</v>
      </c>
      <c r="J184" s="25" t="s">
        <v>211</v>
      </c>
      <c r="K184" t="s">
        <v>207</v>
      </c>
    </row>
    <row r="185" spans="1:11" x14ac:dyDescent="0.35">
      <c r="A185" s="49" t="s">
        <v>237</v>
      </c>
      <c r="B185" s="52" t="s">
        <v>200</v>
      </c>
      <c r="C185" s="25" t="s">
        <v>210</v>
      </c>
      <c r="D185">
        <v>2.4</v>
      </c>
      <c r="E185">
        <v>2.4</v>
      </c>
      <c r="F185">
        <v>2.4</v>
      </c>
      <c r="G185">
        <v>2.4</v>
      </c>
      <c r="H185">
        <v>2.4</v>
      </c>
      <c r="I185">
        <v>2.4</v>
      </c>
      <c r="J185" s="25" t="s">
        <v>211</v>
      </c>
      <c r="K185" t="s">
        <v>207</v>
      </c>
    </row>
    <row r="186" spans="1:11" x14ac:dyDescent="0.35">
      <c r="A186" s="49" t="s">
        <v>237</v>
      </c>
      <c r="B186" s="52" t="s">
        <v>57</v>
      </c>
      <c r="C186" s="25" t="s">
        <v>210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 s="25" t="s">
        <v>211</v>
      </c>
      <c r="K186" t="s">
        <v>197</v>
      </c>
    </row>
    <row r="187" spans="1:11" x14ac:dyDescent="0.35">
      <c r="A187" s="49" t="s">
        <v>237</v>
      </c>
      <c r="B187" s="52" t="s">
        <v>177</v>
      </c>
      <c r="C187" s="25" t="s">
        <v>210</v>
      </c>
      <c r="D187">
        <v>0.01</v>
      </c>
      <c r="E187">
        <v>0.01</v>
      </c>
      <c r="F187">
        <v>0.01</v>
      </c>
      <c r="G187">
        <v>0.01</v>
      </c>
      <c r="H187">
        <v>0.01</v>
      </c>
      <c r="I187">
        <v>0.01</v>
      </c>
      <c r="J187" s="25" t="s">
        <v>211</v>
      </c>
      <c r="K187" t="s">
        <v>212</v>
      </c>
    </row>
    <row r="188" spans="1:11" x14ac:dyDescent="0.35">
      <c r="A188" s="71" t="s">
        <v>238</v>
      </c>
      <c r="B188" s="72" t="s">
        <v>58</v>
      </c>
      <c r="C188" s="25" t="s">
        <v>239</v>
      </c>
      <c r="D188" s="73">
        <v>0.05</v>
      </c>
      <c r="E188" s="73">
        <v>0.05</v>
      </c>
      <c r="F188" s="73">
        <v>0.05</v>
      </c>
      <c r="G188" s="73">
        <v>0.05</v>
      </c>
      <c r="H188" s="73">
        <v>0.05</v>
      </c>
      <c r="I188" s="73">
        <v>0.05</v>
      </c>
    </row>
    <row r="189" spans="1:11" x14ac:dyDescent="0.35">
      <c r="A189" s="71" t="s">
        <v>69</v>
      </c>
      <c r="B189" s="72" t="s">
        <v>56</v>
      </c>
      <c r="C189" s="25" t="s">
        <v>239</v>
      </c>
      <c r="D189" s="73">
        <v>0.05</v>
      </c>
      <c r="E189" s="73">
        <v>0.05</v>
      </c>
      <c r="F189" s="73">
        <v>0.05</v>
      </c>
      <c r="G189" s="73">
        <v>0.05</v>
      </c>
      <c r="H189" s="73">
        <v>0.05</v>
      </c>
      <c r="I189" s="73">
        <v>0.05</v>
      </c>
    </row>
  </sheetData>
  <autoFilter ref="A1:K187" xr:uid="{64051B96-0F80-446A-81E0-362C3E9612B1}"/>
  <sortState xmlns:xlrd2="http://schemas.microsoft.com/office/spreadsheetml/2017/richdata2" ref="A2:K94">
    <sortCondition ref="C1:C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existing_eskom_stations</vt:lpstr>
      <vt:lpstr>existing_non_eskom_stations</vt:lpstr>
      <vt:lpstr>extendable_carriers</vt:lpstr>
      <vt:lpstr>projected_parameters</vt:lpstr>
      <vt:lpstr>costs</vt:lpstr>
    </vt:vector>
  </TitlesOfParts>
  <Company>CSIR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JRCalitz</dc:creator>
  <cp:lastModifiedBy>Peter Klein</cp:lastModifiedBy>
  <dcterms:created xsi:type="dcterms:W3CDTF">2017-06-07T09:49:00Z</dcterms:created>
  <dcterms:modified xsi:type="dcterms:W3CDTF">2022-10-21T11:04:23Z</dcterms:modified>
</cp:coreProperties>
</file>