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02-Work\03-GraphicsWork\01 CNC Working\07 Documents\"/>
    </mc:Choice>
  </mc:AlternateContent>
  <bookViews>
    <workbookView xWindow="0" yWindow="0" windowWidth="24000" windowHeight="9885" tabRatio="811" activeTab="2"/>
  </bookViews>
  <sheets>
    <sheet name="A010002" sheetId="1" r:id="rId1"/>
    <sheet name="A010004" sheetId="2" r:id="rId2"/>
    <sheet name="A020007" sheetId="11" r:id="rId3"/>
    <sheet name="A020010" sheetId="9" r:id="rId4"/>
    <sheet name="A020013" sheetId="3" r:id="rId5"/>
    <sheet name="A020014" sheetId="7" r:id="rId6"/>
    <sheet name="A020017" sheetId="10" r:id="rId7"/>
    <sheet name="A020020" sheetId="6" r:id="rId8"/>
    <sheet name="A020021" sheetId="5" r:id="rId9"/>
    <sheet name="A020022" sheetId="8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1" l="1"/>
  <c r="J2" i="11"/>
  <c r="E2" i="11"/>
  <c r="F2" i="11" s="1"/>
  <c r="M2" i="11" s="1"/>
  <c r="M10" i="11" s="1"/>
  <c r="O2" i="11" s="1"/>
  <c r="O10" i="11" s="1"/>
  <c r="P2" i="9"/>
  <c r="O2" i="9"/>
  <c r="N2" i="11" l="1"/>
  <c r="N10" i="11" s="1"/>
  <c r="P2" i="11" s="1"/>
  <c r="P10" i="11" s="1"/>
  <c r="Q8" i="11" s="1"/>
  <c r="Q10" i="11" s="1"/>
  <c r="J2" i="5"/>
  <c r="L2" i="10" l="1"/>
  <c r="N2" i="10" s="1"/>
  <c r="N10" i="10" s="1"/>
  <c r="P2" i="10" s="1"/>
  <c r="P10" i="10" s="1"/>
  <c r="J2" i="10"/>
  <c r="E2" i="10"/>
  <c r="F2" i="10" s="1"/>
  <c r="L2" i="9"/>
  <c r="E2" i="9"/>
  <c r="F2" i="9" s="1"/>
  <c r="M2" i="10" l="1"/>
  <c r="M10" i="10" s="1"/>
  <c r="O2" i="10" s="1"/>
  <c r="O10" i="10" s="1"/>
  <c r="Q8" i="10" s="1"/>
  <c r="Q10" i="10" s="1"/>
  <c r="J2" i="9"/>
  <c r="N2" i="9"/>
  <c r="N10" i="9" s="1"/>
  <c r="P10" i="9" s="1"/>
  <c r="M2" i="9"/>
  <c r="M10" i="9" s="1"/>
  <c r="O10" i="9" s="1"/>
  <c r="Q8" i="9" l="1"/>
  <c r="Q10" i="9" s="1"/>
  <c r="L2" i="8" l="1"/>
  <c r="J2" i="8"/>
  <c r="E2" i="8"/>
  <c r="F2" i="8" s="1"/>
  <c r="L2" i="7"/>
  <c r="J2" i="7"/>
  <c r="E2" i="7"/>
  <c r="F2" i="7" s="1"/>
  <c r="L2" i="6"/>
  <c r="J2" i="6"/>
  <c r="E2" i="6"/>
  <c r="F2" i="6" s="1"/>
  <c r="M2" i="6" l="1"/>
  <c r="M10" i="6" s="1"/>
  <c r="O2" i="6" s="1"/>
  <c r="O10" i="6" s="1"/>
  <c r="N2" i="8"/>
  <c r="N10" i="8" s="1"/>
  <c r="P2" i="8" s="1"/>
  <c r="P10" i="8" s="1"/>
  <c r="M2" i="8"/>
  <c r="M10" i="8" s="1"/>
  <c r="O2" i="8" s="1"/>
  <c r="O10" i="8" s="1"/>
  <c r="N2" i="7"/>
  <c r="N10" i="7" s="1"/>
  <c r="P2" i="7" s="1"/>
  <c r="P10" i="7" s="1"/>
  <c r="M2" i="7"/>
  <c r="M10" i="7" s="1"/>
  <c r="O2" i="7" s="1"/>
  <c r="O10" i="7" s="1"/>
  <c r="N2" i="6"/>
  <c r="N10" i="6" s="1"/>
  <c r="P2" i="6" s="1"/>
  <c r="P10" i="6" s="1"/>
  <c r="Q8" i="6" s="1"/>
  <c r="Q10" i="6" s="1"/>
  <c r="E2" i="5"/>
  <c r="F2" i="5" s="1"/>
  <c r="Q8" i="8" l="1"/>
  <c r="Q10" i="8" s="1"/>
  <c r="Q8" i="7"/>
  <c r="Q10" i="7" s="1"/>
  <c r="M2" i="5"/>
  <c r="M10" i="5" s="1"/>
  <c r="O2" i="5" s="1"/>
  <c r="O10" i="5" s="1"/>
  <c r="L2" i="5"/>
  <c r="N2" i="5" s="1"/>
  <c r="N10" i="5" s="1"/>
  <c r="P2" i="5" s="1"/>
  <c r="P10" i="5" s="1"/>
  <c r="H13" i="3"/>
  <c r="J13" i="3" s="1"/>
  <c r="E13" i="3"/>
  <c r="F13" i="3" s="1"/>
  <c r="J2" i="3"/>
  <c r="L2" i="3"/>
  <c r="F2" i="3"/>
  <c r="E2" i="3"/>
  <c r="Q8" i="5" l="1"/>
  <c r="Q10" i="5" s="1"/>
  <c r="M2" i="3"/>
  <c r="M10" i="3" s="1"/>
  <c r="O2" i="3" s="1"/>
  <c r="O10" i="3" s="1"/>
  <c r="N2" i="3"/>
  <c r="N10" i="3" s="1"/>
  <c r="P2" i="3" s="1"/>
  <c r="P10" i="3" s="1"/>
  <c r="M13" i="3"/>
  <c r="M21" i="3" s="1"/>
  <c r="O13" i="3" s="1"/>
  <c r="O21" i="3" s="1"/>
  <c r="L13" i="3"/>
  <c r="N13" i="3" s="1"/>
  <c r="N21" i="3" s="1"/>
  <c r="P13" i="3" s="1"/>
  <c r="P21" i="3" s="1"/>
  <c r="H2" i="2"/>
  <c r="L2" i="2"/>
  <c r="E2" i="2"/>
  <c r="F2" i="2" s="1"/>
  <c r="Q8" i="3" l="1"/>
  <c r="Q10" i="3" s="1"/>
  <c r="Q19" i="3"/>
  <c r="Q21" i="3" s="1"/>
  <c r="J2" i="2"/>
  <c r="M2" i="2" s="1"/>
  <c r="M10" i="2" s="1"/>
  <c r="O2" i="2" s="1"/>
  <c r="O10" i="2" s="1"/>
  <c r="N2" i="2"/>
  <c r="N10" i="2" s="1"/>
  <c r="P2" i="2" s="1"/>
  <c r="P10" i="2" s="1"/>
  <c r="Q8" i="2" l="1"/>
  <c r="Q10" i="2" s="1"/>
  <c r="E2" i="1" l="1"/>
  <c r="F2" i="1" s="1"/>
  <c r="L2" i="1"/>
  <c r="N2" i="1" l="1"/>
  <c r="N10" i="1" s="1"/>
  <c r="P2" i="1" s="1"/>
  <c r="P10" i="1" s="1"/>
  <c r="J2" i="1"/>
  <c r="M2" i="1" s="1"/>
  <c r="M10" i="1" s="1"/>
  <c r="O2" i="1" l="1"/>
  <c r="O10" i="1" s="1"/>
  <c r="Q8" i="1" s="1"/>
  <c r="Q10" i="1" s="1"/>
</calcChain>
</file>

<file path=xl/sharedStrings.xml><?xml version="1.0" encoding="utf-8"?>
<sst xmlns="http://schemas.openxmlformats.org/spreadsheetml/2006/main" count="396" uniqueCount="45">
  <si>
    <t>نوع الخشب المستخدم</t>
  </si>
  <si>
    <t>تكلفة وحدة الأخشاب</t>
  </si>
  <si>
    <t>إجمالي تكلفة الأخشاب</t>
  </si>
  <si>
    <t>عدد دقائق الطباعة</t>
  </si>
  <si>
    <t>تكلفة الدقيقة</t>
  </si>
  <si>
    <t>إجمالى تكلفة الطباعة</t>
  </si>
  <si>
    <t>التكلفة الإجمالية</t>
  </si>
  <si>
    <t>تكلفة القطعة</t>
  </si>
  <si>
    <t>عدد الأرباع</t>
  </si>
  <si>
    <t>تكلفة اللاصق</t>
  </si>
  <si>
    <t>تكلفة العمالة</t>
  </si>
  <si>
    <t>سعر اللوح</t>
  </si>
  <si>
    <t>تكلفة الديزاين</t>
  </si>
  <si>
    <t>تكلفة التكييس</t>
  </si>
  <si>
    <t>مقسم إلى</t>
  </si>
  <si>
    <t>تكلفة إضافية</t>
  </si>
  <si>
    <t>صافي التكلفة</t>
  </si>
  <si>
    <t>A010002</t>
  </si>
  <si>
    <t>ميكب Organizer بدرج - A</t>
  </si>
  <si>
    <t>سعر بيع الدقيقة</t>
  </si>
  <si>
    <t>إجمالي سعر بيع الطباعة</t>
  </si>
  <si>
    <t>البيع الإجمالي</t>
  </si>
  <si>
    <t>بيع القطعة</t>
  </si>
  <si>
    <t>عدد   القطع</t>
  </si>
  <si>
    <t>صافي البيع</t>
  </si>
  <si>
    <t>إجمالي التكلفة</t>
  </si>
  <si>
    <t>إجمالي البيع</t>
  </si>
  <si>
    <t>فرق القطعة</t>
  </si>
  <si>
    <t>إجمالي الفرق</t>
  </si>
  <si>
    <t>A010004</t>
  </si>
  <si>
    <t>مكيب Oragnizers -A</t>
  </si>
  <si>
    <t>A020013</t>
  </si>
  <si>
    <t>مقلمة صبار - B</t>
  </si>
  <si>
    <t>A020014</t>
  </si>
  <si>
    <t>A020021</t>
  </si>
  <si>
    <t>مقلمة هندسية دورين</t>
  </si>
  <si>
    <t>A020022</t>
  </si>
  <si>
    <t>مقلمه 3 ادوار ودرج</t>
  </si>
  <si>
    <t>مقلمة صغيره مع حامل موبايل</t>
  </si>
  <si>
    <t>مقلمة مربعه 4 اقسام هرمية</t>
  </si>
  <si>
    <t>مقلمة صبار - A 3mm</t>
  </si>
  <si>
    <t>A020010</t>
  </si>
  <si>
    <t>A020017</t>
  </si>
  <si>
    <t>A020020</t>
  </si>
  <si>
    <t>A020007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</si>
</sst>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FF0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6"/>
      <color theme="7" tint="0.79998168889431442"/>
      <name val="Calibri"/>
      <family val="2"/>
      <scheme val="minor"/>
    </font>
    <font>
      <b/>
      <sz val="10"/>
      <color theme="7" tint="0.79998168889431442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rgb="FFFFFF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2"/>
      <color theme="7" tint="0.79998168889431442"/>
      <name val="Calibri"/>
      <family val="2"/>
      <scheme val="minor"/>
    </font>
    <font>
      <b/>
      <sz val="16"/>
      <color theme="1" tint="4.9989318521683403E-2"/>
      <name val="Calibri"/>
      <family val="2"/>
      <scheme val="minor"/>
    </font>
    <font>
      <b/>
      <sz val="20"/>
      <color theme="1" tint="4.9989318521683403E-2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20"/>
      <color theme="7" tint="0.7999816888943144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2" fontId="4" fillId="2" borderId="2" xfId="0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2" fontId="4" fillId="4" borderId="2" xfId="0" applyNumberFormat="1" applyFont="1" applyFill="1" applyBorder="1" applyAlignment="1">
      <alignment horizontal="center" vertical="center" wrapText="1"/>
    </xf>
    <xf numFmtId="2" fontId="7" fillId="5" borderId="4" xfId="0" applyNumberFormat="1" applyFont="1" applyFill="1" applyBorder="1" applyAlignment="1">
      <alignment horizontal="center" vertical="center" wrapText="1"/>
    </xf>
    <xf numFmtId="0" fontId="3" fillId="3" borderId="6" xfId="0" applyNumberFormat="1" applyFont="1" applyFill="1" applyBorder="1" applyAlignment="1">
      <alignment horizontal="center" vertical="center" wrapText="1"/>
    </xf>
    <xf numFmtId="2" fontId="3" fillId="3" borderId="3" xfId="0" applyNumberFormat="1" applyFont="1" applyFill="1" applyBorder="1" applyAlignment="1">
      <alignment horizontal="center" vertical="center" wrapText="1"/>
    </xf>
    <xf numFmtId="0" fontId="4" fillId="2" borderId="7" xfId="0" applyNumberFormat="1" applyFont="1" applyFill="1" applyBorder="1" applyAlignment="1">
      <alignment horizontal="center" vertical="center" wrapText="1"/>
    </xf>
    <xf numFmtId="0" fontId="4" fillId="2" borderId="8" xfId="0" applyNumberFormat="1" applyFont="1" applyFill="1" applyBorder="1" applyAlignment="1">
      <alignment horizontal="center" vertical="center" wrapText="1"/>
    </xf>
    <xf numFmtId="2" fontId="4" fillId="2" borderId="8" xfId="0" applyNumberFormat="1" applyFont="1" applyFill="1" applyBorder="1" applyAlignment="1">
      <alignment horizontal="center" vertical="center" wrapText="1"/>
    </xf>
    <xf numFmtId="2" fontId="4" fillId="4" borderId="8" xfId="0" applyNumberFormat="1" applyFont="1" applyFill="1" applyBorder="1" applyAlignment="1">
      <alignment horizontal="center" vertical="center" wrapText="1"/>
    </xf>
    <xf numFmtId="2" fontId="2" fillId="4" borderId="1" xfId="0" applyNumberFormat="1" applyFont="1" applyFill="1" applyBorder="1" applyAlignment="1">
      <alignment horizontal="center" vertical="center" wrapText="1"/>
    </xf>
    <xf numFmtId="2" fontId="3" fillId="3" borderId="9" xfId="0" applyNumberFormat="1" applyFont="1" applyFill="1" applyBorder="1" applyAlignment="1">
      <alignment horizontal="center" vertical="center" wrapText="1"/>
    </xf>
    <xf numFmtId="2" fontId="8" fillId="11" borderId="1" xfId="0" applyNumberFormat="1" applyFont="1" applyFill="1" applyBorder="1" applyAlignment="1">
      <alignment horizontal="center" vertical="center" wrapText="1"/>
    </xf>
    <xf numFmtId="2" fontId="9" fillId="11" borderId="8" xfId="0" applyNumberFormat="1" applyFont="1" applyFill="1" applyBorder="1" applyAlignment="1">
      <alignment horizontal="center" vertical="center" wrapText="1"/>
    </xf>
    <xf numFmtId="2" fontId="9" fillId="11" borderId="2" xfId="0" applyNumberFormat="1" applyFont="1" applyFill="1" applyBorder="1" applyAlignment="1">
      <alignment horizontal="center" vertical="center" wrapText="1"/>
    </xf>
    <xf numFmtId="2" fontId="8" fillId="12" borderId="1" xfId="0" applyNumberFormat="1" applyFont="1" applyFill="1" applyBorder="1" applyAlignment="1">
      <alignment horizontal="center" vertical="center" wrapText="1"/>
    </xf>
    <xf numFmtId="2" fontId="6" fillId="11" borderId="1" xfId="0" applyNumberFormat="1" applyFont="1" applyFill="1" applyBorder="1" applyAlignment="1">
      <alignment horizontal="center" vertical="center" wrapText="1"/>
    </xf>
    <xf numFmtId="2" fontId="8" fillId="5" borderId="1" xfId="0" applyNumberFormat="1" applyFont="1" applyFill="1" applyBorder="1" applyAlignment="1">
      <alignment horizontal="center" vertical="center" wrapText="1"/>
    </xf>
    <xf numFmtId="2" fontId="10" fillId="6" borderId="4" xfId="0" applyNumberFormat="1" applyFont="1" applyFill="1" applyBorder="1" applyAlignment="1">
      <alignment horizontal="center" vertical="center" wrapText="1"/>
    </xf>
    <xf numFmtId="2" fontId="13" fillId="2" borderId="9" xfId="0" applyNumberFormat="1" applyFont="1" applyFill="1" applyBorder="1" applyAlignment="1">
      <alignment horizontal="center" vertical="center" wrapText="1"/>
    </xf>
    <xf numFmtId="2" fontId="13" fillId="2" borderId="1" xfId="0" applyNumberFormat="1" applyFont="1" applyFill="1" applyBorder="1" applyAlignment="1">
      <alignment horizontal="center" vertical="center" wrapText="1"/>
    </xf>
    <xf numFmtId="2" fontId="13" fillId="4" borderId="10" xfId="0" applyNumberFormat="1" applyFont="1" applyFill="1" applyBorder="1" applyAlignment="1">
      <alignment horizontal="center" vertical="center" wrapText="1"/>
    </xf>
    <xf numFmtId="2" fontId="15" fillId="11" borderId="10" xfId="0" applyNumberFormat="1" applyFont="1" applyFill="1" applyBorder="1" applyAlignment="1">
      <alignment horizontal="center" vertical="center" wrapText="1"/>
    </xf>
    <xf numFmtId="2" fontId="14" fillId="11" borderId="1" xfId="0" applyNumberFormat="1" applyFont="1" applyFill="1" applyBorder="1" applyAlignment="1">
      <alignment horizontal="center" vertical="center" wrapText="1"/>
    </xf>
    <xf numFmtId="2" fontId="11" fillId="11" borderId="8" xfId="0" applyNumberFormat="1" applyFont="1" applyFill="1" applyBorder="1" applyAlignment="1">
      <alignment horizontal="center" vertical="center" wrapText="1"/>
    </xf>
    <xf numFmtId="2" fontId="11" fillId="11" borderId="2" xfId="0" applyNumberFormat="1" applyFont="1" applyFill="1" applyBorder="1" applyAlignment="1">
      <alignment horizontal="center" vertical="center" wrapText="1"/>
    </xf>
    <xf numFmtId="2" fontId="15" fillId="4" borderId="1" xfId="0" applyNumberFormat="1" applyFont="1" applyFill="1" applyBorder="1" applyAlignment="1">
      <alignment horizontal="center" vertical="center" wrapText="1"/>
    </xf>
    <xf numFmtId="2" fontId="15" fillId="9" borderId="9" xfId="0" applyNumberFormat="1" applyFont="1" applyFill="1" applyBorder="1" applyAlignment="1">
      <alignment horizontal="center" vertical="center" wrapText="1"/>
    </xf>
    <xf numFmtId="2" fontId="8" fillId="9" borderId="9" xfId="0" applyNumberFormat="1" applyFont="1" applyFill="1" applyBorder="1" applyAlignment="1">
      <alignment horizontal="center" vertical="center" wrapText="1"/>
    </xf>
    <xf numFmtId="2" fontId="12" fillId="7" borderId="11" xfId="0" applyNumberFormat="1" applyFont="1" applyFill="1" applyBorder="1" applyAlignment="1">
      <alignment horizontal="center" vertical="center" wrapText="1"/>
    </xf>
    <xf numFmtId="2" fontId="5" fillId="7" borderId="13" xfId="0" applyNumberFormat="1" applyFont="1" applyFill="1" applyBorder="1" applyAlignment="1">
      <alignment horizontal="center" vertical="center" wrapText="1"/>
    </xf>
    <xf numFmtId="2" fontId="15" fillId="8" borderId="15" xfId="0" applyNumberFormat="1" applyFont="1" applyFill="1" applyBorder="1" applyAlignment="1">
      <alignment horizontal="center" vertical="center" wrapText="1"/>
    </xf>
    <xf numFmtId="2" fontId="8" fillId="8" borderId="16" xfId="0" applyNumberFormat="1" applyFont="1" applyFill="1" applyBorder="1" applyAlignment="1">
      <alignment horizontal="center" vertical="center" wrapText="1"/>
    </xf>
    <xf numFmtId="2" fontId="13" fillId="2" borderId="10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2" fontId="12" fillId="13" borderId="11" xfId="0" applyNumberFormat="1" applyFont="1" applyFill="1" applyBorder="1" applyAlignment="1">
      <alignment horizontal="center" vertical="center" wrapText="1"/>
    </xf>
    <xf numFmtId="2" fontId="14" fillId="11" borderId="12" xfId="0" applyNumberFormat="1" applyFont="1" applyFill="1" applyBorder="1" applyAlignment="1">
      <alignment horizontal="center" vertical="center" wrapText="1"/>
    </xf>
    <xf numFmtId="2" fontId="5" fillId="13" borderId="13" xfId="0" applyNumberFormat="1" applyFont="1" applyFill="1" applyBorder="1" applyAlignment="1">
      <alignment horizontal="center" vertical="center" wrapText="1"/>
    </xf>
    <xf numFmtId="2" fontId="6" fillId="11" borderId="14" xfId="0" applyNumberFormat="1" applyFont="1" applyFill="1" applyBorder="1" applyAlignment="1">
      <alignment horizontal="center" vertical="center" wrapText="1"/>
    </xf>
    <xf numFmtId="2" fontId="2" fillId="5" borderId="2" xfId="0" applyNumberFormat="1" applyFont="1" applyFill="1" applyBorder="1" applyAlignment="1">
      <alignment horizontal="center" vertical="center" wrapText="1"/>
    </xf>
    <xf numFmtId="2" fontId="5" fillId="6" borderId="2" xfId="0" applyNumberFormat="1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6" fillId="11" borderId="2" xfId="0" applyNumberFormat="1" applyFont="1" applyFill="1" applyBorder="1" applyAlignment="1">
      <alignment horizontal="center" vertical="center" wrapText="1"/>
    </xf>
    <xf numFmtId="2" fontId="16" fillId="10" borderId="5" xfId="0" applyNumberFormat="1" applyFont="1" applyFill="1" applyBorder="1" applyAlignment="1">
      <alignment horizontal="center" vertical="center" wrapText="1"/>
    </xf>
    <xf numFmtId="2" fontId="17" fillId="10" borderId="4" xfId="0" applyNumberFormat="1" applyFont="1" applyFill="1" applyBorder="1" applyAlignment="1">
      <alignment horizontal="center" vertical="center" wrapText="1"/>
    </xf>
    <xf numFmtId="2" fontId="7" fillId="2" borderId="4" xfId="0" applyNumberFormat="1" applyFont="1" applyFill="1" applyBorder="1" applyAlignment="1">
      <alignment horizontal="center" vertical="center" wrapText="1"/>
    </xf>
    <xf numFmtId="2" fontId="18" fillId="11" borderId="4" xfId="0" applyNumberFormat="1" applyFont="1" applyFill="1" applyBorder="1" applyAlignment="1">
      <alignment horizontal="center" vertical="center" wrapText="1"/>
    </xf>
    <xf numFmtId="2" fontId="19" fillId="4" borderId="1" xfId="0" applyNumberFormat="1" applyFont="1" applyFill="1" applyBorder="1" applyAlignment="1">
      <alignment horizontal="center" vertical="center" wrapText="1"/>
    </xf>
    <xf numFmtId="0" fontId="10" fillId="3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1695450</xdr:colOff>
      <xdr:row>8</xdr:row>
      <xdr:rowOff>123545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7876900" y="657225"/>
          <a:ext cx="2724150" cy="20431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2394857</xdr:colOff>
      <xdr:row>9</xdr:row>
      <xdr:rowOff>108857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4247321" y="938893"/>
          <a:ext cx="3429000" cy="2286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0</xdr:rowOff>
    </xdr:from>
    <xdr:to>
      <xdr:col>1</xdr:col>
      <xdr:colOff>2408465</xdr:colOff>
      <xdr:row>9</xdr:row>
      <xdr:rowOff>117928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4233713" y="938893"/>
          <a:ext cx="3442607" cy="22950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</xdr:col>
      <xdr:colOff>-1</xdr:colOff>
      <xdr:row>10</xdr:row>
      <xdr:rowOff>77107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4192893" y="938893"/>
          <a:ext cx="3483428" cy="259442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0</xdr:rowOff>
    </xdr:from>
    <xdr:to>
      <xdr:col>1</xdr:col>
      <xdr:colOff>2408465</xdr:colOff>
      <xdr:row>9</xdr:row>
      <xdr:rowOff>117928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4233713" y="938893"/>
          <a:ext cx="3442607" cy="229507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2393393</xdr:colOff>
      <xdr:row>9</xdr:row>
      <xdr:rowOff>244928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4248785" y="938893"/>
          <a:ext cx="3427536" cy="242207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0</xdr:rowOff>
    </xdr:from>
    <xdr:to>
      <xdr:col>1</xdr:col>
      <xdr:colOff>2408465</xdr:colOff>
      <xdr:row>9</xdr:row>
      <xdr:rowOff>255578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4233713" y="938893"/>
          <a:ext cx="3442607" cy="243272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2394857</xdr:colOff>
      <xdr:row>9</xdr:row>
      <xdr:rowOff>245962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4247321" y="938893"/>
          <a:ext cx="3429000" cy="242310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1</xdr:rowOff>
    </xdr:from>
    <xdr:to>
      <xdr:col>1</xdr:col>
      <xdr:colOff>843642</xdr:colOff>
      <xdr:row>9</xdr:row>
      <xdr:rowOff>326570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5798536" y="938894"/>
          <a:ext cx="1877784" cy="250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rightToLeft="1" zoomScale="70" zoomScaleNormal="70" workbookViewId="0">
      <selection activeCell="L20" sqref="L20"/>
    </sheetView>
  </sheetViews>
  <sheetFormatPr defaultRowHeight="15" x14ac:dyDescent="0.25"/>
  <cols>
    <col min="1" max="1" width="15.42578125" style="1" customWidth="1"/>
    <col min="2" max="2" width="36.7109375" style="1" customWidth="1"/>
    <col min="3" max="3" width="9.140625" style="1" customWidth="1"/>
    <col min="4" max="6" width="9.140625" style="1"/>
    <col min="7" max="7" width="11" style="1" customWidth="1"/>
    <col min="8" max="8" width="10" style="1" bestFit="1" customWidth="1"/>
    <col min="9" max="9" width="9.140625" style="1"/>
    <col min="10" max="10" width="10" style="1" bestFit="1" customWidth="1"/>
    <col min="11" max="11" width="9.140625" style="1"/>
    <col min="12" max="12" width="10" style="1" customWidth="1"/>
    <col min="13" max="17" width="17.7109375" style="1" customWidth="1"/>
    <col min="18" max="16384" width="9.140625" style="1"/>
  </cols>
  <sheetData>
    <row r="1" spans="1:17" ht="73.5" customHeight="1" thickBot="1" x14ac:dyDescent="0.3">
      <c r="A1" s="3" t="s">
        <v>17</v>
      </c>
      <c r="B1" s="3" t="s">
        <v>18</v>
      </c>
      <c r="C1" s="2"/>
      <c r="D1" s="24" t="s">
        <v>0</v>
      </c>
      <c r="E1" s="25" t="s">
        <v>1</v>
      </c>
      <c r="F1" s="25" t="s">
        <v>2</v>
      </c>
      <c r="G1" s="31" t="s">
        <v>23</v>
      </c>
      <c r="H1" s="32" t="s">
        <v>3</v>
      </c>
      <c r="I1" s="34" t="s">
        <v>4</v>
      </c>
      <c r="J1" s="36" t="s">
        <v>5</v>
      </c>
      <c r="K1" s="40" t="s">
        <v>19</v>
      </c>
      <c r="L1" s="41" t="s">
        <v>20</v>
      </c>
      <c r="M1" s="38" t="s">
        <v>6</v>
      </c>
      <c r="N1" s="28" t="s">
        <v>21</v>
      </c>
      <c r="O1" s="26" t="s">
        <v>7</v>
      </c>
      <c r="P1" s="27" t="s">
        <v>22</v>
      </c>
    </row>
    <row r="2" spans="1:17" ht="27" thickBot="1" x14ac:dyDescent="0.3">
      <c r="A2" s="2"/>
      <c r="B2" s="3"/>
      <c r="C2" s="2"/>
      <c r="D2" s="16">
        <v>0.3</v>
      </c>
      <c r="E2" s="20">
        <f>D6/D8</f>
        <v>33.333333333333336</v>
      </c>
      <c r="F2" s="22">
        <f>E2*D4</f>
        <v>33.333333333333336</v>
      </c>
      <c r="G2" s="52">
        <v>3</v>
      </c>
      <c r="H2" s="33">
        <v>33</v>
      </c>
      <c r="I2" s="35">
        <v>0.5</v>
      </c>
      <c r="J2" s="37">
        <f>H2*I2</f>
        <v>16.5</v>
      </c>
      <c r="K2" s="42">
        <v>1</v>
      </c>
      <c r="L2" s="43">
        <f>K2*H2</f>
        <v>33</v>
      </c>
      <c r="M2" s="39">
        <f>F2+J2</f>
        <v>49.833333333333336</v>
      </c>
      <c r="N2" s="21">
        <f>L2+F2</f>
        <v>66.333333333333343</v>
      </c>
      <c r="O2" s="15">
        <f>M10/$G$2</f>
        <v>16.611111111111111</v>
      </c>
      <c r="P2" s="17">
        <f>N10/$G$2</f>
        <v>22.111111111111114</v>
      </c>
    </row>
    <row r="3" spans="1:17" x14ac:dyDescent="0.25">
      <c r="A3" s="2"/>
      <c r="B3" s="2"/>
      <c r="C3" s="2"/>
      <c r="D3" s="12" t="s">
        <v>8</v>
      </c>
      <c r="E3" s="2"/>
      <c r="F3" s="2"/>
      <c r="G3" s="2"/>
      <c r="H3" s="2"/>
      <c r="I3" s="2"/>
      <c r="J3" s="2"/>
      <c r="K3" s="2"/>
      <c r="L3" s="2"/>
      <c r="M3" s="13" t="s">
        <v>9</v>
      </c>
      <c r="N3" s="29" t="s">
        <v>9</v>
      </c>
      <c r="O3" s="14" t="s">
        <v>10</v>
      </c>
      <c r="P3" s="18" t="s">
        <v>10</v>
      </c>
    </row>
    <row r="4" spans="1:17" ht="27" thickBot="1" x14ac:dyDescent="0.3">
      <c r="A4" s="2"/>
      <c r="B4" s="2"/>
      <c r="C4" s="2"/>
      <c r="D4" s="53">
        <v>1</v>
      </c>
      <c r="E4" s="2"/>
      <c r="F4" s="2"/>
      <c r="G4" s="2"/>
      <c r="H4" s="2"/>
      <c r="I4" s="2"/>
      <c r="J4" s="2"/>
      <c r="K4" s="2"/>
      <c r="L4" s="2"/>
      <c r="M4" s="6">
        <v>0</v>
      </c>
      <c r="N4" s="6">
        <v>0</v>
      </c>
      <c r="O4" s="6">
        <v>1</v>
      </c>
      <c r="P4" s="6">
        <v>1</v>
      </c>
    </row>
    <row r="5" spans="1:17" ht="15.75" thickTop="1" x14ac:dyDescent="0.25">
      <c r="A5" s="2"/>
      <c r="B5" s="2"/>
      <c r="C5" s="2"/>
      <c r="D5" s="5" t="s">
        <v>11</v>
      </c>
      <c r="E5" s="2"/>
      <c r="F5" s="2"/>
      <c r="G5" s="2"/>
      <c r="H5" s="2"/>
      <c r="I5" s="2"/>
      <c r="J5" s="2"/>
      <c r="K5" s="2"/>
      <c r="L5" s="2"/>
      <c r="M5" s="5" t="s">
        <v>12</v>
      </c>
      <c r="N5" s="30" t="s">
        <v>12</v>
      </c>
      <c r="O5" s="7" t="s">
        <v>13</v>
      </c>
      <c r="P5" s="19" t="s">
        <v>13</v>
      </c>
    </row>
    <row r="6" spans="1:17" ht="16.5" thickBot="1" x14ac:dyDescent="0.3">
      <c r="A6" s="2"/>
      <c r="B6" s="2"/>
      <c r="C6" s="2"/>
      <c r="D6" s="10">
        <v>100</v>
      </c>
      <c r="E6" s="2"/>
      <c r="F6" s="2"/>
      <c r="G6" s="2"/>
      <c r="H6" s="2"/>
      <c r="I6" s="2"/>
      <c r="J6" s="2"/>
      <c r="K6" s="2"/>
      <c r="L6" s="2"/>
      <c r="M6" s="6">
        <v>0</v>
      </c>
      <c r="N6" s="6">
        <v>0</v>
      </c>
      <c r="O6" s="6">
        <v>1</v>
      </c>
      <c r="P6" s="6">
        <v>1</v>
      </c>
    </row>
    <row r="7" spans="1:17" ht="22.5" thickTop="1" thickBot="1" x14ac:dyDescent="0.3">
      <c r="A7" s="2"/>
      <c r="B7" s="2"/>
      <c r="C7" s="2"/>
      <c r="D7" s="11" t="s">
        <v>14</v>
      </c>
      <c r="E7" s="2"/>
      <c r="F7" s="2"/>
      <c r="G7" s="2"/>
      <c r="H7" s="2"/>
      <c r="I7" s="2"/>
      <c r="J7" s="2"/>
      <c r="K7" s="2"/>
      <c r="L7" s="2"/>
      <c r="M7" s="5" t="s">
        <v>15</v>
      </c>
      <c r="N7" s="30" t="s">
        <v>15</v>
      </c>
      <c r="O7" s="7" t="s">
        <v>15</v>
      </c>
      <c r="P7" s="19" t="s">
        <v>15</v>
      </c>
      <c r="Q7" s="48" t="s">
        <v>27</v>
      </c>
    </row>
    <row r="8" spans="1:17" ht="27" thickBot="1" x14ac:dyDescent="0.3">
      <c r="A8" s="2"/>
      <c r="B8" s="2"/>
      <c r="C8" s="2"/>
      <c r="D8" s="9">
        <v>3</v>
      </c>
      <c r="E8" s="2"/>
      <c r="F8" s="2"/>
      <c r="G8" s="2"/>
      <c r="H8" s="2"/>
      <c r="I8" s="2"/>
      <c r="J8" s="2"/>
      <c r="K8" s="2"/>
      <c r="L8" s="2"/>
      <c r="M8" s="6">
        <v>0</v>
      </c>
      <c r="N8" s="6">
        <v>0</v>
      </c>
      <c r="O8" s="6">
        <v>7</v>
      </c>
      <c r="P8" s="6">
        <v>7</v>
      </c>
      <c r="Q8" s="49">
        <f>P10-O10</f>
        <v>5.5000000000000036</v>
      </c>
    </row>
    <row r="9" spans="1:17" ht="21.75" thickTop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6" t="s">
        <v>25</v>
      </c>
      <c r="N9" s="47" t="s">
        <v>26</v>
      </c>
      <c r="O9" s="44" t="s">
        <v>16</v>
      </c>
      <c r="P9" s="45" t="s">
        <v>24</v>
      </c>
      <c r="Q9" s="48" t="s">
        <v>28</v>
      </c>
    </row>
    <row r="10" spans="1:17" ht="27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50">
        <f>M2+M4+M6+M8</f>
        <v>49.833333333333336</v>
      </c>
      <c r="N10" s="51">
        <f>N2+N4+N6+N8</f>
        <v>66.333333333333343</v>
      </c>
      <c r="O10" s="8">
        <f>O2+O4+O6+O8</f>
        <v>25.611111111111111</v>
      </c>
      <c r="P10" s="23">
        <f>P2+P4+P6+P8</f>
        <v>31.111111111111114</v>
      </c>
      <c r="Q10" s="49">
        <f>Q8*G2</f>
        <v>16.500000000000011</v>
      </c>
    </row>
    <row r="11" spans="1:17" x14ac:dyDescent="0.25">
      <c r="N11" s="4"/>
    </row>
  </sheetData>
  <pageMargins left="0.25" right="0.25" top="0.75" bottom="0.75" header="0.3" footer="0.3"/>
  <pageSetup orientation="landscape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rightToLeft="1" zoomScale="70" zoomScaleNormal="70" workbookViewId="0">
      <selection activeCell="K3" sqref="K3"/>
    </sheetView>
  </sheetViews>
  <sheetFormatPr defaultRowHeight="15" x14ac:dyDescent="0.25"/>
  <cols>
    <col min="1" max="1" width="15.42578125" style="1" customWidth="1"/>
    <col min="2" max="2" width="36.7109375" style="1" customWidth="1"/>
    <col min="3" max="3" width="9.140625" style="1" customWidth="1"/>
    <col min="4" max="6" width="9.140625" style="1"/>
    <col min="7" max="7" width="11" style="1" customWidth="1"/>
    <col min="8" max="8" width="10" style="1" bestFit="1" customWidth="1"/>
    <col min="9" max="9" width="9.140625" style="1"/>
    <col min="10" max="10" width="10" style="1" bestFit="1" customWidth="1"/>
    <col min="11" max="11" width="9.140625" style="1"/>
    <col min="12" max="12" width="10" style="1" customWidth="1"/>
    <col min="13" max="17" width="17.7109375" style="1" customWidth="1"/>
    <col min="18" max="16384" width="9.140625" style="1"/>
  </cols>
  <sheetData>
    <row r="1" spans="1:17" ht="73.5" customHeight="1" thickBot="1" x14ac:dyDescent="0.3">
      <c r="A1" s="3" t="s">
        <v>36</v>
      </c>
      <c r="B1" s="3" t="s">
        <v>37</v>
      </c>
      <c r="C1" s="2"/>
      <c r="D1" s="24" t="s">
        <v>0</v>
      </c>
      <c r="E1" s="25" t="s">
        <v>1</v>
      </c>
      <c r="F1" s="25" t="s">
        <v>2</v>
      </c>
      <c r="G1" s="31" t="s">
        <v>23</v>
      </c>
      <c r="H1" s="32" t="s">
        <v>3</v>
      </c>
      <c r="I1" s="34" t="s">
        <v>4</v>
      </c>
      <c r="J1" s="36" t="s">
        <v>5</v>
      </c>
      <c r="K1" s="40" t="s">
        <v>19</v>
      </c>
      <c r="L1" s="41" t="s">
        <v>20</v>
      </c>
      <c r="M1" s="38" t="s">
        <v>6</v>
      </c>
      <c r="N1" s="28" t="s">
        <v>21</v>
      </c>
      <c r="O1" s="26" t="s">
        <v>7</v>
      </c>
      <c r="P1" s="27" t="s">
        <v>22</v>
      </c>
    </row>
    <row r="2" spans="1:17" ht="27" thickBot="1" x14ac:dyDescent="0.3">
      <c r="A2" s="2"/>
      <c r="B2" s="3"/>
      <c r="C2" s="2"/>
      <c r="D2" s="16">
        <v>0.3</v>
      </c>
      <c r="E2" s="20">
        <f>D6/D8</f>
        <v>33.333333333333336</v>
      </c>
      <c r="F2" s="22">
        <f>E2*D4</f>
        <v>33.333333333333336</v>
      </c>
      <c r="G2" s="52">
        <v>4</v>
      </c>
      <c r="H2" s="33">
        <v>40</v>
      </c>
      <c r="I2" s="35">
        <v>0.2</v>
      </c>
      <c r="J2" s="37">
        <f>H2*I2</f>
        <v>8</v>
      </c>
      <c r="K2" s="42">
        <v>2</v>
      </c>
      <c r="L2" s="43">
        <f>K2*H2</f>
        <v>80</v>
      </c>
      <c r="M2" s="39">
        <f>F2+J2</f>
        <v>41.333333333333336</v>
      </c>
      <c r="N2" s="21">
        <f>L2+F2</f>
        <v>113.33333333333334</v>
      </c>
      <c r="O2" s="15">
        <f>M10/$G$2</f>
        <v>10.333333333333334</v>
      </c>
      <c r="P2" s="17">
        <f>N10/$G$2</f>
        <v>28.333333333333336</v>
      </c>
    </row>
    <row r="3" spans="1:17" x14ac:dyDescent="0.25">
      <c r="A3" s="2"/>
      <c r="B3" s="2"/>
      <c r="C3" s="2"/>
      <c r="D3" s="12" t="s">
        <v>8</v>
      </c>
      <c r="E3" s="2"/>
      <c r="F3" s="2"/>
      <c r="G3" s="2"/>
      <c r="H3" s="2"/>
      <c r="I3" s="2"/>
      <c r="J3" s="2"/>
      <c r="K3" s="2"/>
      <c r="L3" s="2"/>
      <c r="M3" s="13" t="s">
        <v>9</v>
      </c>
      <c r="N3" s="29" t="s">
        <v>9</v>
      </c>
      <c r="O3" s="14" t="s">
        <v>10</v>
      </c>
      <c r="P3" s="18" t="s">
        <v>10</v>
      </c>
    </row>
    <row r="4" spans="1:17" ht="27" thickBot="1" x14ac:dyDescent="0.3">
      <c r="A4" s="2"/>
      <c r="B4" s="2"/>
      <c r="C4" s="2"/>
      <c r="D4" s="53">
        <v>1</v>
      </c>
      <c r="E4" s="2"/>
      <c r="F4" s="2"/>
      <c r="G4" s="2"/>
      <c r="H4" s="2"/>
      <c r="I4" s="2"/>
      <c r="J4" s="2"/>
      <c r="K4" s="2"/>
      <c r="L4" s="2"/>
      <c r="M4" s="6">
        <v>0</v>
      </c>
      <c r="N4" s="6">
        <v>0</v>
      </c>
      <c r="O4" s="6">
        <v>0</v>
      </c>
      <c r="P4" s="6">
        <v>0</v>
      </c>
    </row>
    <row r="5" spans="1:17" ht="15.75" thickTop="1" x14ac:dyDescent="0.25">
      <c r="A5" s="2"/>
      <c r="B5" s="2"/>
      <c r="C5" s="2"/>
      <c r="D5" s="5" t="s">
        <v>11</v>
      </c>
      <c r="E5" s="2"/>
      <c r="F5" s="2"/>
      <c r="G5" s="2"/>
      <c r="H5" s="2"/>
      <c r="I5" s="2"/>
      <c r="J5" s="2"/>
      <c r="K5" s="2"/>
      <c r="L5" s="2"/>
      <c r="M5" s="5" t="s">
        <v>12</v>
      </c>
      <c r="N5" s="30" t="s">
        <v>12</v>
      </c>
      <c r="O5" s="7" t="s">
        <v>13</v>
      </c>
      <c r="P5" s="19" t="s">
        <v>13</v>
      </c>
    </row>
    <row r="6" spans="1:17" ht="16.5" thickBot="1" x14ac:dyDescent="0.3">
      <c r="A6" s="2"/>
      <c r="B6" s="2"/>
      <c r="C6" s="2"/>
      <c r="D6" s="10">
        <v>100</v>
      </c>
      <c r="E6" s="2"/>
      <c r="F6" s="2"/>
      <c r="G6" s="2"/>
      <c r="H6" s="2"/>
      <c r="I6" s="2"/>
      <c r="J6" s="2"/>
      <c r="K6" s="2"/>
      <c r="L6" s="2"/>
      <c r="M6" s="6">
        <v>0</v>
      </c>
      <c r="N6" s="6">
        <v>0</v>
      </c>
      <c r="O6" s="6">
        <v>0</v>
      </c>
      <c r="P6" s="6">
        <v>0</v>
      </c>
    </row>
    <row r="7" spans="1:17" ht="22.5" thickTop="1" thickBot="1" x14ac:dyDescent="0.3">
      <c r="A7" s="2"/>
      <c r="B7" s="2"/>
      <c r="C7" s="2"/>
      <c r="D7" s="11" t="s">
        <v>14</v>
      </c>
      <c r="E7" s="2"/>
      <c r="F7" s="2"/>
      <c r="G7" s="2"/>
      <c r="H7" s="2"/>
      <c r="I7" s="2"/>
      <c r="J7" s="2"/>
      <c r="K7" s="2"/>
      <c r="L7" s="2"/>
      <c r="M7" s="5" t="s">
        <v>15</v>
      </c>
      <c r="N7" s="30" t="s">
        <v>15</v>
      </c>
      <c r="O7" s="7" t="s">
        <v>15</v>
      </c>
      <c r="P7" s="19" t="s">
        <v>15</v>
      </c>
      <c r="Q7" s="48" t="s">
        <v>27</v>
      </c>
    </row>
    <row r="8" spans="1:17" ht="27" thickBot="1" x14ac:dyDescent="0.3">
      <c r="A8" s="2"/>
      <c r="B8" s="2"/>
      <c r="C8" s="2"/>
      <c r="D8" s="9">
        <v>3</v>
      </c>
      <c r="E8" s="2"/>
      <c r="F8" s="2"/>
      <c r="G8" s="2"/>
      <c r="H8" s="2"/>
      <c r="I8" s="2"/>
      <c r="J8" s="2"/>
      <c r="K8" s="2"/>
      <c r="L8" s="2"/>
      <c r="M8" s="6">
        <v>0</v>
      </c>
      <c r="N8" s="6">
        <v>0</v>
      </c>
      <c r="O8" s="6">
        <v>0</v>
      </c>
      <c r="P8" s="6">
        <v>0</v>
      </c>
      <c r="Q8" s="49">
        <f>P10-O10</f>
        <v>18</v>
      </c>
    </row>
    <row r="9" spans="1:17" ht="21.75" thickTop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6" t="s">
        <v>25</v>
      </c>
      <c r="N9" s="47" t="s">
        <v>26</v>
      </c>
      <c r="O9" s="44" t="s">
        <v>16</v>
      </c>
      <c r="P9" s="45" t="s">
        <v>24</v>
      </c>
      <c r="Q9" s="48" t="s">
        <v>28</v>
      </c>
    </row>
    <row r="10" spans="1:17" ht="27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50">
        <f>M2+M4+M6+M8</f>
        <v>41.333333333333336</v>
      </c>
      <c r="N10" s="51">
        <f>N2+N4+N6+N8</f>
        <v>113.33333333333334</v>
      </c>
      <c r="O10" s="8">
        <f>O2+O4+O6+O8</f>
        <v>10.333333333333334</v>
      </c>
      <c r="P10" s="23">
        <f>P2+P4+P6+P8</f>
        <v>28.333333333333336</v>
      </c>
      <c r="Q10" s="49">
        <f>Q8*G2</f>
        <v>72</v>
      </c>
    </row>
    <row r="11" spans="1:17" x14ac:dyDescent="0.25">
      <c r="N11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rightToLeft="1" zoomScale="70" zoomScaleNormal="70" workbookViewId="0">
      <selection activeCell="A2" sqref="A2"/>
    </sheetView>
  </sheetViews>
  <sheetFormatPr defaultRowHeight="15" x14ac:dyDescent="0.25"/>
  <cols>
    <col min="1" max="1" width="15.42578125" style="1" customWidth="1"/>
    <col min="2" max="2" width="36.7109375" style="1" customWidth="1"/>
    <col min="3" max="3" width="9.140625" style="1" customWidth="1"/>
    <col min="4" max="6" width="9.140625" style="1"/>
    <col min="7" max="7" width="11" style="1" customWidth="1"/>
    <col min="8" max="8" width="10" style="1" bestFit="1" customWidth="1"/>
    <col min="9" max="9" width="9.140625" style="1"/>
    <col min="10" max="10" width="10" style="1" bestFit="1" customWidth="1"/>
    <col min="11" max="11" width="9.140625" style="1"/>
    <col min="12" max="12" width="10" style="1" customWidth="1"/>
    <col min="13" max="17" width="17.7109375" style="1" customWidth="1"/>
    <col min="18" max="16384" width="9.140625" style="1"/>
  </cols>
  <sheetData>
    <row r="1" spans="1:17" ht="73.5" customHeight="1" thickBot="1" x14ac:dyDescent="0.3">
      <c r="A1" s="3" t="s">
        <v>29</v>
      </c>
      <c r="B1" s="3" t="s">
        <v>30</v>
      </c>
      <c r="C1" s="2"/>
      <c r="D1" s="24" t="s">
        <v>0</v>
      </c>
      <c r="E1" s="25" t="s">
        <v>1</v>
      </c>
      <c r="F1" s="25" t="s">
        <v>2</v>
      </c>
      <c r="G1" s="31" t="s">
        <v>23</v>
      </c>
      <c r="H1" s="32" t="s">
        <v>3</v>
      </c>
      <c r="I1" s="34" t="s">
        <v>4</v>
      </c>
      <c r="J1" s="36" t="s">
        <v>5</v>
      </c>
      <c r="K1" s="40" t="s">
        <v>19</v>
      </c>
      <c r="L1" s="41" t="s">
        <v>20</v>
      </c>
      <c r="M1" s="38" t="s">
        <v>6</v>
      </c>
      <c r="N1" s="28" t="s">
        <v>21</v>
      </c>
      <c r="O1" s="26" t="s">
        <v>7</v>
      </c>
      <c r="P1" s="27" t="s">
        <v>22</v>
      </c>
    </row>
    <row r="2" spans="1:17" ht="27" thickBot="1" x14ac:dyDescent="0.3">
      <c r="A2" s="2"/>
      <c r="B2" s="3"/>
      <c r="C2" s="2"/>
      <c r="D2" s="16">
        <v>0.3</v>
      </c>
      <c r="E2" s="20">
        <f>D6/D8</f>
        <v>33.333333333333336</v>
      </c>
      <c r="F2" s="22">
        <f>E2*D4</f>
        <v>50</v>
      </c>
      <c r="G2" s="52">
        <v>5</v>
      </c>
      <c r="H2" s="33">
        <f>27+5</f>
        <v>32</v>
      </c>
      <c r="I2" s="35">
        <v>0.5</v>
      </c>
      <c r="J2" s="37">
        <f>H2*I2</f>
        <v>16</v>
      </c>
      <c r="K2" s="42">
        <v>1</v>
      </c>
      <c r="L2" s="43">
        <f>K2*H2</f>
        <v>32</v>
      </c>
      <c r="M2" s="39">
        <f>F2+J2</f>
        <v>66</v>
      </c>
      <c r="N2" s="21">
        <f>L2+F2</f>
        <v>82</v>
      </c>
      <c r="O2" s="15">
        <f>M10/$G$2</f>
        <v>13.2</v>
      </c>
      <c r="P2" s="17">
        <f>N10/$G$2</f>
        <v>16.399999999999999</v>
      </c>
    </row>
    <row r="3" spans="1:17" x14ac:dyDescent="0.25">
      <c r="A3" s="2"/>
      <c r="B3" s="2"/>
      <c r="C3" s="2"/>
      <c r="D3" s="12" t="s">
        <v>8</v>
      </c>
      <c r="E3" s="2"/>
      <c r="F3" s="2"/>
      <c r="G3" s="2"/>
      <c r="H3" s="2"/>
      <c r="I3" s="2"/>
      <c r="J3" s="2"/>
      <c r="K3" s="2"/>
      <c r="L3" s="2"/>
      <c r="M3" s="13" t="s">
        <v>9</v>
      </c>
      <c r="N3" s="29" t="s">
        <v>9</v>
      </c>
      <c r="O3" s="14" t="s">
        <v>10</v>
      </c>
      <c r="P3" s="18" t="s">
        <v>10</v>
      </c>
    </row>
    <row r="4" spans="1:17" ht="27" thickBot="1" x14ac:dyDescent="0.3">
      <c r="A4" s="2"/>
      <c r="B4" s="2"/>
      <c r="C4" s="2"/>
      <c r="D4" s="53">
        <v>1.5</v>
      </c>
      <c r="E4" s="2"/>
      <c r="F4" s="2"/>
      <c r="G4" s="2"/>
      <c r="H4" s="2"/>
      <c r="I4" s="2"/>
      <c r="J4" s="2"/>
      <c r="K4" s="2"/>
      <c r="L4" s="2"/>
      <c r="M4" s="6">
        <v>0</v>
      </c>
      <c r="N4" s="6">
        <v>0</v>
      </c>
      <c r="O4" s="6">
        <v>0</v>
      </c>
      <c r="P4" s="6">
        <v>0</v>
      </c>
    </row>
    <row r="5" spans="1:17" ht="15.75" thickTop="1" x14ac:dyDescent="0.25">
      <c r="A5" s="2"/>
      <c r="B5" s="2"/>
      <c r="C5" s="2"/>
      <c r="D5" s="5" t="s">
        <v>11</v>
      </c>
      <c r="E5" s="2"/>
      <c r="F5" s="2"/>
      <c r="G5" s="2"/>
      <c r="H5" s="2"/>
      <c r="I5" s="2"/>
      <c r="J5" s="2"/>
      <c r="K5" s="2"/>
      <c r="L5" s="2"/>
      <c r="M5" s="5" t="s">
        <v>12</v>
      </c>
      <c r="N5" s="30" t="s">
        <v>12</v>
      </c>
      <c r="O5" s="7" t="s">
        <v>13</v>
      </c>
      <c r="P5" s="19" t="s">
        <v>13</v>
      </c>
    </row>
    <row r="6" spans="1:17" ht="16.5" thickBot="1" x14ac:dyDescent="0.3">
      <c r="A6" s="2"/>
      <c r="B6" s="2"/>
      <c r="C6" s="2"/>
      <c r="D6" s="10">
        <v>100</v>
      </c>
      <c r="E6" s="2"/>
      <c r="F6" s="2"/>
      <c r="G6" s="2"/>
      <c r="H6" s="2"/>
      <c r="I6" s="2"/>
      <c r="J6" s="2"/>
      <c r="K6" s="2"/>
      <c r="L6" s="2"/>
      <c r="M6" s="6">
        <v>0</v>
      </c>
      <c r="N6" s="6">
        <v>0</v>
      </c>
      <c r="O6" s="6">
        <v>0</v>
      </c>
      <c r="P6" s="6">
        <v>0</v>
      </c>
    </row>
    <row r="7" spans="1:17" ht="22.5" thickTop="1" thickBot="1" x14ac:dyDescent="0.3">
      <c r="A7" s="2"/>
      <c r="B7" s="2"/>
      <c r="C7" s="2"/>
      <c r="D7" s="11" t="s">
        <v>14</v>
      </c>
      <c r="E7" s="2"/>
      <c r="F7" s="2"/>
      <c r="G7" s="2"/>
      <c r="H7" s="2"/>
      <c r="I7" s="2"/>
      <c r="J7" s="2"/>
      <c r="K7" s="2"/>
      <c r="L7" s="2"/>
      <c r="M7" s="5" t="s">
        <v>15</v>
      </c>
      <c r="N7" s="30" t="s">
        <v>15</v>
      </c>
      <c r="O7" s="7" t="s">
        <v>15</v>
      </c>
      <c r="P7" s="19" t="s">
        <v>15</v>
      </c>
      <c r="Q7" s="48" t="s">
        <v>27</v>
      </c>
    </row>
    <row r="8" spans="1:17" ht="27" thickBot="1" x14ac:dyDescent="0.3">
      <c r="A8" s="2"/>
      <c r="B8" s="2"/>
      <c r="C8" s="2"/>
      <c r="D8" s="9">
        <v>3</v>
      </c>
      <c r="E8" s="2"/>
      <c r="F8" s="2"/>
      <c r="G8" s="2"/>
      <c r="H8" s="2"/>
      <c r="I8" s="2"/>
      <c r="J8" s="2"/>
      <c r="K8" s="2"/>
      <c r="L8" s="2"/>
      <c r="M8" s="6">
        <v>0</v>
      </c>
      <c r="N8" s="6">
        <v>0</v>
      </c>
      <c r="O8" s="6">
        <v>0</v>
      </c>
      <c r="P8" s="6">
        <v>0</v>
      </c>
      <c r="Q8" s="49">
        <f>P10-O10</f>
        <v>3.1999999999999993</v>
      </c>
    </row>
    <row r="9" spans="1:17" ht="21.75" thickTop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6" t="s">
        <v>25</v>
      </c>
      <c r="N9" s="47" t="s">
        <v>26</v>
      </c>
      <c r="O9" s="44" t="s">
        <v>16</v>
      </c>
      <c r="P9" s="45" t="s">
        <v>24</v>
      </c>
      <c r="Q9" s="48" t="s">
        <v>28</v>
      </c>
    </row>
    <row r="10" spans="1:17" ht="27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50">
        <f>M2+M4+M6+M8</f>
        <v>66</v>
      </c>
      <c r="N10" s="51">
        <f>N2+N4+N6+N8</f>
        <v>82</v>
      </c>
      <c r="O10" s="8">
        <f>O2+O4+O6+O8</f>
        <v>13.2</v>
      </c>
      <c r="P10" s="23">
        <f>P2+P4+P6+P8</f>
        <v>16.399999999999999</v>
      </c>
      <c r="Q10" s="49">
        <f>Q8*G2</f>
        <v>15.999999999999996</v>
      </c>
    </row>
    <row r="11" spans="1:17" x14ac:dyDescent="0.25">
      <c r="N1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rightToLeft="1" tabSelected="1" zoomScale="70" zoomScaleNormal="70" workbookViewId="0">
      <selection activeCell="K10" sqref="K10"/>
    </sheetView>
  </sheetViews>
  <sheetFormatPr defaultRowHeight="15" x14ac:dyDescent="0.25"/>
  <cols>
    <col min="1" max="1" width="15.42578125" style="1" customWidth="1"/>
    <col min="2" max="2" width="36.7109375" style="1" customWidth="1"/>
    <col min="3" max="3" width="9.140625" style="1" customWidth="1"/>
    <col min="4" max="6" width="9.140625" style="1"/>
    <col min="7" max="7" width="11" style="1" customWidth="1"/>
    <col min="8" max="8" width="10" style="1" bestFit="1" customWidth="1"/>
    <col min="9" max="9" width="9.140625" style="1"/>
    <col min="10" max="10" width="10" style="1" bestFit="1" customWidth="1"/>
    <col min="11" max="11" width="9.140625" style="1"/>
    <col min="12" max="12" width="10" style="1" customWidth="1"/>
    <col min="13" max="17" width="17.7109375" style="1" customWidth="1"/>
    <col min="18" max="16384" width="9.140625" style="1"/>
  </cols>
  <sheetData>
    <row r="1" spans="1:17" ht="73.5" customHeight="1" thickBot="1" x14ac:dyDescent="0.3">
      <c r="A1" s="3" t="s">
        <v>44</v>
      </c>
      <c r="B1" s="3" t="s">
        <v>38</v>
      </c>
      <c r="C1" s="2"/>
      <c r="D1" s="24" t="s">
        <v>0</v>
      </c>
      <c r="E1" s="25" t="s">
        <v>1</v>
      </c>
      <c r="F1" s="25" t="s">
        <v>2</v>
      </c>
      <c r="G1" s="31" t="s">
        <v>23</v>
      </c>
      <c r="H1" s="32" t="s">
        <v>3</v>
      </c>
      <c r="I1" s="34" t="s">
        <v>4</v>
      </c>
      <c r="J1" s="36" t="s">
        <v>5</v>
      </c>
      <c r="K1" s="40" t="s">
        <v>19</v>
      </c>
      <c r="L1" s="41" t="s">
        <v>20</v>
      </c>
      <c r="M1" s="38" t="s">
        <v>6</v>
      </c>
      <c r="N1" s="28" t="s">
        <v>21</v>
      </c>
      <c r="O1" s="26" t="s">
        <v>7</v>
      </c>
      <c r="P1" s="27" t="s">
        <v>22</v>
      </c>
    </row>
    <row r="2" spans="1:17" ht="27" thickBot="1" x14ac:dyDescent="0.3">
      <c r="A2" s="2"/>
      <c r="B2" s="3"/>
      <c r="C2" s="2"/>
      <c r="D2" s="16">
        <v>0.3</v>
      </c>
      <c r="E2" s="20">
        <f>D6/D8</f>
        <v>33.333333333333336</v>
      </c>
      <c r="F2" s="22">
        <f>E2*D4</f>
        <v>33.333333333333336</v>
      </c>
      <c r="G2" s="52">
        <v>2</v>
      </c>
      <c r="H2" s="33">
        <v>60</v>
      </c>
      <c r="I2" s="35">
        <v>0.5</v>
      </c>
      <c r="J2" s="37">
        <f>H2*I2</f>
        <v>30</v>
      </c>
      <c r="K2" s="42">
        <v>0.6</v>
      </c>
      <c r="L2" s="43">
        <f>K2*H2</f>
        <v>36</v>
      </c>
      <c r="M2" s="39">
        <f>F2+J2</f>
        <v>63.333333333333336</v>
      </c>
      <c r="N2" s="21">
        <f>L2+F2</f>
        <v>69.333333333333343</v>
      </c>
      <c r="O2" s="15">
        <f>M10/G2</f>
        <v>31.666666666666668</v>
      </c>
      <c r="P2" s="17">
        <f>N10/G2</f>
        <v>34.666666666666671</v>
      </c>
    </row>
    <row r="3" spans="1:17" x14ac:dyDescent="0.25">
      <c r="A3" s="2"/>
      <c r="B3" s="2"/>
      <c r="C3" s="2"/>
      <c r="D3" s="12" t="s">
        <v>8</v>
      </c>
      <c r="E3" s="2"/>
      <c r="F3" s="2"/>
      <c r="G3" s="2"/>
      <c r="H3" s="2"/>
      <c r="I3" s="2"/>
      <c r="J3" s="2"/>
      <c r="K3" s="2"/>
      <c r="L3" s="2"/>
      <c r="M3" s="13" t="s">
        <v>9</v>
      </c>
      <c r="N3" s="29" t="s">
        <v>9</v>
      </c>
      <c r="O3" s="14" t="s">
        <v>10</v>
      </c>
      <c r="P3" s="18" t="s">
        <v>10</v>
      </c>
    </row>
    <row r="4" spans="1:17" ht="27" thickBot="1" x14ac:dyDescent="0.3">
      <c r="A4" s="2"/>
      <c r="B4" s="2"/>
      <c r="C4" s="2"/>
      <c r="D4" s="53">
        <v>1</v>
      </c>
      <c r="E4" s="2"/>
      <c r="F4" s="2"/>
      <c r="G4" s="2"/>
      <c r="H4" s="2"/>
      <c r="I4" s="2"/>
      <c r="J4" s="2"/>
      <c r="K4" s="2"/>
      <c r="L4" s="2"/>
      <c r="M4" s="6">
        <v>0</v>
      </c>
      <c r="N4" s="6">
        <v>0</v>
      </c>
      <c r="O4" s="6">
        <v>0</v>
      </c>
      <c r="P4" s="6">
        <v>2</v>
      </c>
    </row>
    <row r="5" spans="1:17" ht="15.75" thickTop="1" x14ac:dyDescent="0.25">
      <c r="A5" s="2"/>
      <c r="B5" s="2"/>
      <c r="C5" s="2"/>
      <c r="D5" s="5" t="s">
        <v>11</v>
      </c>
      <c r="E5" s="2"/>
      <c r="F5" s="2"/>
      <c r="G5" s="2"/>
      <c r="H5" s="2"/>
      <c r="I5" s="2"/>
      <c r="J5" s="2"/>
      <c r="K5" s="2"/>
      <c r="L5" s="2"/>
      <c r="M5" s="5" t="s">
        <v>12</v>
      </c>
      <c r="N5" s="30" t="s">
        <v>12</v>
      </c>
      <c r="O5" s="7" t="s">
        <v>13</v>
      </c>
      <c r="P5" s="19" t="s">
        <v>13</v>
      </c>
    </row>
    <row r="6" spans="1:17" ht="16.5" thickBot="1" x14ac:dyDescent="0.3">
      <c r="A6" s="2"/>
      <c r="B6" s="2"/>
      <c r="C6" s="2"/>
      <c r="D6" s="10">
        <v>100</v>
      </c>
      <c r="E6" s="2"/>
      <c r="F6" s="2"/>
      <c r="G6" s="2"/>
      <c r="H6" s="2"/>
      <c r="I6" s="2"/>
      <c r="J6" s="2"/>
      <c r="K6" s="2"/>
      <c r="L6" s="2"/>
      <c r="M6" s="6">
        <v>0</v>
      </c>
      <c r="N6" s="6">
        <v>0</v>
      </c>
      <c r="O6" s="6">
        <v>0</v>
      </c>
      <c r="P6" s="6">
        <v>2</v>
      </c>
    </row>
    <row r="7" spans="1:17" ht="22.5" thickTop="1" thickBot="1" x14ac:dyDescent="0.3">
      <c r="A7" s="2"/>
      <c r="B7" s="2"/>
      <c r="C7" s="2"/>
      <c r="D7" s="11" t="s">
        <v>14</v>
      </c>
      <c r="E7" s="2"/>
      <c r="F7" s="2"/>
      <c r="G7" s="2"/>
      <c r="H7" s="2"/>
      <c r="I7" s="2"/>
      <c r="J7" s="2"/>
      <c r="K7" s="2"/>
      <c r="L7" s="2"/>
      <c r="M7" s="5" t="s">
        <v>15</v>
      </c>
      <c r="N7" s="30" t="s">
        <v>15</v>
      </c>
      <c r="O7" s="7" t="s">
        <v>15</v>
      </c>
      <c r="P7" s="19" t="s">
        <v>15</v>
      </c>
      <c r="Q7" s="48" t="s">
        <v>27</v>
      </c>
    </row>
    <row r="8" spans="1:17" ht="27" thickBot="1" x14ac:dyDescent="0.3">
      <c r="A8" s="2"/>
      <c r="B8" s="2"/>
      <c r="C8" s="2"/>
      <c r="D8" s="9">
        <v>3</v>
      </c>
      <c r="E8" s="2"/>
      <c r="F8" s="2"/>
      <c r="G8" s="2"/>
      <c r="H8" s="2"/>
      <c r="I8" s="2"/>
      <c r="J8" s="2"/>
      <c r="K8" s="2"/>
      <c r="L8" s="2"/>
      <c r="M8" s="6">
        <v>0</v>
      </c>
      <c r="N8" s="6">
        <v>0</v>
      </c>
      <c r="O8" s="6">
        <v>0</v>
      </c>
      <c r="P8" s="6">
        <v>0</v>
      </c>
      <c r="Q8" s="49">
        <f>P10-O10</f>
        <v>7.0000000000000036</v>
      </c>
    </row>
    <row r="9" spans="1:17" ht="21.75" thickTop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6" t="s">
        <v>25</v>
      </c>
      <c r="N9" s="47" t="s">
        <v>26</v>
      </c>
      <c r="O9" s="44" t="s">
        <v>16</v>
      </c>
      <c r="P9" s="45" t="s">
        <v>24</v>
      </c>
      <c r="Q9" s="48" t="s">
        <v>28</v>
      </c>
    </row>
    <row r="10" spans="1:17" ht="27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50">
        <f>M2+M4+M6+M8</f>
        <v>63.333333333333336</v>
      </c>
      <c r="N10" s="51">
        <f>N2+N4+N6+N8</f>
        <v>69.333333333333343</v>
      </c>
      <c r="O10" s="8">
        <f>O2+O4+O6+O8</f>
        <v>31.666666666666668</v>
      </c>
      <c r="P10" s="23">
        <f>P2+P4+P6+P8</f>
        <v>38.666666666666671</v>
      </c>
      <c r="Q10" s="49">
        <f>Q8*G2</f>
        <v>14.000000000000007</v>
      </c>
    </row>
    <row r="11" spans="1:17" x14ac:dyDescent="0.25">
      <c r="N11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rightToLeft="1" zoomScale="70" zoomScaleNormal="70" workbookViewId="0">
      <selection activeCell="M2" sqref="A1:XFD1048576"/>
    </sheetView>
  </sheetViews>
  <sheetFormatPr defaultRowHeight="15" x14ac:dyDescent="0.25"/>
  <cols>
    <col min="1" max="1" width="15.42578125" style="1" customWidth="1"/>
    <col min="2" max="2" width="36.7109375" style="1" customWidth="1"/>
    <col min="3" max="3" width="9.140625" style="1" customWidth="1"/>
    <col min="4" max="6" width="9.140625" style="1"/>
    <col min="7" max="7" width="11" style="1" customWidth="1"/>
    <col min="8" max="8" width="10" style="1" bestFit="1" customWidth="1"/>
    <col min="9" max="9" width="9.140625" style="1"/>
    <col min="10" max="10" width="10" style="1" bestFit="1" customWidth="1"/>
    <col min="11" max="11" width="9.140625" style="1"/>
    <col min="12" max="12" width="10" style="1" customWidth="1"/>
    <col min="13" max="17" width="17.7109375" style="1" customWidth="1"/>
    <col min="18" max="16384" width="9.140625" style="1"/>
  </cols>
  <sheetData>
    <row r="1" spans="1:17" ht="73.5" customHeight="1" thickBot="1" x14ac:dyDescent="0.3">
      <c r="A1" s="3" t="s">
        <v>41</v>
      </c>
      <c r="B1" s="3" t="s">
        <v>38</v>
      </c>
      <c r="C1" s="2"/>
      <c r="D1" s="24" t="s">
        <v>0</v>
      </c>
      <c r="E1" s="25" t="s">
        <v>1</v>
      </c>
      <c r="F1" s="25" t="s">
        <v>2</v>
      </c>
      <c r="G1" s="31" t="s">
        <v>23</v>
      </c>
      <c r="H1" s="32" t="s">
        <v>3</v>
      </c>
      <c r="I1" s="34" t="s">
        <v>4</v>
      </c>
      <c r="J1" s="36" t="s">
        <v>5</v>
      </c>
      <c r="K1" s="40" t="s">
        <v>19</v>
      </c>
      <c r="L1" s="41" t="s">
        <v>20</v>
      </c>
      <c r="M1" s="38" t="s">
        <v>6</v>
      </c>
      <c r="N1" s="28" t="s">
        <v>21</v>
      </c>
      <c r="O1" s="26" t="s">
        <v>7</v>
      </c>
      <c r="P1" s="27" t="s">
        <v>22</v>
      </c>
    </row>
    <row r="2" spans="1:17" ht="27" thickBot="1" x14ac:dyDescent="0.3">
      <c r="A2" s="2"/>
      <c r="B2" s="3"/>
      <c r="C2" s="2"/>
      <c r="D2" s="16">
        <v>0.3</v>
      </c>
      <c r="E2" s="20">
        <f>D6/D8</f>
        <v>33.333333333333336</v>
      </c>
      <c r="F2" s="22">
        <f>E2*D4</f>
        <v>33.333333333333336</v>
      </c>
      <c r="G2" s="52">
        <v>8</v>
      </c>
      <c r="H2" s="33">
        <v>50</v>
      </c>
      <c r="I2" s="35">
        <v>0.5</v>
      </c>
      <c r="J2" s="37">
        <f>H2*I2</f>
        <v>25</v>
      </c>
      <c r="K2" s="42">
        <v>1</v>
      </c>
      <c r="L2" s="43">
        <f>K2*H2</f>
        <v>50</v>
      </c>
      <c r="M2" s="39">
        <f>F2+J2</f>
        <v>58.333333333333336</v>
      </c>
      <c r="N2" s="21">
        <f>L2+F2</f>
        <v>83.333333333333343</v>
      </c>
      <c r="O2" s="15">
        <f>M10/G2</f>
        <v>7.291666666666667</v>
      </c>
      <c r="P2" s="17">
        <f>N10/G2</f>
        <v>10.416666666666668</v>
      </c>
    </row>
    <row r="3" spans="1:17" x14ac:dyDescent="0.25">
      <c r="A3" s="2"/>
      <c r="B3" s="2"/>
      <c r="C3" s="2"/>
      <c r="D3" s="12" t="s">
        <v>8</v>
      </c>
      <c r="E3" s="2"/>
      <c r="F3" s="2"/>
      <c r="G3" s="2"/>
      <c r="H3" s="2"/>
      <c r="I3" s="2"/>
      <c r="J3" s="2"/>
      <c r="K3" s="2"/>
      <c r="L3" s="2"/>
      <c r="M3" s="13" t="s">
        <v>9</v>
      </c>
      <c r="N3" s="29" t="s">
        <v>9</v>
      </c>
      <c r="O3" s="14" t="s">
        <v>10</v>
      </c>
      <c r="P3" s="18" t="s">
        <v>10</v>
      </c>
    </row>
    <row r="4" spans="1:17" ht="27" thickBot="1" x14ac:dyDescent="0.3">
      <c r="A4" s="2"/>
      <c r="B4" s="2"/>
      <c r="C4" s="2"/>
      <c r="D4" s="53">
        <v>1</v>
      </c>
      <c r="E4" s="2"/>
      <c r="F4" s="2"/>
      <c r="G4" s="2"/>
      <c r="H4" s="2"/>
      <c r="I4" s="2"/>
      <c r="J4" s="2"/>
      <c r="K4" s="2"/>
      <c r="L4" s="2"/>
      <c r="M4" s="6">
        <v>0</v>
      </c>
      <c r="N4" s="6">
        <v>0</v>
      </c>
      <c r="O4" s="6">
        <v>0</v>
      </c>
      <c r="P4" s="6">
        <v>0</v>
      </c>
    </row>
    <row r="5" spans="1:17" ht="15.75" thickTop="1" x14ac:dyDescent="0.25">
      <c r="A5" s="2"/>
      <c r="B5" s="2"/>
      <c r="C5" s="2"/>
      <c r="D5" s="5" t="s">
        <v>11</v>
      </c>
      <c r="E5" s="2"/>
      <c r="F5" s="2"/>
      <c r="G5" s="2"/>
      <c r="H5" s="2"/>
      <c r="I5" s="2"/>
      <c r="J5" s="2"/>
      <c r="K5" s="2"/>
      <c r="L5" s="2"/>
      <c r="M5" s="5" t="s">
        <v>12</v>
      </c>
      <c r="N5" s="30" t="s">
        <v>12</v>
      </c>
      <c r="O5" s="7" t="s">
        <v>13</v>
      </c>
      <c r="P5" s="19" t="s">
        <v>13</v>
      </c>
    </row>
    <row r="6" spans="1:17" ht="16.5" thickBot="1" x14ac:dyDescent="0.3">
      <c r="A6" s="2"/>
      <c r="B6" s="2"/>
      <c r="C6" s="2"/>
      <c r="D6" s="10">
        <v>100</v>
      </c>
      <c r="E6" s="2"/>
      <c r="F6" s="2"/>
      <c r="G6" s="2"/>
      <c r="H6" s="2"/>
      <c r="I6" s="2"/>
      <c r="J6" s="2"/>
      <c r="K6" s="2"/>
      <c r="L6" s="2"/>
      <c r="M6" s="6">
        <v>0</v>
      </c>
      <c r="N6" s="6">
        <v>0</v>
      </c>
      <c r="O6" s="6">
        <v>0</v>
      </c>
      <c r="P6" s="6">
        <v>0</v>
      </c>
    </row>
    <row r="7" spans="1:17" ht="22.5" thickTop="1" thickBot="1" x14ac:dyDescent="0.3">
      <c r="A7" s="2"/>
      <c r="B7" s="2"/>
      <c r="C7" s="2"/>
      <c r="D7" s="11" t="s">
        <v>14</v>
      </c>
      <c r="E7" s="2"/>
      <c r="F7" s="2"/>
      <c r="G7" s="2"/>
      <c r="H7" s="2"/>
      <c r="I7" s="2"/>
      <c r="J7" s="2"/>
      <c r="K7" s="2"/>
      <c r="L7" s="2"/>
      <c r="M7" s="5" t="s">
        <v>15</v>
      </c>
      <c r="N7" s="30" t="s">
        <v>15</v>
      </c>
      <c r="O7" s="7" t="s">
        <v>15</v>
      </c>
      <c r="P7" s="19" t="s">
        <v>15</v>
      </c>
      <c r="Q7" s="48" t="s">
        <v>27</v>
      </c>
    </row>
    <row r="8" spans="1:17" ht="27" thickBot="1" x14ac:dyDescent="0.3">
      <c r="A8" s="2"/>
      <c r="B8" s="2"/>
      <c r="C8" s="2"/>
      <c r="D8" s="9">
        <v>3</v>
      </c>
      <c r="E8" s="2"/>
      <c r="F8" s="2"/>
      <c r="G8" s="2"/>
      <c r="H8" s="2"/>
      <c r="I8" s="2"/>
      <c r="J8" s="2"/>
      <c r="K8" s="2"/>
      <c r="L8" s="2"/>
      <c r="M8" s="6">
        <v>0</v>
      </c>
      <c r="N8" s="6">
        <v>0</v>
      </c>
      <c r="O8" s="6">
        <v>0</v>
      </c>
      <c r="P8" s="6">
        <v>0</v>
      </c>
      <c r="Q8" s="49">
        <f>P10-O10</f>
        <v>3.1250000000000009</v>
      </c>
    </row>
    <row r="9" spans="1:17" ht="21.75" thickTop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6" t="s">
        <v>25</v>
      </c>
      <c r="N9" s="47" t="s">
        <v>26</v>
      </c>
      <c r="O9" s="44" t="s">
        <v>16</v>
      </c>
      <c r="P9" s="45" t="s">
        <v>24</v>
      </c>
      <c r="Q9" s="48" t="s">
        <v>28</v>
      </c>
    </row>
    <row r="10" spans="1:17" ht="27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50">
        <f>M2+M4+M6+M8</f>
        <v>58.333333333333336</v>
      </c>
      <c r="N10" s="51">
        <f>N2+N4+N6+N8</f>
        <v>83.333333333333343</v>
      </c>
      <c r="O10" s="8">
        <f>O2+O4+O6+O8</f>
        <v>7.291666666666667</v>
      </c>
      <c r="P10" s="23">
        <f>P2+P4+P6+P8</f>
        <v>10.416666666666668</v>
      </c>
      <c r="Q10" s="49">
        <f>Q8*G2</f>
        <v>25.000000000000007</v>
      </c>
    </row>
    <row r="11" spans="1:17" x14ac:dyDescent="0.25">
      <c r="N11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rightToLeft="1" zoomScale="70" zoomScaleNormal="70" workbookViewId="0">
      <selection activeCell="P10" sqref="P10"/>
    </sheetView>
  </sheetViews>
  <sheetFormatPr defaultRowHeight="15" x14ac:dyDescent="0.25"/>
  <cols>
    <col min="1" max="1" width="15.42578125" style="1" customWidth="1"/>
    <col min="2" max="2" width="36.7109375" style="1" customWidth="1"/>
    <col min="3" max="3" width="9.140625" style="1" customWidth="1"/>
    <col min="4" max="6" width="9.140625" style="1"/>
    <col min="7" max="7" width="11" style="1" customWidth="1"/>
    <col min="8" max="8" width="10" style="1" bestFit="1" customWidth="1"/>
    <col min="9" max="9" width="9.140625" style="1"/>
    <col min="10" max="10" width="10" style="1" bestFit="1" customWidth="1"/>
    <col min="11" max="11" width="9.140625" style="1"/>
    <col min="12" max="12" width="10" style="1" customWidth="1"/>
    <col min="13" max="17" width="17.7109375" style="1" customWidth="1"/>
    <col min="18" max="16384" width="9.140625" style="1"/>
  </cols>
  <sheetData>
    <row r="1" spans="1:17" ht="73.5" customHeight="1" thickBot="1" x14ac:dyDescent="0.3">
      <c r="A1" s="3" t="s">
        <v>31</v>
      </c>
      <c r="B1" s="3" t="s">
        <v>40</v>
      </c>
      <c r="C1" s="2"/>
      <c r="D1" s="24" t="s">
        <v>0</v>
      </c>
      <c r="E1" s="25" t="s">
        <v>1</v>
      </c>
      <c r="F1" s="25" t="s">
        <v>2</v>
      </c>
      <c r="G1" s="31" t="s">
        <v>23</v>
      </c>
      <c r="H1" s="32" t="s">
        <v>3</v>
      </c>
      <c r="I1" s="34" t="s">
        <v>4</v>
      </c>
      <c r="J1" s="36" t="s">
        <v>5</v>
      </c>
      <c r="K1" s="40" t="s">
        <v>19</v>
      </c>
      <c r="L1" s="41" t="s">
        <v>20</v>
      </c>
      <c r="M1" s="38" t="s">
        <v>6</v>
      </c>
      <c r="N1" s="28" t="s">
        <v>21</v>
      </c>
      <c r="O1" s="26" t="s">
        <v>7</v>
      </c>
      <c r="P1" s="27" t="s">
        <v>22</v>
      </c>
    </row>
    <row r="2" spans="1:17" ht="27" thickBot="1" x14ac:dyDescent="0.3">
      <c r="A2" s="2"/>
      <c r="B2" s="3"/>
      <c r="C2" s="2"/>
      <c r="D2" s="16">
        <v>0.3</v>
      </c>
      <c r="E2" s="20">
        <f>D6/D8</f>
        <v>33.333333333333336</v>
      </c>
      <c r="F2" s="22">
        <f>E2*D4</f>
        <v>33.333333333333336</v>
      </c>
      <c r="G2" s="52">
        <v>6</v>
      </c>
      <c r="H2" s="33">
        <v>75</v>
      </c>
      <c r="I2" s="35">
        <v>0.2</v>
      </c>
      <c r="J2" s="37">
        <f>H2*I2</f>
        <v>15</v>
      </c>
      <c r="K2" s="42">
        <v>0.6</v>
      </c>
      <c r="L2" s="43">
        <f>K2*H2</f>
        <v>45</v>
      </c>
      <c r="M2" s="39">
        <f>F2+J2</f>
        <v>48.333333333333336</v>
      </c>
      <c r="N2" s="21">
        <f>L2+F2</f>
        <v>78.333333333333343</v>
      </c>
      <c r="O2" s="15">
        <f>M10/$G$2</f>
        <v>8.0555555555555554</v>
      </c>
      <c r="P2" s="17">
        <f>N10/$G$2</f>
        <v>13.055555555555557</v>
      </c>
    </row>
    <row r="3" spans="1:17" x14ac:dyDescent="0.25">
      <c r="A3" s="2"/>
      <c r="B3" s="2"/>
      <c r="C3" s="2"/>
      <c r="D3" s="12" t="s">
        <v>8</v>
      </c>
      <c r="E3" s="2"/>
      <c r="F3" s="2"/>
      <c r="G3" s="2"/>
      <c r="H3" s="2"/>
      <c r="I3" s="2"/>
      <c r="J3" s="2"/>
      <c r="K3" s="2"/>
      <c r="L3" s="2"/>
      <c r="M3" s="13" t="s">
        <v>9</v>
      </c>
      <c r="N3" s="29" t="s">
        <v>9</v>
      </c>
      <c r="O3" s="14" t="s">
        <v>10</v>
      </c>
      <c r="P3" s="18" t="s">
        <v>10</v>
      </c>
    </row>
    <row r="4" spans="1:17" ht="27" thickBot="1" x14ac:dyDescent="0.3">
      <c r="A4" s="2"/>
      <c r="B4" s="2"/>
      <c r="C4" s="2"/>
      <c r="D4" s="53">
        <v>1</v>
      </c>
      <c r="E4" s="2"/>
      <c r="F4" s="2"/>
      <c r="G4" s="2"/>
      <c r="H4" s="2"/>
      <c r="I4" s="2"/>
      <c r="J4" s="2"/>
      <c r="K4" s="2"/>
      <c r="L4" s="2"/>
      <c r="M4" s="6">
        <v>0</v>
      </c>
      <c r="N4" s="6">
        <v>0</v>
      </c>
      <c r="O4" s="6">
        <v>0</v>
      </c>
      <c r="P4" s="6">
        <v>0</v>
      </c>
    </row>
    <row r="5" spans="1:17" ht="15.75" thickTop="1" x14ac:dyDescent="0.25">
      <c r="A5" s="2"/>
      <c r="B5" s="2"/>
      <c r="C5" s="2"/>
      <c r="D5" s="5" t="s">
        <v>11</v>
      </c>
      <c r="E5" s="2"/>
      <c r="F5" s="2"/>
      <c r="G5" s="2"/>
      <c r="H5" s="2"/>
      <c r="I5" s="2"/>
      <c r="J5" s="2"/>
      <c r="K5" s="2"/>
      <c r="L5" s="2"/>
      <c r="M5" s="5" t="s">
        <v>12</v>
      </c>
      <c r="N5" s="30" t="s">
        <v>12</v>
      </c>
      <c r="O5" s="7" t="s">
        <v>13</v>
      </c>
      <c r="P5" s="19" t="s">
        <v>13</v>
      </c>
    </row>
    <row r="6" spans="1:17" ht="16.5" thickBot="1" x14ac:dyDescent="0.3">
      <c r="A6" s="2"/>
      <c r="B6" s="2"/>
      <c r="C6" s="2"/>
      <c r="D6" s="10">
        <v>100</v>
      </c>
      <c r="E6" s="2"/>
      <c r="F6" s="2"/>
      <c r="G6" s="2"/>
      <c r="H6" s="2"/>
      <c r="I6" s="2"/>
      <c r="J6" s="2"/>
      <c r="K6" s="2"/>
      <c r="L6" s="2"/>
      <c r="M6" s="6">
        <v>0</v>
      </c>
      <c r="N6" s="6">
        <v>0</v>
      </c>
      <c r="O6" s="6">
        <v>0</v>
      </c>
      <c r="P6" s="6">
        <v>0</v>
      </c>
    </row>
    <row r="7" spans="1:17" ht="22.5" thickTop="1" thickBot="1" x14ac:dyDescent="0.3">
      <c r="A7" s="2"/>
      <c r="B7" s="2"/>
      <c r="C7" s="2"/>
      <c r="D7" s="11" t="s">
        <v>14</v>
      </c>
      <c r="E7" s="2"/>
      <c r="F7" s="2"/>
      <c r="G7" s="2"/>
      <c r="H7" s="2"/>
      <c r="I7" s="2"/>
      <c r="J7" s="2"/>
      <c r="K7" s="2"/>
      <c r="L7" s="2"/>
      <c r="M7" s="5" t="s">
        <v>15</v>
      </c>
      <c r="N7" s="30" t="s">
        <v>15</v>
      </c>
      <c r="O7" s="7" t="s">
        <v>15</v>
      </c>
      <c r="P7" s="19" t="s">
        <v>15</v>
      </c>
      <c r="Q7" s="48" t="s">
        <v>27</v>
      </c>
    </row>
    <row r="8" spans="1:17" ht="27" thickBot="1" x14ac:dyDescent="0.3">
      <c r="A8" s="2"/>
      <c r="B8" s="2"/>
      <c r="C8" s="2"/>
      <c r="D8" s="9">
        <v>3</v>
      </c>
      <c r="E8" s="2"/>
      <c r="F8" s="2"/>
      <c r="G8" s="2"/>
      <c r="H8" s="2"/>
      <c r="I8" s="2"/>
      <c r="J8" s="2"/>
      <c r="K8" s="2"/>
      <c r="L8" s="2"/>
      <c r="M8" s="6">
        <v>0</v>
      </c>
      <c r="N8" s="6">
        <v>0</v>
      </c>
      <c r="O8" s="6">
        <v>0</v>
      </c>
      <c r="P8" s="6">
        <v>0</v>
      </c>
      <c r="Q8" s="49">
        <f>P10-O10</f>
        <v>5.0000000000000018</v>
      </c>
    </row>
    <row r="9" spans="1:17" ht="21.75" thickTop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6" t="s">
        <v>25</v>
      </c>
      <c r="N9" s="47" t="s">
        <v>26</v>
      </c>
      <c r="O9" s="44" t="s">
        <v>16</v>
      </c>
      <c r="P9" s="45" t="s">
        <v>24</v>
      </c>
      <c r="Q9" s="48" t="s">
        <v>28</v>
      </c>
    </row>
    <row r="10" spans="1:17" ht="27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50">
        <f>M2+M4+M6+M8</f>
        <v>48.333333333333336</v>
      </c>
      <c r="N10" s="51">
        <f>N2+N4+N6+N8</f>
        <v>78.333333333333343</v>
      </c>
      <c r="O10" s="8">
        <f>O2+O4+O6+O8</f>
        <v>8.0555555555555554</v>
      </c>
      <c r="P10" s="23">
        <f>P2+P4+P6+P8</f>
        <v>13.055555555555557</v>
      </c>
      <c r="Q10" s="49">
        <f>Q8*G2</f>
        <v>30.000000000000011</v>
      </c>
    </row>
    <row r="11" spans="1:17" ht="15.75" thickBot="1" x14ac:dyDescent="0.3">
      <c r="N11" s="4"/>
    </row>
    <row r="12" spans="1:17" ht="48" thickBot="1" x14ac:dyDescent="0.3">
      <c r="A12" s="3" t="s">
        <v>31</v>
      </c>
      <c r="B12" s="3" t="s">
        <v>32</v>
      </c>
      <c r="C12" s="2"/>
      <c r="D12" s="24" t="s">
        <v>0</v>
      </c>
      <c r="E12" s="25" t="s">
        <v>1</v>
      </c>
      <c r="F12" s="25" t="s">
        <v>2</v>
      </c>
      <c r="G12" s="31" t="s">
        <v>23</v>
      </c>
      <c r="H12" s="32" t="s">
        <v>3</v>
      </c>
      <c r="I12" s="34" t="s">
        <v>4</v>
      </c>
      <c r="J12" s="36" t="s">
        <v>5</v>
      </c>
      <c r="K12" s="40" t="s">
        <v>19</v>
      </c>
      <c r="L12" s="41" t="s">
        <v>20</v>
      </c>
      <c r="M12" s="38" t="s">
        <v>6</v>
      </c>
      <c r="N12" s="28" t="s">
        <v>21</v>
      </c>
      <c r="O12" s="26" t="s">
        <v>7</v>
      </c>
      <c r="P12" s="27" t="s">
        <v>22</v>
      </c>
    </row>
    <row r="13" spans="1:17" ht="27" thickBot="1" x14ac:dyDescent="0.3">
      <c r="A13" s="2"/>
      <c r="B13" s="3"/>
      <c r="C13" s="2"/>
      <c r="D13" s="16">
        <v>0.3</v>
      </c>
      <c r="E13" s="20">
        <f>D17/D19</f>
        <v>33.333333333333336</v>
      </c>
      <c r="F13" s="22">
        <f>E13*D15</f>
        <v>33.333333333333336</v>
      </c>
      <c r="G13" s="52">
        <v>6</v>
      </c>
      <c r="H13" s="33">
        <f>60+15</f>
        <v>75</v>
      </c>
      <c r="I13" s="35">
        <v>0.5</v>
      </c>
      <c r="J13" s="37">
        <f>H13*I13</f>
        <v>37.5</v>
      </c>
      <c r="K13" s="42">
        <v>1</v>
      </c>
      <c r="L13" s="43">
        <f>K13*H13</f>
        <v>75</v>
      </c>
      <c r="M13" s="39">
        <f>F13+J13</f>
        <v>70.833333333333343</v>
      </c>
      <c r="N13" s="21">
        <f>L13+F13</f>
        <v>108.33333333333334</v>
      </c>
      <c r="O13" s="15">
        <f>M21/$G$2</f>
        <v>11.805555555555557</v>
      </c>
      <c r="P13" s="17">
        <f>N21/$G$2</f>
        <v>18.055555555555557</v>
      </c>
    </row>
    <row r="14" spans="1:17" x14ac:dyDescent="0.25">
      <c r="A14" s="2"/>
      <c r="B14" s="2"/>
      <c r="C14" s="2"/>
      <c r="D14" s="12" t="s">
        <v>8</v>
      </c>
      <c r="E14" s="2"/>
      <c r="F14" s="2"/>
      <c r="G14" s="2"/>
      <c r="H14" s="2"/>
      <c r="I14" s="2"/>
      <c r="J14" s="2"/>
      <c r="K14" s="2"/>
      <c r="L14" s="2"/>
      <c r="M14" s="13" t="s">
        <v>9</v>
      </c>
      <c r="N14" s="29" t="s">
        <v>9</v>
      </c>
      <c r="O14" s="14" t="s">
        <v>10</v>
      </c>
      <c r="P14" s="18" t="s">
        <v>10</v>
      </c>
    </row>
    <row r="15" spans="1:17" ht="27" thickBot="1" x14ac:dyDescent="0.3">
      <c r="A15" s="2"/>
      <c r="B15" s="2"/>
      <c r="C15" s="2"/>
      <c r="D15" s="53">
        <v>1</v>
      </c>
      <c r="E15" s="2"/>
      <c r="F15" s="2"/>
      <c r="G15" s="2"/>
      <c r="H15" s="2"/>
      <c r="I15" s="2"/>
      <c r="J15" s="2"/>
      <c r="K15" s="2"/>
      <c r="L15" s="2"/>
      <c r="M15" s="6">
        <v>0</v>
      </c>
      <c r="N15" s="6">
        <v>0</v>
      </c>
      <c r="O15" s="6">
        <v>0</v>
      </c>
      <c r="P15" s="6">
        <v>1</v>
      </c>
    </row>
    <row r="16" spans="1:17" ht="15.75" thickTop="1" x14ac:dyDescent="0.25">
      <c r="A16" s="2"/>
      <c r="B16" s="2"/>
      <c r="C16" s="2"/>
      <c r="D16" s="5" t="s">
        <v>11</v>
      </c>
      <c r="E16" s="2"/>
      <c r="F16" s="2"/>
      <c r="G16" s="2"/>
      <c r="H16" s="2"/>
      <c r="I16" s="2"/>
      <c r="J16" s="2"/>
      <c r="K16" s="2"/>
      <c r="L16" s="2"/>
      <c r="M16" s="5" t="s">
        <v>12</v>
      </c>
      <c r="N16" s="30" t="s">
        <v>12</v>
      </c>
      <c r="O16" s="7" t="s">
        <v>13</v>
      </c>
      <c r="P16" s="19" t="s">
        <v>13</v>
      </c>
    </row>
    <row r="17" spans="1:17" ht="16.5" thickBot="1" x14ac:dyDescent="0.3">
      <c r="A17" s="2"/>
      <c r="B17" s="2"/>
      <c r="C17" s="2"/>
      <c r="D17" s="10">
        <v>100</v>
      </c>
      <c r="E17" s="2"/>
      <c r="F17" s="2"/>
      <c r="G17" s="2"/>
      <c r="H17" s="2"/>
      <c r="I17" s="2"/>
      <c r="J17" s="2"/>
      <c r="K17" s="2"/>
      <c r="L17" s="2"/>
      <c r="M17" s="6">
        <v>0</v>
      </c>
      <c r="N17" s="6">
        <v>0</v>
      </c>
      <c r="O17" s="6">
        <v>0</v>
      </c>
      <c r="P17" s="6">
        <v>1</v>
      </c>
    </row>
    <row r="18" spans="1:17" ht="22.5" thickTop="1" thickBot="1" x14ac:dyDescent="0.3">
      <c r="A18" s="2"/>
      <c r="B18" s="2"/>
      <c r="C18" s="2"/>
      <c r="D18" s="11" t="s">
        <v>14</v>
      </c>
      <c r="E18" s="2"/>
      <c r="F18" s="2"/>
      <c r="G18" s="2"/>
      <c r="H18" s="2"/>
      <c r="I18" s="2"/>
      <c r="J18" s="2"/>
      <c r="K18" s="2"/>
      <c r="L18" s="2"/>
      <c r="M18" s="5" t="s">
        <v>15</v>
      </c>
      <c r="N18" s="30" t="s">
        <v>15</v>
      </c>
      <c r="O18" s="7" t="s">
        <v>15</v>
      </c>
      <c r="P18" s="19" t="s">
        <v>15</v>
      </c>
      <c r="Q18" s="48" t="s">
        <v>27</v>
      </c>
    </row>
    <row r="19" spans="1:17" ht="27" thickBot="1" x14ac:dyDescent="0.3">
      <c r="A19" s="2"/>
      <c r="B19" s="2"/>
      <c r="C19" s="2"/>
      <c r="D19" s="9">
        <v>3</v>
      </c>
      <c r="E19" s="2"/>
      <c r="F19" s="2"/>
      <c r="G19" s="2"/>
      <c r="H19" s="2"/>
      <c r="I19" s="2"/>
      <c r="J19" s="2"/>
      <c r="K19" s="2"/>
      <c r="L19" s="2"/>
      <c r="M19" s="6">
        <v>0</v>
      </c>
      <c r="N19" s="6">
        <v>0</v>
      </c>
      <c r="O19" s="6">
        <v>0</v>
      </c>
      <c r="P19" s="6">
        <v>1</v>
      </c>
      <c r="Q19" s="49">
        <f>P21-O21</f>
        <v>9.25</v>
      </c>
    </row>
    <row r="20" spans="1:17" ht="21.75" thickTop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46" t="s">
        <v>25</v>
      </c>
      <c r="N20" s="47" t="s">
        <v>26</v>
      </c>
      <c r="O20" s="44" t="s">
        <v>16</v>
      </c>
      <c r="P20" s="45" t="s">
        <v>24</v>
      </c>
      <c r="Q20" s="48" t="s">
        <v>28</v>
      </c>
    </row>
    <row r="21" spans="1:17" ht="27" thickBo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50">
        <f>M13+M15+M17+M19</f>
        <v>70.833333333333343</v>
      </c>
      <c r="N21" s="51">
        <f>N13+N15+N17+N19</f>
        <v>108.33333333333334</v>
      </c>
      <c r="O21" s="8">
        <f>O13+O15+O17+O19</f>
        <v>11.805555555555557</v>
      </c>
      <c r="P21" s="23">
        <f>P13+P15+P17+P19</f>
        <v>21.055555555555557</v>
      </c>
      <c r="Q21" s="49">
        <f>Q19*G13</f>
        <v>55.5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rightToLeft="1" zoomScale="70" zoomScaleNormal="70" workbookViewId="0">
      <selection activeCell="K2" sqref="K2"/>
    </sheetView>
  </sheetViews>
  <sheetFormatPr defaultRowHeight="15" x14ac:dyDescent="0.25"/>
  <cols>
    <col min="1" max="1" width="15.42578125" style="1" customWidth="1"/>
    <col min="2" max="2" width="36.7109375" style="1" customWidth="1"/>
    <col min="3" max="3" width="9.140625" style="1" customWidth="1"/>
    <col min="4" max="6" width="9.140625" style="1"/>
    <col min="7" max="7" width="11" style="1" customWidth="1"/>
    <col min="8" max="8" width="10" style="1" bestFit="1" customWidth="1"/>
    <col min="9" max="9" width="9.140625" style="1"/>
    <col min="10" max="10" width="10" style="1" bestFit="1" customWidth="1"/>
    <col min="11" max="11" width="9.140625" style="1"/>
    <col min="12" max="12" width="10" style="1" customWidth="1"/>
    <col min="13" max="17" width="17.7109375" style="1" customWidth="1"/>
    <col min="18" max="16384" width="9.140625" style="1"/>
  </cols>
  <sheetData>
    <row r="1" spans="1:17" ht="73.5" customHeight="1" thickBot="1" x14ac:dyDescent="0.3">
      <c r="A1" s="3" t="s">
        <v>33</v>
      </c>
      <c r="B1" s="3" t="s">
        <v>38</v>
      </c>
      <c r="C1" s="2"/>
      <c r="D1" s="24" t="s">
        <v>0</v>
      </c>
      <c r="E1" s="25" t="s">
        <v>1</v>
      </c>
      <c r="F1" s="25" t="s">
        <v>2</v>
      </c>
      <c r="G1" s="31" t="s">
        <v>23</v>
      </c>
      <c r="H1" s="32" t="s">
        <v>3</v>
      </c>
      <c r="I1" s="34" t="s">
        <v>4</v>
      </c>
      <c r="J1" s="36" t="s">
        <v>5</v>
      </c>
      <c r="K1" s="40" t="s">
        <v>19</v>
      </c>
      <c r="L1" s="41" t="s">
        <v>20</v>
      </c>
      <c r="M1" s="38" t="s">
        <v>6</v>
      </c>
      <c r="N1" s="28" t="s">
        <v>21</v>
      </c>
      <c r="O1" s="26" t="s">
        <v>7</v>
      </c>
      <c r="P1" s="27" t="s">
        <v>22</v>
      </c>
    </row>
    <row r="2" spans="1:17" ht="27" thickBot="1" x14ac:dyDescent="0.3">
      <c r="A2" s="2"/>
      <c r="B2" s="3"/>
      <c r="C2" s="2"/>
      <c r="D2" s="16">
        <v>0.3</v>
      </c>
      <c r="E2" s="20">
        <f>D6/D8</f>
        <v>33.333333333333336</v>
      </c>
      <c r="F2" s="22">
        <f>E2*D4</f>
        <v>33.333333333333336</v>
      </c>
      <c r="G2" s="52">
        <v>18</v>
      </c>
      <c r="H2" s="33">
        <v>50</v>
      </c>
      <c r="I2" s="35">
        <v>0.2</v>
      </c>
      <c r="J2" s="37">
        <f>H2*I2</f>
        <v>10</v>
      </c>
      <c r="K2" s="42">
        <v>0.6</v>
      </c>
      <c r="L2" s="43">
        <f>K2*H2</f>
        <v>30</v>
      </c>
      <c r="M2" s="39">
        <f>F2+J2</f>
        <v>43.333333333333336</v>
      </c>
      <c r="N2" s="21">
        <f>L2+F2</f>
        <v>63.333333333333336</v>
      </c>
      <c r="O2" s="15">
        <f>M10/$G$2</f>
        <v>2.4074074074074074</v>
      </c>
      <c r="P2" s="17">
        <f>N10/$G$2</f>
        <v>3.5185185185185186</v>
      </c>
    </row>
    <row r="3" spans="1:17" x14ac:dyDescent="0.25">
      <c r="A3" s="2"/>
      <c r="B3" s="2"/>
      <c r="C3" s="2"/>
      <c r="D3" s="12" t="s">
        <v>8</v>
      </c>
      <c r="E3" s="2"/>
      <c r="F3" s="2"/>
      <c r="G3" s="2"/>
      <c r="H3" s="2"/>
      <c r="I3" s="2"/>
      <c r="J3" s="2"/>
      <c r="K3" s="2"/>
      <c r="L3" s="2"/>
      <c r="M3" s="13" t="s">
        <v>9</v>
      </c>
      <c r="N3" s="29" t="s">
        <v>9</v>
      </c>
      <c r="O3" s="14" t="s">
        <v>10</v>
      </c>
      <c r="P3" s="18" t="s">
        <v>10</v>
      </c>
    </row>
    <row r="4" spans="1:17" ht="27" thickBot="1" x14ac:dyDescent="0.3">
      <c r="A4" s="2"/>
      <c r="B4" s="2"/>
      <c r="C4" s="2"/>
      <c r="D4" s="53">
        <v>1</v>
      </c>
      <c r="E4" s="2"/>
      <c r="F4" s="2"/>
      <c r="G4" s="2"/>
      <c r="H4" s="2"/>
      <c r="I4" s="2"/>
      <c r="J4" s="2"/>
      <c r="K4" s="2"/>
      <c r="L4" s="2"/>
      <c r="M4" s="6">
        <v>0</v>
      </c>
      <c r="N4" s="6">
        <v>0</v>
      </c>
      <c r="O4" s="6">
        <v>0</v>
      </c>
      <c r="P4" s="6">
        <v>0</v>
      </c>
    </row>
    <row r="5" spans="1:17" ht="15.75" thickTop="1" x14ac:dyDescent="0.25">
      <c r="A5" s="2"/>
      <c r="B5" s="2"/>
      <c r="C5" s="2"/>
      <c r="D5" s="5" t="s">
        <v>11</v>
      </c>
      <c r="E5" s="2"/>
      <c r="F5" s="2"/>
      <c r="G5" s="2"/>
      <c r="H5" s="2"/>
      <c r="I5" s="2"/>
      <c r="J5" s="2"/>
      <c r="K5" s="2"/>
      <c r="L5" s="2"/>
      <c r="M5" s="5" t="s">
        <v>12</v>
      </c>
      <c r="N5" s="30" t="s">
        <v>12</v>
      </c>
      <c r="O5" s="7" t="s">
        <v>13</v>
      </c>
      <c r="P5" s="19" t="s">
        <v>13</v>
      </c>
    </row>
    <row r="6" spans="1:17" ht="16.5" thickBot="1" x14ac:dyDescent="0.3">
      <c r="A6" s="2"/>
      <c r="B6" s="2"/>
      <c r="C6" s="2"/>
      <c r="D6" s="10">
        <v>100</v>
      </c>
      <c r="E6" s="2"/>
      <c r="F6" s="2"/>
      <c r="G6" s="2"/>
      <c r="H6" s="2"/>
      <c r="I6" s="2"/>
      <c r="J6" s="2"/>
      <c r="K6" s="2"/>
      <c r="L6" s="2"/>
      <c r="M6" s="6">
        <v>0</v>
      </c>
      <c r="N6" s="6">
        <v>0</v>
      </c>
      <c r="O6" s="6">
        <v>0</v>
      </c>
      <c r="P6" s="6">
        <v>0</v>
      </c>
    </row>
    <row r="7" spans="1:17" ht="22.5" thickTop="1" thickBot="1" x14ac:dyDescent="0.3">
      <c r="A7" s="2"/>
      <c r="B7" s="2"/>
      <c r="C7" s="2"/>
      <c r="D7" s="11" t="s">
        <v>14</v>
      </c>
      <c r="E7" s="2"/>
      <c r="F7" s="2"/>
      <c r="G7" s="2"/>
      <c r="H7" s="2"/>
      <c r="I7" s="2"/>
      <c r="J7" s="2"/>
      <c r="K7" s="2"/>
      <c r="L7" s="2"/>
      <c r="M7" s="5" t="s">
        <v>15</v>
      </c>
      <c r="N7" s="30" t="s">
        <v>15</v>
      </c>
      <c r="O7" s="7" t="s">
        <v>15</v>
      </c>
      <c r="P7" s="19" t="s">
        <v>15</v>
      </c>
      <c r="Q7" s="48" t="s">
        <v>27</v>
      </c>
    </row>
    <row r="8" spans="1:17" ht="27" thickBot="1" x14ac:dyDescent="0.3">
      <c r="A8" s="2"/>
      <c r="B8" s="2"/>
      <c r="C8" s="2"/>
      <c r="D8" s="9">
        <v>3</v>
      </c>
      <c r="E8" s="2"/>
      <c r="F8" s="2"/>
      <c r="G8" s="2"/>
      <c r="H8" s="2"/>
      <c r="I8" s="2"/>
      <c r="J8" s="2"/>
      <c r="K8" s="2"/>
      <c r="L8" s="2"/>
      <c r="M8" s="6">
        <v>0</v>
      </c>
      <c r="N8" s="6">
        <v>0</v>
      </c>
      <c r="O8" s="6">
        <v>0</v>
      </c>
      <c r="P8" s="6">
        <v>0</v>
      </c>
      <c r="Q8" s="49">
        <f>P10-O10</f>
        <v>1.1111111111111112</v>
      </c>
    </row>
    <row r="9" spans="1:17" ht="21.75" thickTop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6" t="s">
        <v>25</v>
      </c>
      <c r="N9" s="47" t="s">
        <v>26</v>
      </c>
      <c r="O9" s="44" t="s">
        <v>16</v>
      </c>
      <c r="P9" s="45" t="s">
        <v>24</v>
      </c>
      <c r="Q9" s="48" t="s">
        <v>28</v>
      </c>
    </row>
    <row r="10" spans="1:17" ht="27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50">
        <f>M2+M4+M6+M8</f>
        <v>43.333333333333336</v>
      </c>
      <c r="N10" s="51">
        <f>N2+N4+N6+N8</f>
        <v>63.333333333333336</v>
      </c>
      <c r="O10" s="8">
        <f>O2+O4+O6+O8</f>
        <v>2.4074074074074074</v>
      </c>
      <c r="P10" s="23">
        <f>P2+P4+P6+P8</f>
        <v>3.5185185185185186</v>
      </c>
      <c r="Q10" s="49">
        <f>Q8*G2</f>
        <v>20</v>
      </c>
    </row>
    <row r="11" spans="1:17" x14ac:dyDescent="0.25">
      <c r="N11" s="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rightToLeft="1" zoomScale="70" zoomScaleNormal="70" workbookViewId="0">
      <selection activeCell="P10" sqref="P10"/>
    </sheetView>
  </sheetViews>
  <sheetFormatPr defaultRowHeight="15" x14ac:dyDescent="0.25"/>
  <cols>
    <col min="1" max="1" width="15.42578125" style="1" customWidth="1"/>
    <col min="2" max="2" width="36.7109375" style="1" customWidth="1"/>
    <col min="3" max="3" width="9.140625" style="1" customWidth="1"/>
    <col min="4" max="6" width="9.140625" style="1"/>
    <col min="7" max="7" width="11" style="1" customWidth="1"/>
    <col min="8" max="8" width="10" style="1" bestFit="1" customWidth="1"/>
    <col min="9" max="9" width="9.140625" style="1"/>
    <col min="10" max="10" width="10" style="1" bestFit="1" customWidth="1"/>
    <col min="11" max="11" width="9.140625" style="1"/>
    <col min="12" max="12" width="10" style="1" customWidth="1"/>
    <col min="13" max="17" width="17.7109375" style="1" customWidth="1"/>
    <col min="18" max="16384" width="9.140625" style="1"/>
  </cols>
  <sheetData>
    <row r="1" spans="1:17" ht="73.5" customHeight="1" thickBot="1" x14ac:dyDescent="0.3">
      <c r="A1" s="3" t="s">
        <v>42</v>
      </c>
      <c r="B1" s="3" t="s">
        <v>39</v>
      </c>
      <c r="C1" s="2"/>
      <c r="D1" s="24" t="s">
        <v>0</v>
      </c>
      <c r="E1" s="25" t="s">
        <v>1</v>
      </c>
      <c r="F1" s="25" t="s">
        <v>2</v>
      </c>
      <c r="G1" s="31" t="s">
        <v>23</v>
      </c>
      <c r="H1" s="32" t="s">
        <v>3</v>
      </c>
      <c r="I1" s="34" t="s">
        <v>4</v>
      </c>
      <c r="J1" s="36" t="s">
        <v>5</v>
      </c>
      <c r="K1" s="40" t="s">
        <v>19</v>
      </c>
      <c r="L1" s="41" t="s">
        <v>20</v>
      </c>
      <c r="M1" s="38" t="s">
        <v>6</v>
      </c>
      <c r="N1" s="28" t="s">
        <v>21</v>
      </c>
      <c r="O1" s="26" t="s">
        <v>7</v>
      </c>
      <c r="P1" s="27" t="s">
        <v>22</v>
      </c>
    </row>
    <row r="2" spans="1:17" ht="27" thickBot="1" x14ac:dyDescent="0.3">
      <c r="A2" s="2"/>
      <c r="B2" s="3"/>
      <c r="C2" s="2"/>
      <c r="D2" s="16">
        <v>0.3</v>
      </c>
      <c r="E2" s="20">
        <f>D6/D8</f>
        <v>33.333333333333336</v>
      </c>
      <c r="F2" s="22">
        <f>E2*D4</f>
        <v>33.333333333333336</v>
      </c>
      <c r="G2" s="52">
        <v>19</v>
      </c>
      <c r="H2" s="33">
        <v>35</v>
      </c>
      <c r="I2" s="35">
        <v>0.2</v>
      </c>
      <c r="J2" s="37">
        <f>H2*I2</f>
        <v>7</v>
      </c>
      <c r="K2" s="42">
        <v>0.6</v>
      </c>
      <c r="L2" s="43">
        <f>K2*H2</f>
        <v>21</v>
      </c>
      <c r="M2" s="39">
        <f>F2+J2</f>
        <v>40.333333333333336</v>
      </c>
      <c r="N2" s="21">
        <f>L2+F2</f>
        <v>54.333333333333336</v>
      </c>
      <c r="O2" s="15">
        <f>M10/$G$2</f>
        <v>2.1228070175438596</v>
      </c>
      <c r="P2" s="17">
        <f>N10/$G$2</f>
        <v>2.8596491228070176</v>
      </c>
    </row>
    <row r="3" spans="1:17" x14ac:dyDescent="0.25">
      <c r="A3" s="2"/>
      <c r="B3" s="2"/>
      <c r="C3" s="2"/>
      <c r="D3" s="12" t="s">
        <v>8</v>
      </c>
      <c r="E3" s="2"/>
      <c r="F3" s="2"/>
      <c r="G3" s="2"/>
      <c r="H3" s="2"/>
      <c r="I3" s="2"/>
      <c r="J3" s="2"/>
      <c r="K3" s="2"/>
      <c r="L3" s="2"/>
      <c r="M3" s="13" t="s">
        <v>9</v>
      </c>
      <c r="N3" s="29" t="s">
        <v>9</v>
      </c>
      <c r="O3" s="14" t="s">
        <v>10</v>
      </c>
      <c r="P3" s="18" t="s">
        <v>10</v>
      </c>
    </row>
    <row r="4" spans="1:17" ht="27" thickBot="1" x14ac:dyDescent="0.3">
      <c r="A4" s="2"/>
      <c r="B4" s="2"/>
      <c r="C4" s="2"/>
      <c r="D4" s="53">
        <v>1</v>
      </c>
      <c r="E4" s="2"/>
      <c r="F4" s="2"/>
      <c r="G4" s="2"/>
      <c r="H4" s="2"/>
      <c r="I4" s="2"/>
      <c r="J4" s="2"/>
      <c r="K4" s="2"/>
      <c r="L4" s="2"/>
      <c r="M4" s="6">
        <v>0</v>
      </c>
      <c r="N4" s="6">
        <v>0</v>
      </c>
      <c r="O4" s="6">
        <v>0</v>
      </c>
      <c r="P4" s="6">
        <v>0</v>
      </c>
    </row>
    <row r="5" spans="1:17" ht="15.75" thickTop="1" x14ac:dyDescent="0.25">
      <c r="A5" s="2"/>
      <c r="B5" s="2"/>
      <c r="C5" s="2"/>
      <c r="D5" s="5" t="s">
        <v>11</v>
      </c>
      <c r="E5" s="2"/>
      <c r="F5" s="2"/>
      <c r="G5" s="2"/>
      <c r="H5" s="2"/>
      <c r="I5" s="2"/>
      <c r="J5" s="2"/>
      <c r="K5" s="2"/>
      <c r="L5" s="2"/>
      <c r="M5" s="5" t="s">
        <v>12</v>
      </c>
      <c r="N5" s="30" t="s">
        <v>12</v>
      </c>
      <c r="O5" s="7" t="s">
        <v>13</v>
      </c>
      <c r="P5" s="19" t="s">
        <v>13</v>
      </c>
    </row>
    <row r="6" spans="1:17" ht="16.5" thickBot="1" x14ac:dyDescent="0.3">
      <c r="A6" s="2"/>
      <c r="B6" s="2"/>
      <c r="C6" s="2"/>
      <c r="D6" s="10">
        <v>100</v>
      </c>
      <c r="E6" s="2"/>
      <c r="F6" s="2"/>
      <c r="G6" s="2"/>
      <c r="H6" s="2"/>
      <c r="I6" s="2"/>
      <c r="J6" s="2"/>
      <c r="K6" s="2"/>
      <c r="L6" s="2"/>
      <c r="M6" s="6">
        <v>0</v>
      </c>
      <c r="N6" s="6">
        <v>0</v>
      </c>
      <c r="O6" s="6">
        <v>0</v>
      </c>
      <c r="P6" s="6">
        <v>0</v>
      </c>
    </row>
    <row r="7" spans="1:17" ht="22.5" thickTop="1" thickBot="1" x14ac:dyDescent="0.3">
      <c r="A7" s="2"/>
      <c r="B7" s="2"/>
      <c r="C7" s="2"/>
      <c r="D7" s="11" t="s">
        <v>14</v>
      </c>
      <c r="E7" s="2"/>
      <c r="F7" s="2"/>
      <c r="G7" s="2"/>
      <c r="H7" s="2"/>
      <c r="I7" s="2"/>
      <c r="J7" s="2"/>
      <c r="K7" s="2"/>
      <c r="L7" s="2"/>
      <c r="M7" s="5" t="s">
        <v>15</v>
      </c>
      <c r="N7" s="30" t="s">
        <v>15</v>
      </c>
      <c r="O7" s="7" t="s">
        <v>15</v>
      </c>
      <c r="P7" s="19" t="s">
        <v>15</v>
      </c>
      <c r="Q7" s="48" t="s">
        <v>27</v>
      </c>
    </row>
    <row r="8" spans="1:17" ht="27" thickBot="1" x14ac:dyDescent="0.3">
      <c r="A8" s="2"/>
      <c r="B8" s="2"/>
      <c r="C8" s="2"/>
      <c r="D8" s="9">
        <v>3</v>
      </c>
      <c r="E8" s="2"/>
      <c r="F8" s="2"/>
      <c r="G8" s="2"/>
      <c r="H8" s="2"/>
      <c r="I8" s="2"/>
      <c r="J8" s="2"/>
      <c r="K8" s="2"/>
      <c r="L8" s="2"/>
      <c r="M8" s="6">
        <v>0</v>
      </c>
      <c r="N8" s="6">
        <v>0</v>
      </c>
      <c r="O8" s="6">
        <v>0</v>
      </c>
      <c r="P8" s="6">
        <v>0</v>
      </c>
      <c r="Q8" s="49">
        <f>P10-O10</f>
        <v>0.73684210526315796</v>
      </c>
    </row>
    <row r="9" spans="1:17" ht="21.75" thickTop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6" t="s">
        <v>25</v>
      </c>
      <c r="N9" s="47" t="s">
        <v>26</v>
      </c>
      <c r="O9" s="44" t="s">
        <v>16</v>
      </c>
      <c r="P9" s="45" t="s">
        <v>24</v>
      </c>
      <c r="Q9" s="48" t="s">
        <v>28</v>
      </c>
    </row>
    <row r="10" spans="1:17" ht="27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50">
        <f>M2+M4+M6+M8</f>
        <v>40.333333333333336</v>
      </c>
      <c r="N10" s="51">
        <f>N2+N4+N6+N8</f>
        <v>54.333333333333336</v>
      </c>
      <c r="O10" s="8">
        <f>O2+O4+O6+O8</f>
        <v>2.1228070175438596</v>
      </c>
      <c r="P10" s="23">
        <f>P2+P4+P6+P8</f>
        <v>2.8596491228070176</v>
      </c>
      <c r="Q10" s="49">
        <f>Q8*G2</f>
        <v>14.000000000000002</v>
      </c>
    </row>
    <row r="11" spans="1:17" x14ac:dyDescent="0.25">
      <c r="N11" s="4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rightToLeft="1" zoomScale="70" zoomScaleNormal="70" workbookViewId="0">
      <selection activeCell="K3" sqref="K3"/>
    </sheetView>
  </sheetViews>
  <sheetFormatPr defaultRowHeight="15" x14ac:dyDescent="0.25"/>
  <cols>
    <col min="1" max="1" width="15.42578125" style="1" customWidth="1"/>
    <col min="2" max="2" width="36.7109375" style="1" customWidth="1"/>
    <col min="3" max="3" width="9.140625" style="1" customWidth="1"/>
    <col min="4" max="6" width="9.140625" style="1"/>
    <col min="7" max="7" width="11" style="1" customWidth="1"/>
    <col min="8" max="8" width="10" style="1" bestFit="1" customWidth="1"/>
    <col min="9" max="9" width="9.140625" style="1"/>
    <col min="10" max="10" width="10" style="1" bestFit="1" customWidth="1"/>
    <col min="11" max="11" width="9.140625" style="1"/>
    <col min="12" max="12" width="10" style="1" customWidth="1"/>
    <col min="13" max="17" width="17.7109375" style="1" customWidth="1"/>
    <col min="18" max="16384" width="9.140625" style="1"/>
  </cols>
  <sheetData>
    <row r="1" spans="1:17" ht="73.5" customHeight="1" thickBot="1" x14ac:dyDescent="0.3">
      <c r="A1" s="3" t="s">
        <v>43</v>
      </c>
      <c r="B1" s="3" t="s">
        <v>39</v>
      </c>
      <c r="C1" s="2"/>
      <c r="D1" s="24" t="s">
        <v>0</v>
      </c>
      <c r="E1" s="25" t="s">
        <v>1</v>
      </c>
      <c r="F1" s="25" t="s">
        <v>2</v>
      </c>
      <c r="G1" s="31" t="s">
        <v>23</v>
      </c>
      <c r="H1" s="32" t="s">
        <v>3</v>
      </c>
      <c r="I1" s="34" t="s">
        <v>4</v>
      </c>
      <c r="J1" s="36" t="s">
        <v>5</v>
      </c>
      <c r="K1" s="40" t="s">
        <v>19</v>
      </c>
      <c r="L1" s="41" t="s">
        <v>20</v>
      </c>
      <c r="M1" s="38" t="s">
        <v>6</v>
      </c>
      <c r="N1" s="28" t="s">
        <v>21</v>
      </c>
      <c r="O1" s="26" t="s">
        <v>7</v>
      </c>
      <c r="P1" s="27" t="s">
        <v>22</v>
      </c>
    </row>
    <row r="2" spans="1:17" ht="27" thickBot="1" x14ac:dyDescent="0.3">
      <c r="A2" s="2"/>
      <c r="B2" s="3"/>
      <c r="C2" s="2"/>
      <c r="D2" s="16">
        <v>0.3</v>
      </c>
      <c r="E2" s="20">
        <f>D6/D8</f>
        <v>33.333333333333336</v>
      </c>
      <c r="F2" s="22">
        <f>E2*D4</f>
        <v>33.333333333333336</v>
      </c>
      <c r="G2" s="52">
        <v>12</v>
      </c>
      <c r="H2" s="33">
        <v>60</v>
      </c>
      <c r="I2" s="35">
        <v>0.2</v>
      </c>
      <c r="J2" s="37">
        <f>H2*I2</f>
        <v>12</v>
      </c>
      <c r="K2" s="42">
        <v>0.7</v>
      </c>
      <c r="L2" s="43">
        <f>K2*H2</f>
        <v>42</v>
      </c>
      <c r="M2" s="39">
        <f>F2+J2</f>
        <v>45.333333333333336</v>
      </c>
      <c r="N2" s="21">
        <f>L2+F2</f>
        <v>75.333333333333343</v>
      </c>
      <c r="O2" s="15">
        <f>M10/$G$2</f>
        <v>3.7777777777777781</v>
      </c>
      <c r="P2" s="17">
        <f>N10/$G$2</f>
        <v>6.2777777777777786</v>
      </c>
    </row>
    <row r="3" spans="1:17" x14ac:dyDescent="0.25">
      <c r="A3" s="2"/>
      <c r="B3" s="2"/>
      <c r="C3" s="2"/>
      <c r="D3" s="12" t="s">
        <v>8</v>
      </c>
      <c r="E3" s="2"/>
      <c r="F3" s="2"/>
      <c r="G3" s="2"/>
      <c r="H3" s="2"/>
      <c r="I3" s="2"/>
      <c r="J3" s="2"/>
      <c r="K3" s="2"/>
      <c r="L3" s="2"/>
      <c r="M3" s="13" t="s">
        <v>9</v>
      </c>
      <c r="N3" s="29" t="s">
        <v>9</v>
      </c>
      <c r="O3" s="14" t="s">
        <v>10</v>
      </c>
      <c r="P3" s="18" t="s">
        <v>10</v>
      </c>
    </row>
    <row r="4" spans="1:17" ht="27" thickBot="1" x14ac:dyDescent="0.3">
      <c r="A4" s="2"/>
      <c r="B4" s="2"/>
      <c r="C4" s="2"/>
      <c r="D4" s="53">
        <v>1</v>
      </c>
      <c r="E4" s="2"/>
      <c r="F4" s="2"/>
      <c r="G4" s="2"/>
      <c r="H4" s="2"/>
      <c r="I4" s="2"/>
      <c r="J4" s="2"/>
      <c r="K4" s="2"/>
      <c r="L4" s="2"/>
      <c r="M4" s="6">
        <v>0</v>
      </c>
      <c r="N4" s="6">
        <v>0</v>
      </c>
      <c r="O4" s="6">
        <v>0</v>
      </c>
      <c r="P4" s="6">
        <v>0</v>
      </c>
    </row>
    <row r="5" spans="1:17" ht="15.75" thickTop="1" x14ac:dyDescent="0.25">
      <c r="A5" s="2"/>
      <c r="B5" s="2"/>
      <c r="C5" s="2"/>
      <c r="D5" s="5" t="s">
        <v>11</v>
      </c>
      <c r="E5" s="2"/>
      <c r="F5" s="2"/>
      <c r="G5" s="2"/>
      <c r="H5" s="2"/>
      <c r="I5" s="2"/>
      <c r="J5" s="2"/>
      <c r="K5" s="2"/>
      <c r="L5" s="2"/>
      <c r="M5" s="5" t="s">
        <v>12</v>
      </c>
      <c r="N5" s="30" t="s">
        <v>12</v>
      </c>
      <c r="O5" s="7" t="s">
        <v>13</v>
      </c>
      <c r="P5" s="19" t="s">
        <v>13</v>
      </c>
    </row>
    <row r="6" spans="1:17" ht="16.5" thickBot="1" x14ac:dyDescent="0.3">
      <c r="A6" s="2"/>
      <c r="B6" s="2"/>
      <c r="C6" s="2"/>
      <c r="D6" s="10">
        <v>100</v>
      </c>
      <c r="E6" s="2"/>
      <c r="F6" s="2"/>
      <c r="G6" s="2"/>
      <c r="H6" s="2"/>
      <c r="I6" s="2"/>
      <c r="J6" s="2"/>
      <c r="K6" s="2"/>
      <c r="L6" s="2"/>
      <c r="M6" s="6">
        <v>0</v>
      </c>
      <c r="N6" s="6">
        <v>0</v>
      </c>
      <c r="O6" s="6">
        <v>0</v>
      </c>
      <c r="P6" s="6">
        <v>0</v>
      </c>
    </row>
    <row r="7" spans="1:17" ht="22.5" thickTop="1" thickBot="1" x14ac:dyDescent="0.3">
      <c r="A7" s="2"/>
      <c r="B7" s="2"/>
      <c r="C7" s="2"/>
      <c r="D7" s="11" t="s">
        <v>14</v>
      </c>
      <c r="E7" s="2"/>
      <c r="F7" s="2"/>
      <c r="G7" s="2"/>
      <c r="H7" s="2"/>
      <c r="I7" s="2"/>
      <c r="J7" s="2"/>
      <c r="K7" s="2"/>
      <c r="L7" s="2"/>
      <c r="M7" s="5" t="s">
        <v>15</v>
      </c>
      <c r="N7" s="30" t="s">
        <v>15</v>
      </c>
      <c r="O7" s="7" t="s">
        <v>15</v>
      </c>
      <c r="P7" s="19" t="s">
        <v>15</v>
      </c>
      <c r="Q7" s="48" t="s">
        <v>27</v>
      </c>
    </row>
    <row r="8" spans="1:17" ht="27" thickBot="1" x14ac:dyDescent="0.3">
      <c r="A8" s="2"/>
      <c r="B8" s="2"/>
      <c r="C8" s="2"/>
      <c r="D8" s="9">
        <v>3</v>
      </c>
      <c r="E8" s="2"/>
      <c r="F8" s="2"/>
      <c r="G8" s="2"/>
      <c r="H8" s="2"/>
      <c r="I8" s="2"/>
      <c r="J8" s="2"/>
      <c r="K8" s="2"/>
      <c r="L8" s="2"/>
      <c r="M8" s="6">
        <v>0</v>
      </c>
      <c r="N8" s="6">
        <v>0</v>
      </c>
      <c r="O8" s="6">
        <v>0</v>
      </c>
      <c r="P8" s="6">
        <v>0</v>
      </c>
      <c r="Q8" s="49">
        <f>P10-O10</f>
        <v>2.5000000000000004</v>
      </c>
    </row>
    <row r="9" spans="1:17" ht="21.75" thickTop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6" t="s">
        <v>25</v>
      </c>
      <c r="N9" s="47" t="s">
        <v>26</v>
      </c>
      <c r="O9" s="44" t="s">
        <v>16</v>
      </c>
      <c r="P9" s="45" t="s">
        <v>24</v>
      </c>
      <c r="Q9" s="48" t="s">
        <v>28</v>
      </c>
    </row>
    <row r="10" spans="1:17" ht="27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50">
        <f>M2+M4+M6+M8</f>
        <v>45.333333333333336</v>
      </c>
      <c r="N10" s="51">
        <f>N2+N4+N6+N8</f>
        <v>75.333333333333343</v>
      </c>
      <c r="O10" s="8">
        <f>O2+O4+O6+O8</f>
        <v>3.7777777777777781</v>
      </c>
      <c r="P10" s="23">
        <f>P2+P4+P6+P8</f>
        <v>6.2777777777777786</v>
      </c>
      <c r="Q10" s="49">
        <f>Q8*G2</f>
        <v>30.000000000000007</v>
      </c>
    </row>
    <row r="11" spans="1:17" x14ac:dyDescent="0.25">
      <c r="N11" s="4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rightToLeft="1" zoomScale="70" zoomScaleNormal="70" workbookViewId="0">
      <selection activeCell="K3" sqref="K3"/>
    </sheetView>
  </sheetViews>
  <sheetFormatPr defaultRowHeight="15" x14ac:dyDescent="0.25"/>
  <cols>
    <col min="1" max="1" width="15.42578125" style="1" customWidth="1"/>
    <col min="2" max="2" width="36.7109375" style="1" customWidth="1"/>
    <col min="3" max="3" width="9.140625" style="1" customWidth="1"/>
    <col min="4" max="6" width="9.140625" style="1"/>
    <col min="7" max="7" width="11" style="1" customWidth="1"/>
    <col min="8" max="8" width="10" style="1" bestFit="1" customWidth="1"/>
    <col min="9" max="9" width="9.140625" style="1"/>
    <col min="10" max="10" width="10" style="1" bestFit="1" customWidth="1"/>
    <col min="11" max="11" width="9.140625" style="1"/>
    <col min="12" max="12" width="10" style="1" customWidth="1"/>
    <col min="13" max="17" width="17.7109375" style="1" customWidth="1"/>
    <col min="18" max="16384" width="9.140625" style="1"/>
  </cols>
  <sheetData>
    <row r="1" spans="1:17" ht="73.5" customHeight="1" thickBot="1" x14ac:dyDescent="0.3">
      <c r="A1" s="3" t="s">
        <v>34</v>
      </c>
      <c r="B1" s="3" t="s">
        <v>35</v>
      </c>
      <c r="C1" s="2"/>
      <c r="D1" s="24" t="s">
        <v>0</v>
      </c>
      <c r="E1" s="25" t="s">
        <v>1</v>
      </c>
      <c r="F1" s="25" t="s">
        <v>2</v>
      </c>
      <c r="G1" s="31" t="s">
        <v>23</v>
      </c>
      <c r="H1" s="32" t="s">
        <v>3</v>
      </c>
      <c r="I1" s="34" t="s">
        <v>4</v>
      </c>
      <c r="J1" s="36" t="s">
        <v>5</v>
      </c>
      <c r="K1" s="40" t="s">
        <v>19</v>
      </c>
      <c r="L1" s="41" t="s">
        <v>20</v>
      </c>
      <c r="M1" s="38" t="s">
        <v>6</v>
      </c>
      <c r="N1" s="28" t="s">
        <v>21</v>
      </c>
      <c r="O1" s="26" t="s">
        <v>7</v>
      </c>
      <c r="P1" s="27" t="s">
        <v>22</v>
      </c>
    </row>
    <row r="2" spans="1:17" ht="27" thickBot="1" x14ac:dyDescent="0.3">
      <c r="A2" s="2"/>
      <c r="B2" s="3"/>
      <c r="C2" s="2"/>
      <c r="D2" s="16">
        <v>0.3</v>
      </c>
      <c r="E2" s="20">
        <f>D6/D8</f>
        <v>33.333333333333336</v>
      </c>
      <c r="F2" s="22">
        <f>E2*D4</f>
        <v>33.333333333333336</v>
      </c>
      <c r="G2" s="52">
        <v>5</v>
      </c>
      <c r="H2" s="33">
        <v>52</v>
      </c>
      <c r="I2" s="35">
        <v>0.2</v>
      </c>
      <c r="J2" s="37">
        <f>H2*I2</f>
        <v>10.4</v>
      </c>
      <c r="K2" s="42">
        <v>0.6</v>
      </c>
      <c r="L2" s="43">
        <f>K2*H2</f>
        <v>31.2</v>
      </c>
      <c r="M2" s="39">
        <f>F2+J2</f>
        <v>43.733333333333334</v>
      </c>
      <c r="N2" s="21">
        <f>L2+F2</f>
        <v>64.533333333333331</v>
      </c>
      <c r="O2" s="15">
        <f>M10/$G$2</f>
        <v>8.7466666666666661</v>
      </c>
      <c r="P2" s="17">
        <f>N10/$G$2</f>
        <v>12.906666666666666</v>
      </c>
    </row>
    <row r="3" spans="1:17" x14ac:dyDescent="0.25">
      <c r="A3" s="2"/>
      <c r="B3" s="2"/>
      <c r="C3" s="2"/>
      <c r="D3" s="12" t="s">
        <v>8</v>
      </c>
      <c r="E3" s="2"/>
      <c r="F3" s="2"/>
      <c r="G3" s="2"/>
      <c r="H3" s="2"/>
      <c r="I3" s="2"/>
      <c r="J3" s="2"/>
      <c r="K3" s="2"/>
      <c r="L3" s="2"/>
      <c r="M3" s="13" t="s">
        <v>9</v>
      </c>
      <c r="N3" s="29" t="s">
        <v>9</v>
      </c>
      <c r="O3" s="14" t="s">
        <v>10</v>
      </c>
      <c r="P3" s="18" t="s">
        <v>10</v>
      </c>
    </row>
    <row r="4" spans="1:17" ht="27" thickBot="1" x14ac:dyDescent="0.3">
      <c r="A4" s="2"/>
      <c r="B4" s="2"/>
      <c r="C4" s="2"/>
      <c r="D4" s="53">
        <v>1</v>
      </c>
      <c r="E4" s="2"/>
      <c r="F4" s="2"/>
      <c r="G4" s="2"/>
      <c r="H4" s="2"/>
      <c r="I4" s="2"/>
      <c r="J4" s="2"/>
      <c r="K4" s="2"/>
      <c r="L4" s="2"/>
      <c r="M4" s="6">
        <v>0</v>
      </c>
      <c r="N4" s="6">
        <v>0</v>
      </c>
      <c r="O4" s="6">
        <v>0</v>
      </c>
      <c r="P4" s="6">
        <v>0</v>
      </c>
    </row>
    <row r="5" spans="1:17" ht="15.75" thickTop="1" x14ac:dyDescent="0.25">
      <c r="A5" s="2"/>
      <c r="B5" s="2"/>
      <c r="C5" s="2"/>
      <c r="D5" s="5" t="s">
        <v>11</v>
      </c>
      <c r="E5" s="2"/>
      <c r="F5" s="2"/>
      <c r="G5" s="2"/>
      <c r="H5" s="2"/>
      <c r="I5" s="2"/>
      <c r="J5" s="2"/>
      <c r="K5" s="2"/>
      <c r="L5" s="2"/>
      <c r="M5" s="5" t="s">
        <v>12</v>
      </c>
      <c r="N5" s="30" t="s">
        <v>12</v>
      </c>
      <c r="O5" s="7" t="s">
        <v>13</v>
      </c>
      <c r="P5" s="19" t="s">
        <v>13</v>
      </c>
    </row>
    <row r="6" spans="1:17" ht="16.5" thickBot="1" x14ac:dyDescent="0.3">
      <c r="A6" s="2"/>
      <c r="B6" s="2"/>
      <c r="C6" s="2"/>
      <c r="D6" s="10">
        <v>100</v>
      </c>
      <c r="E6" s="2"/>
      <c r="F6" s="2"/>
      <c r="G6" s="2"/>
      <c r="H6" s="2"/>
      <c r="I6" s="2"/>
      <c r="J6" s="2"/>
      <c r="K6" s="2"/>
      <c r="L6" s="2"/>
      <c r="M6" s="6">
        <v>0</v>
      </c>
      <c r="N6" s="6">
        <v>0</v>
      </c>
      <c r="O6" s="6">
        <v>0</v>
      </c>
      <c r="P6" s="6">
        <v>0</v>
      </c>
    </row>
    <row r="7" spans="1:17" ht="22.5" thickTop="1" thickBot="1" x14ac:dyDescent="0.3">
      <c r="A7" s="2"/>
      <c r="B7" s="2"/>
      <c r="C7" s="2"/>
      <c r="D7" s="11" t="s">
        <v>14</v>
      </c>
      <c r="E7" s="2"/>
      <c r="F7" s="2"/>
      <c r="G7" s="2"/>
      <c r="H7" s="2"/>
      <c r="I7" s="2"/>
      <c r="J7" s="2"/>
      <c r="K7" s="2"/>
      <c r="L7" s="2"/>
      <c r="M7" s="5" t="s">
        <v>15</v>
      </c>
      <c r="N7" s="30" t="s">
        <v>15</v>
      </c>
      <c r="O7" s="7" t="s">
        <v>15</v>
      </c>
      <c r="P7" s="19" t="s">
        <v>15</v>
      </c>
      <c r="Q7" s="48" t="s">
        <v>27</v>
      </c>
    </row>
    <row r="8" spans="1:17" ht="27" thickBot="1" x14ac:dyDescent="0.3">
      <c r="A8" s="2"/>
      <c r="B8" s="2"/>
      <c r="C8" s="2"/>
      <c r="D8" s="9">
        <v>3</v>
      </c>
      <c r="E8" s="2"/>
      <c r="F8" s="2"/>
      <c r="G8" s="2"/>
      <c r="H8" s="2"/>
      <c r="I8" s="2"/>
      <c r="J8" s="2"/>
      <c r="K8" s="2"/>
      <c r="L8" s="2"/>
      <c r="M8" s="6">
        <v>0</v>
      </c>
      <c r="N8" s="6">
        <v>0</v>
      </c>
      <c r="O8" s="6">
        <v>0</v>
      </c>
      <c r="P8" s="6">
        <v>0</v>
      </c>
      <c r="Q8" s="49">
        <f>P10-O10</f>
        <v>4.16</v>
      </c>
    </row>
    <row r="9" spans="1:17" ht="21.75" thickTop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6" t="s">
        <v>25</v>
      </c>
      <c r="N9" s="47" t="s">
        <v>26</v>
      </c>
      <c r="O9" s="44" t="s">
        <v>16</v>
      </c>
      <c r="P9" s="45" t="s">
        <v>24</v>
      </c>
      <c r="Q9" s="48" t="s">
        <v>28</v>
      </c>
    </row>
    <row r="10" spans="1:17" ht="27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50">
        <f>M2+M4+M6+M8</f>
        <v>43.733333333333334</v>
      </c>
      <c r="N10" s="51">
        <f>N2+N4+N6+N8</f>
        <v>64.533333333333331</v>
      </c>
      <c r="O10" s="8">
        <f>O2+O4+O6+O8</f>
        <v>8.7466666666666661</v>
      </c>
      <c r="P10" s="23">
        <f>P2+P4+P6+P8</f>
        <v>12.906666666666666</v>
      </c>
      <c r="Q10" s="49">
        <f>Q8*G2</f>
        <v>20.8</v>
      </c>
    </row>
    <row r="11" spans="1:17" x14ac:dyDescent="0.25">
      <c r="N11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A010002</vt:lpstr>
      <vt:lpstr>A010004</vt:lpstr>
      <vt:lpstr>A020007</vt:lpstr>
      <vt:lpstr>A020010</vt:lpstr>
      <vt:lpstr>A020013</vt:lpstr>
      <vt:lpstr>A020014</vt:lpstr>
      <vt:lpstr>A020017</vt:lpstr>
      <vt:lpstr>A020020</vt:lpstr>
      <vt:lpstr>A020021</vt:lpstr>
      <vt:lpstr>A020022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rayadpc</dc:creator>
  <cp:lastModifiedBy>Ramez Ayad</cp:lastModifiedBy>
  <dcterms:created xsi:type="dcterms:W3CDTF">2020-07-07T10:51:04Z</dcterms:created>
  <dcterms:modified xsi:type="dcterms:W3CDTF">2021-03-27T14:23:14Z</dcterms:modified>
</cp:coreProperties>
</file>