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2-Work\03-GraphicsWork\01 CNC Working\07 Documents\"/>
    </mc:Choice>
  </mc:AlternateContent>
  <bookViews>
    <workbookView xWindow="0" yWindow="0" windowWidth="24000" windowHeight="9885" tabRatio="811" activeTab="10"/>
  </bookViews>
  <sheets>
    <sheet name="A010002" sheetId="1" r:id="rId1"/>
    <sheet name="A010004" sheetId="2" r:id="rId2"/>
    <sheet name="A020007" sheetId="11" r:id="rId3"/>
    <sheet name="A020010" sheetId="9" r:id="rId4"/>
    <sheet name="A020013" sheetId="3" r:id="rId5"/>
    <sheet name="A020014" sheetId="7" r:id="rId6"/>
    <sheet name="A020017" sheetId="10" r:id="rId7"/>
    <sheet name="A020020" sheetId="6" r:id="rId8"/>
    <sheet name="A020021" sheetId="5" r:id="rId9"/>
    <sheet name="A020022" sheetId="8" r:id="rId10"/>
    <sheet name="A020024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2" l="1"/>
  <c r="O6" i="12"/>
  <c r="O4" i="12"/>
  <c r="L2" i="12"/>
  <c r="J2" i="12"/>
  <c r="E2" i="12"/>
  <c r="F2" i="12" s="1"/>
  <c r="M2" i="12" s="1"/>
  <c r="M10" i="12" s="1"/>
  <c r="O2" i="12" s="1"/>
  <c r="O10" i="12" s="1"/>
  <c r="N2" i="12" l="1"/>
  <c r="N10" i="12" s="1"/>
  <c r="P2" i="12" s="1"/>
  <c r="P10" i="12" s="1"/>
  <c r="Q8" i="12" s="1"/>
  <c r="Q10" i="12" s="1"/>
  <c r="L2" i="11"/>
  <c r="J2" i="11"/>
  <c r="E2" i="11"/>
  <c r="F2" i="11" s="1"/>
  <c r="M2" i="11" s="1"/>
  <c r="M10" i="11" s="1"/>
  <c r="O2" i="11" s="1"/>
  <c r="O10" i="11" s="1"/>
  <c r="P2" i="9"/>
  <c r="O2" i="9"/>
  <c r="N2" i="11" l="1"/>
  <c r="N10" i="11" s="1"/>
  <c r="P2" i="11" s="1"/>
  <c r="P10" i="11" s="1"/>
  <c r="Q8" i="11" s="1"/>
  <c r="Q10" i="11" s="1"/>
  <c r="J2" i="5"/>
  <c r="L2" i="10" l="1"/>
  <c r="N2" i="10" s="1"/>
  <c r="N10" i="10" s="1"/>
  <c r="P2" i="10" s="1"/>
  <c r="P10" i="10" s="1"/>
  <c r="J2" i="10"/>
  <c r="E2" i="10"/>
  <c r="F2" i="10" s="1"/>
  <c r="L2" i="9"/>
  <c r="E2" i="9"/>
  <c r="F2" i="9" s="1"/>
  <c r="M2" i="10" l="1"/>
  <c r="M10" i="10" s="1"/>
  <c r="O2" i="10" s="1"/>
  <c r="O10" i="10" s="1"/>
  <c r="Q8" i="10" s="1"/>
  <c r="Q10" i="10" s="1"/>
  <c r="J2" i="9"/>
  <c r="N2" i="9"/>
  <c r="N10" i="9" s="1"/>
  <c r="P10" i="9" s="1"/>
  <c r="M2" i="9"/>
  <c r="M10" i="9" s="1"/>
  <c r="O10" i="9" s="1"/>
  <c r="Q8" i="9" l="1"/>
  <c r="Q10" i="9" s="1"/>
  <c r="L2" i="8" l="1"/>
  <c r="J2" i="8"/>
  <c r="E2" i="8"/>
  <c r="F2" i="8" s="1"/>
  <c r="L2" i="7"/>
  <c r="J2" i="7"/>
  <c r="E2" i="7"/>
  <c r="F2" i="7" s="1"/>
  <c r="L2" i="6"/>
  <c r="J2" i="6"/>
  <c r="E2" i="6"/>
  <c r="F2" i="6" s="1"/>
  <c r="M2" i="6" l="1"/>
  <c r="M10" i="6" s="1"/>
  <c r="O2" i="6" s="1"/>
  <c r="O10" i="6" s="1"/>
  <c r="N2" i="8"/>
  <c r="N10" i="8" s="1"/>
  <c r="P2" i="8" s="1"/>
  <c r="P10" i="8" s="1"/>
  <c r="M2" i="8"/>
  <c r="M10" i="8" s="1"/>
  <c r="O2" i="8" s="1"/>
  <c r="O10" i="8" s="1"/>
  <c r="N2" i="7"/>
  <c r="N10" i="7" s="1"/>
  <c r="P2" i="7" s="1"/>
  <c r="P10" i="7" s="1"/>
  <c r="M2" i="7"/>
  <c r="M10" i="7" s="1"/>
  <c r="O2" i="7" s="1"/>
  <c r="O10" i="7" s="1"/>
  <c r="N2" i="6"/>
  <c r="N10" i="6" s="1"/>
  <c r="P2" i="6" s="1"/>
  <c r="P10" i="6" s="1"/>
  <c r="Q8" i="6" s="1"/>
  <c r="Q10" i="6" s="1"/>
  <c r="E2" i="5"/>
  <c r="F2" i="5" s="1"/>
  <c r="Q8" i="8" l="1"/>
  <c r="Q10" i="8" s="1"/>
  <c r="Q8" i="7"/>
  <c r="Q10" i="7" s="1"/>
  <c r="M2" i="5"/>
  <c r="M10" i="5" s="1"/>
  <c r="O2" i="5" s="1"/>
  <c r="O10" i="5" s="1"/>
  <c r="L2" i="5"/>
  <c r="N2" i="5" s="1"/>
  <c r="N10" i="5" s="1"/>
  <c r="P2" i="5" s="1"/>
  <c r="P10" i="5" s="1"/>
  <c r="H13" i="3"/>
  <c r="J13" i="3" s="1"/>
  <c r="E13" i="3"/>
  <c r="F13" i="3" s="1"/>
  <c r="J2" i="3"/>
  <c r="L2" i="3"/>
  <c r="F2" i="3"/>
  <c r="E2" i="3"/>
  <c r="Q8" i="5" l="1"/>
  <c r="Q10" i="5" s="1"/>
  <c r="M2" i="3"/>
  <c r="M10" i="3" s="1"/>
  <c r="O2" i="3" s="1"/>
  <c r="O10" i="3" s="1"/>
  <c r="N2" i="3"/>
  <c r="N10" i="3" s="1"/>
  <c r="P2" i="3" s="1"/>
  <c r="P10" i="3" s="1"/>
  <c r="M13" i="3"/>
  <c r="M21" i="3" s="1"/>
  <c r="O13" i="3" s="1"/>
  <c r="O21" i="3" s="1"/>
  <c r="L13" i="3"/>
  <c r="N13" i="3" s="1"/>
  <c r="N21" i="3" s="1"/>
  <c r="P13" i="3" s="1"/>
  <c r="P21" i="3" s="1"/>
  <c r="H2" i="2"/>
  <c r="L2" i="2"/>
  <c r="E2" i="2"/>
  <c r="F2" i="2" s="1"/>
  <c r="Q8" i="3" l="1"/>
  <c r="Q10" i="3" s="1"/>
  <c r="Q19" i="3"/>
  <c r="Q21" i="3" s="1"/>
  <c r="J2" i="2"/>
  <c r="M2" i="2" s="1"/>
  <c r="M10" i="2" s="1"/>
  <c r="O2" i="2" s="1"/>
  <c r="O10" i="2" s="1"/>
  <c r="N2" i="2"/>
  <c r="N10" i="2" s="1"/>
  <c r="P2" i="2" s="1"/>
  <c r="P10" i="2" s="1"/>
  <c r="Q8" i="2" l="1"/>
  <c r="Q10" i="2" s="1"/>
  <c r="E2" i="1" l="1"/>
  <c r="F2" i="1" s="1"/>
  <c r="L2" i="1"/>
  <c r="N2" i="1" l="1"/>
  <c r="N10" i="1" s="1"/>
  <c r="P2" i="1" s="1"/>
  <c r="P10" i="1" s="1"/>
  <c r="J2" i="1"/>
  <c r="M2" i="1" s="1"/>
  <c r="M10" i="1" s="1"/>
  <c r="O2" i="1" l="1"/>
  <c r="O10" i="1" s="1"/>
  <c r="Q8" i="1" s="1"/>
  <c r="Q10" i="1" s="1"/>
</calcChain>
</file>

<file path=xl/sharedStrings.xml><?xml version="1.0" encoding="utf-8"?>
<sst xmlns="http://schemas.openxmlformats.org/spreadsheetml/2006/main" count="433" uniqueCount="48">
  <si>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</si>
  <si>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</si>
  <si>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</si>
  <si>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</si>
  <si>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</si>
  <si>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</si>
  <si>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</si>
  <si>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</si>
  <si>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</si>
  <si>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</si>
  <si>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</si>
  <si>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</si>
  <si>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</si>
  <si>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</si>
  <si>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</si>
  <si>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</si>
  <si>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</si>
  <si>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A010002</t>
  </si>
  <si>
    <t>ميكب Organizer بدرج - A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</si>
  <si>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</si>
  <si>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</si>
  <si>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</si>
  <si>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</si>
  <si>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</si>
  <si>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</si>
  <si>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</si>
  <si>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</si>
  <si>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</si>
  <si>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</si>
  <si>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A010004</t>
  </si>
  <si>
    <t>مكيب Oragnizers -A</t>
  </si>
  <si>
    <t>A020013</t>
  </si>
  <si>
    <t>مقلمة صبار - B</t>
  </si>
  <si>
    <t>A020014</t>
  </si>
  <si>
    <t>A020021</t>
  </si>
  <si>
    <t>مقلمة هندسية دورين</t>
  </si>
  <si>
    <t>A020022</t>
  </si>
  <si>
    <t>مقلمه 3 ادوار ودرج</t>
  </si>
  <si>
    <t>مقلمة صغيره مع حامل موبايل</t>
  </si>
  <si>
    <t>مقلمة مربعه 4 اقسام هرمية</t>
  </si>
  <si>
    <t>مقلمة صبار - A 3mm</t>
  </si>
  <si>
    <t>A020010</t>
  </si>
  <si>
    <t>A020017</t>
  </si>
  <si>
    <t>A020020</t>
  </si>
  <si>
    <t>A020007</t>
  </si>
  <si>
    <t>حامل رأسي طويل</t>
  </si>
  <si>
    <t>سعر البيع</t>
  </si>
  <si>
    <t>A020024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</si>
</sst>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2" fontId="16" fillId="14" borderId="5" xfId="0" applyNumberFormat="1" applyFont="1" applyFill="1" applyBorder="1" applyAlignment="1">
      <alignment horizontal="center" vertical="center" wrapText="1"/>
    </xf>
    <xf numFmtId="2" fontId="17" fillId="1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1695450</xdr:colOff>
      <xdr:row>8</xdr:row>
      <xdr:rowOff>123545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876900" y="657225"/>
          <a:ext cx="2724150" cy="2043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2394857</xdr:colOff>
      <xdr:row>9</xdr:row>
      <xdr:rowOff>108857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47321" y="938893"/>
          <a:ext cx="3429000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2408465</xdr:colOff>
      <xdr:row>9</xdr:row>
      <xdr:rowOff>117928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33713" y="938893"/>
          <a:ext cx="3442607" cy="2295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-1</xdr:colOff>
      <xdr:row>10</xdr:row>
      <xdr:rowOff>77107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192893" y="938893"/>
          <a:ext cx="3483428" cy="2594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2408465</xdr:colOff>
      <xdr:row>9</xdr:row>
      <xdr:rowOff>117928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33713" y="938893"/>
          <a:ext cx="3442607" cy="22950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2393393</xdr:colOff>
      <xdr:row>9</xdr:row>
      <xdr:rowOff>244928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48785" y="938893"/>
          <a:ext cx="3427536" cy="24220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2408465</xdr:colOff>
      <xdr:row>9</xdr:row>
      <xdr:rowOff>255578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33713" y="938893"/>
          <a:ext cx="3442607" cy="243272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2394857</xdr:colOff>
      <xdr:row>9</xdr:row>
      <xdr:rowOff>245962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47321" y="938893"/>
          <a:ext cx="3429000" cy="24231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1</xdr:col>
      <xdr:colOff>843642</xdr:colOff>
      <xdr:row>9</xdr:row>
      <xdr:rowOff>326570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798536" y="938894"/>
          <a:ext cx="1877784" cy="250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L20" sqref="L20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17</v>
      </c>
      <c r="B1" s="3" t="s">
        <v>18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3</v>
      </c>
      <c r="H2" s="33">
        <v>33</v>
      </c>
      <c r="I2" s="35">
        <v>0.5</v>
      </c>
      <c r="J2" s="37">
        <f>H2*I2</f>
        <v>16.5</v>
      </c>
      <c r="K2" s="42">
        <v>1</v>
      </c>
      <c r="L2" s="43">
        <f>K2*H2</f>
        <v>33</v>
      </c>
      <c r="M2" s="39">
        <f>F2+J2</f>
        <v>49.833333333333336</v>
      </c>
      <c r="N2" s="21">
        <f>L2+F2</f>
        <v>66.333333333333343</v>
      </c>
      <c r="O2" s="15">
        <f>M10/$G$2</f>
        <v>16.611111111111111</v>
      </c>
      <c r="P2" s="17">
        <f>N10/$G$2</f>
        <v>22.111111111111114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1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1</v>
      </c>
      <c r="P6" s="6">
        <v>1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7</v>
      </c>
      <c r="P8" s="6">
        <v>7</v>
      </c>
      <c r="Q8" s="49">
        <f>P10-O10</f>
        <v>5.5000000000000036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49.833333333333336</v>
      </c>
      <c r="N10" s="51">
        <f>N2+N4+N6+N8</f>
        <v>66.333333333333343</v>
      </c>
      <c r="O10" s="8">
        <f>O2+O4+O6+O8</f>
        <v>25.611111111111111</v>
      </c>
      <c r="P10" s="23">
        <f>P2+P4+P6+P8</f>
        <v>31.111111111111114</v>
      </c>
      <c r="Q10" s="49">
        <f>Q8*G2</f>
        <v>16.500000000000011</v>
      </c>
    </row>
    <row r="11" spans="1:17" x14ac:dyDescent="0.25">
      <c r="N11" s="4"/>
    </row>
  </sheetData>
  <pageMargins left="0.25" right="0.25" top="0.75" bottom="0.75" header="0.3" footer="0.3"/>
  <pageSetup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K3" sqref="K3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36</v>
      </c>
      <c r="B1" s="3" t="s">
        <v>37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4</v>
      </c>
      <c r="H2" s="33">
        <v>40</v>
      </c>
      <c r="I2" s="35">
        <v>0.2</v>
      </c>
      <c r="J2" s="37">
        <f>H2*I2</f>
        <v>8</v>
      </c>
      <c r="K2" s="42">
        <v>2</v>
      </c>
      <c r="L2" s="43">
        <f>K2*H2</f>
        <v>80</v>
      </c>
      <c r="M2" s="39">
        <f>F2+J2</f>
        <v>41.333333333333336</v>
      </c>
      <c r="N2" s="21">
        <f>L2+F2</f>
        <v>113.33333333333334</v>
      </c>
      <c r="O2" s="15">
        <f>M10/$G$2</f>
        <v>10.333333333333334</v>
      </c>
      <c r="P2" s="17">
        <f>N10/$G$2</f>
        <v>28.333333333333336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18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41.333333333333336</v>
      </c>
      <c r="N10" s="51">
        <f>N2+N4+N6+N8</f>
        <v>113.33333333333334</v>
      </c>
      <c r="O10" s="8">
        <f>O2+O4+O6+O8</f>
        <v>10.333333333333334</v>
      </c>
      <c r="P10" s="23">
        <f>P2+P4+P6+P8</f>
        <v>28.333333333333336</v>
      </c>
      <c r="Q10" s="49">
        <f>Q8*G2</f>
        <v>72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rightToLeft="1" tabSelected="1" zoomScale="70" zoomScaleNormal="70" workbookViewId="0">
      <selection activeCell="I9" sqref="I9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27.28515625" style="1" customWidth="1"/>
    <col min="19" max="16384" width="9.140625" style="1"/>
  </cols>
  <sheetData>
    <row r="1" spans="1:18" ht="48" thickBot="1" x14ac:dyDescent="0.3">
      <c r="A1" s="3" t="s">
        <v>47</v>
      </c>
      <c r="B1" s="3" t="s">
        <v>45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8" ht="27" thickBot="1" x14ac:dyDescent="0.3">
      <c r="A2" s="2"/>
      <c r="B2" s="3"/>
      <c r="C2" s="2"/>
      <c r="D2" s="16">
        <v>0.3</v>
      </c>
      <c r="E2" s="20">
        <f>D6/D8</f>
        <v>36.666666666666664</v>
      </c>
      <c r="F2" s="22">
        <f>E2*D4</f>
        <v>36.666666666666664</v>
      </c>
      <c r="G2" s="52">
        <v>12</v>
      </c>
      <c r="H2" s="33">
        <v>90</v>
      </c>
      <c r="I2" s="35">
        <v>0.2</v>
      </c>
      <c r="J2" s="37">
        <f>H2*I2</f>
        <v>18</v>
      </c>
      <c r="K2" s="42">
        <v>0.6</v>
      </c>
      <c r="L2" s="43">
        <f>K2*H2</f>
        <v>54</v>
      </c>
      <c r="M2" s="39">
        <f>F2+J2</f>
        <v>54.666666666666664</v>
      </c>
      <c r="N2" s="21">
        <f>L2+F2</f>
        <v>90.666666666666657</v>
      </c>
      <c r="O2" s="15">
        <f>M10/G2</f>
        <v>4.5555555555555554</v>
      </c>
      <c r="P2" s="17">
        <f>N10/G2</f>
        <v>7.5555555555555545</v>
      </c>
    </row>
    <row r="3" spans="1:18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8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f>P4</f>
        <v>2</v>
      </c>
      <c r="P4" s="6">
        <v>2</v>
      </c>
    </row>
    <row r="5" spans="1:18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8" ht="16.5" thickBot="1" x14ac:dyDescent="0.3">
      <c r="A6" s="2"/>
      <c r="B6" s="2"/>
      <c r="C6" s="2"/>
      <c r="D6" s="10">
        <v>110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f>P6</f>
        <v>0.5</v>
      </c>
      <c r="P6" s="6">
        <v>0.5</v>
      </c>
    </row>
    <row r="7" spans="1:18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  <c r="R7" s="54" t="s">
        <v>46</v>
      </c>
    </row>
    <row r="8" spans="1:18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f>P8</f>
        <v>1.5</v>
      </c>
      <c r="P8" s="6">
        <v>1.5</v>
      </c>
      <c r="Q8" s="49">
        <f>P10-O10</f>
        <v>2.9999999999999982</v>
      </c>
      <c r="R8" s="55">
        <v>15</v>
      </c>
    </row>
    <row r="9" spans="1:18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8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54.666666666666664</v>
      </c>
      <c r="N10" s="51">
        <f>N2+N4+N6+N8</f>
        <v>90.666666666666657</v>
      </c>
      <c r="O10" s="8">
        <f>O2+O4+O6+O8</f>
        <v>8.5555555555555554</v>
      </c>
      <c r="P10" s="23">
        <f>P2+P4+P6+P8</f>
        <v>11.555555555555554</v>
      </c>
      <c r="Q10" s="49">
        <f>Q8*G2</f>
        <v>35.999999999999979</v>
      </c>
    </row>
    <row r="11" spans="1:18" x14ac:dyDescent="0.25">
      <c r="N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A2" sqref="A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29</v>
      </c>
      <c r="B1" s="3" t="s">
        <v>30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50</v>
      </c>
      <c r="G2" s="52">
        <v>5</v>
      </c>
      <c r="H2" s="33">
        <f>27+5</f>
        <v>32</v>
      </c>
      <c r="I2" s="35">
        <v>0.5</v>
      </c>
      <c r="J2" s="37">
        <f>H2*I2</f>
        <v>16</v>
      </c>
      <c r="K2" s="42">
        <v>1</v>
      </c>
      <c r="L2" s="43">
        <f>K2*H2</f>
        <v>32</v>
      </c>
      <c r="M2" s="39">
        <f>F2+J2</f>
        <v>66</v>
      </c>
      <c r="N2" s="21">
        <f>L2+F2</f>
        <v>82</v>
      </c>
      <c r="O2" s="15">
        <f>M10/$G$2</f>
        <v>13.2</v>
      </c>
      <c r="P2" s="17">
        <f>N10/$G$2</f>
        <v>16.399999999999999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3.1999999999999993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66</v>
      </c>
      <c r="N10" s="51">
        <f>N2+N4+N6+N8</f>
        <v>82</v>
      </c>
      <c r="O10" s="8">
        <f>O2+O4+O6+O8</f>
        <v>13.2</v>
      </c>
      <c r="P10" s="23">
        <f>P2+P4+P6+P8</f>
        <v>16.399999999999999</v>
      </c>
      <c r="Q10" s="49">
        <f>Q8*G2</f>
        <v>15.999999999999996</v>
      </c>
    </row>
    <row r="11" spans="1:17" x14ac:dyDescent="0.25">
      <c r="N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K10" sqref="K10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44</v>
      </c>
      <c r="B1" s="3" t="s">
        <v>38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2</v>
      </c>
      <c r="H2" s="33">
        <v>60</v>
      </c>
      <c r="I2" s="35">
        <v>0.5</v>
      </c>
      <c r="J2" s="37">
        <f>H2*I2</f>
        <v>30</v>
      </c>
      <c r="K2" s="42">
        <v>0.6</v>
      </c>
      <c r="L2" s="43">
        <f>K2*H2</f>
        <v>36</v>
      </c>
      <c r="M2" s="39">
        <f>F2+J2</f>
        <v>63.333333333333336</v>
      </c>
      <c r="N2" s="21">
        <f>L2+F2</f>
        <v>69.333333333333343</v>
      </c>
      <c r="O2" s="15">
        <f>M10/G2</f>
        <v>31.666666666666668</v>
      </c>
      <c r="P2" s="17">
        <f>N10/G2</f>
        <v>34.666666666666671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2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7.0000000000000036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63.333333333333336</v>
      </c>
      <c r="N10" s="51">
        <f>N2+N4+N6+N8</f>
        <v>69.333333333333343</v>
      </c>
      <c r="O10" s="8">
        <f>O2+O4+O6+O8</f>
        <v>31.666666666666668</v>
      </c>
      <c r="P10" s="23">
        <f>P2+P4+P6+P8</f>
        <v>38.666666666666671</v>
      </c>
      <c r="Q10" s="49">
        <f>Q8*G2</f>
        <v>14.000000000000007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M2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41</v>
      </c>
      <c r="B1" s="3" t="s">
        <v>38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8</v>
      </c>
      <c r="H2" s="33">
        <v>50</v>
      </c>
      <c r="I2" s="35">
        <v>0.5</v>
      </c>
      <c r="J2" s="37">
        <f>H2*I2</f>
        <v>25</v>
      </c>
      <c r="K2" s="42">
        <v>1</v>
      </c>
      <c r="L2" s="43">
        <f>K2*H2</f>
        <v>50</v>
      </c>
      <c r="M2" s="39">
        <f>F2+J2</f>
        <v>58.333333333333336</v>
      </c>
      <c r="N2" s="21">
        <f>L2+F2</f>
        <v>83.333333333333343</v>
      </c>
      <c r="O2" s="15">
        <f>M10/G2</f>
        <v>7.291666666666667</v>
      </c>
      <c r="P2" s="17">
        <f>N10/G2</f>
        <v>10.416666666666668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3.1250000000000009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58.333333333333336</v>
      </c>
      <c r="N10" s="51">
        <f>N2+N4+N6+N8</f>
        <v>83.333333333333343</v>
      </c>
      <c r="O10" s="8">
        <f>O2+O4+O6+O8</f>
        <v>7.291666666666667</v>
      </c>
      <c r="P10" s="23">
        <f>P2+P4+P6+P8</f>
        <v>10.416666666666668</v>
      </c>
      <c r="Q10" s="49">
        <f>Q8*G2</f>
        <v>25.000000000000007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zoomScale="70" zoomScaleNormal="70" workbookViewId="0">
      <selection activeCell="P10" sqref="P10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31</v>
      </c>
      <c r="B1" s="3" t="s">
        <v>40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6</v>
      </c>
      <c r="H2" s="33">
        <v>75</v>
      </c>
      <c r="I2" s="35">
        <v>0.2</v>
      </c>
      <c r="J2" s="37">
        <f>H2*I2</f>
        <v>15</v>
      </c>
      <c r="K2" s="42">
        <v>0.6</v>
      </c>
      <c r="L2" s="43">
        <f>K2*H2</f>
        <v>45</v>
      </c>
      <c r="M2" s="39">
        <f>F2+J2</f>
        <v>48.333333333333336</v>
      </c>
      <c r="N2" s="21">
        <f>L2+F2</f>
        <v>78.333333333333343</v>
      </c>
      <c r="O2" s="15">
        <f>M10/$G$2</f>
        <v>8.0555555555555554</v>
      </c>
      <c r="P2" s="17">
        <f>N10/$G$2</f>
        <v>13.055555555555557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5.0000000000000018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48.333333333333336</v>
      </c>
      <c r="N10" s="51">
        <f>N2+N4+N6+N8</f>
        <v>78.333333333333343</v>
      </c>
      <c r="O10" s="8">
        <f>O2+O4+O6+O8</f>
        <v>8.0555555555555554</v>
      </c>
      <c r="P10" s="23">
        <f>P2+P4+P6+P8</f>
        <v>13.055555555555557</v>
      </c>
      <c r="Q10" s="49">
        <f>Q8*G2</f>
        <v>30.000000000000011</v>
      </c>
    </row>
    <row r="11" spans="1:17" ht="15.75" thickBot="1" x14ac:dyDescent="0.3">
      <c r="N11" s="4"/>
    </row>
    <row r="12" spans="1:17" ht="48" thickBot="1" x14ac:dyDescent="0.3">
      <c r="A12" s="3" t="s">
        <v>31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23</v>
      </c>
      <c r="H12" s="32" t="s">
        <v>3</v>
      </c>
      <c r="I12" s="34" t="s">
        <v>4</v>
      </c>
      <c r="J12" s="36" t="s">
        <v>5</v>
      </c>
      <c r="K12" s="40" t="s">
        <v>19</v>
      </c>
      <c r="L12" s="41" t="s">
        <v>20</v>
      </c>
      <c r="M12" s="38" t="s">
        <v>6</v>
      </c>
      <c r="N12" s="28" t="s">
        <v>21</v>
      </c>
      <c r="O12" s="26" t="s">
        <v>7</v>
      </c>
      <c r="P12" s="27" t="s">
        <v>22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33.333333333333336</v>
      </c>
      <c r="G13" s="52">
        <v>6</v>
      </c>
      <c r="H13" s="33">
        <f>60+15</f>
        <v>75</v>
      </c>
      <c r="I13" s="35">
        <v>0.5</v>
      </c>
      <c r="J13" s="37">
        <f>H13*I13</f>
        <v>37.5</v>
      </c>
      <c r="K13" s="42">
        <v>1</v>
      </c>
      <c r="L13" s="43">
        <f>K13*H13</f>
        <v>75</v>
      </c>
      <c r="M13" s="39">
        <f>F13+J13</f>
        <v>70.833333333333343</v>
      </c>
      <c r="N13" s="21">
        <f>L13+F13</f>
        <v>108.33333333333334</v>
      </c>
      <c r="O13" s="15">
        <f>M21/$G$2</f>
        <v>11.805555555555557</v>
      </c>
      <c r="P13" s="17">
        <f>N21/$G$2</f>
        <v>18.055555555555557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1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1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1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27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1</v>
      </c>
      <c r="Q19" s="49">
        <f>P21-O21</f>
        <v>9.25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25</v>
      </c>
      <c r="N20" s="47" t="s">
        <v>26</v>
      </c>
      <c r="O20" s="44" t="s">
        <v>16</v>
      </c>
      <c r="P20" s="45" t="s">
        <v>24</v>
      </c>
      <c r="Q20" s="48" t="s">
        <v>28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70.833333333333343</v>
      </c>
      <c r="N21" s="51">
        <f>N13+N15+N17+N19</f>
        <v>108.33333333333334</v>
      </c>
      <c r="O21" s="8">
        <f>O13+O15+O17+O19</f>
        <v>11.805555555555557</v>
      </c>
      <c r="P21" s="23">
        <f>P13+P15+P17+P19</f>
        <v>21.055555555555557</v>
      </c>
      <c r="Q21" s="49">
        <f>Q19*G13</f>
        <v>55.5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K2" sqref="K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33</v>
      </c>
      <c r="B1" s="3" t="s">
        <v>38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18</v>
      </c>
      <c r="H2" s="33">
        <v>50</v>
      </c>
      <c r="I2" s="35">
        <v>0.2</v>
      </c>
      <c r="J2" s="37">
        <f>H2*I2</f>
        <v>10</v>
      </c>
      <c r="K2" s="42">
        <v>0.6</v>
      </c>
      <c r="L2" s="43">
        <f>K2*H2</f>
        <v>30</v>
      </c>
      <c r="M2" s="39">
        <f>F2+J2</f>
        <v>43.333333333333336</v>
      </c>
      <c r="N2" s="21">
        <f>L2+F2</f>
        <v>63.333333333333336</v>
      </c>
      <c r="O2" s="15">
        <f>M10/$G$2</f>
        <v>2.4074074074074074</v>
      </c>
      <c r="P2" s="17">
        <f>N10/$G$2</f>
        <v>3.5185185185185186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1.1111111111111112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43.333333333333336</v>
      </c>
      <c r="N10" s="51">
        <f>N2+N4+N6+N8</f>
        <v>63.333333333333336</v>
      </c>
      <c r="O10" s="8">
        <f>O2+O4+O6+O8</f>
        <v>2.4074074074074074</v>
      </c>
      <c r="P10" s="23">
        <f>P2+P4+P6+P8</f>
        <v>3.5185185185185186</v>
      </c>
      <c r="Q10" s="49">
        <f>Q8*G2</f>
        <v>20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P10" sqref="P10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42</v>
      </c>
      <c r="B1" s="3" t="s">
        <v>39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19</v>
      </c>
      <c r="H2" s="33">
        <v>35</v>
      </c>
      <c r="I2" s="35">
        <v>0.2</v>
      </c>
      <c r="J2" s="37">
        <f>H2*I2</f>
        <v>7</v>
      </c>
      <c r="K2" s="42">
        <v>0.6</v>
      </c>
      <c r="L2" s="43">
        <f>K2*H2</f>
        <v>21</v>
      </c>
      <c r="M2" s="39">
        <f>F2+J2</f>
        <v>40.333333333333336</v>
      </c>
      <c r="N2" s="21">
        <f>L2+F2</f>
        <v>54.333333333333336</v>
      </c>
      <c r="O2" s="15">
        <f>M10/$G$2</f>
        <v>2.1228070175438596</v>
      </c>
      <c r="P2" s="17">
        <f>N10/$G$2</f>
        <v>2.8596491228070176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0.73684210526315796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40.333333333333336</v>
      </c>
      <c r="N10" s="51">
        <f>N2+N4+N6+N8</f>
        <v>54.333333333333336</v>
      </c>
      <c r="O10" s="8">
        <f>O2+O4+O6+O8</f>
        <v>2.1228070175438596</v>
      </c>
      <c r="P10" s="23">
        <f>P2+P4+P6+P8</f>
        <v>2.8596491228070176</v>
      </c>
      <c r="Q10" s="49">
        <f>Q8*G2</f>
        <v>14.000000000000002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K3" sqref="K3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43</v>
      </c>
      <c r="B1" s="3" t="s">
        <v>39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12</v>
      </c>
      <c r="H2" s="33">
        <v>60</v>
      </c>
      <c r="I2" s="35">
        <v>0.2</v>
      </c>
      <c r="J2" s="37">
        <f>H2*I2</f>
        <v>12</v>
      </c>
      <c r="K2" s="42">
        <v>0.7</v>
      </c>
      <c r="L2" s="43">
        <f>K2*H2</f>
        <v>42</v>
      </c>
      <c r="M2" s="39">
        <f>F2+J2</f>
        <v>45.333333333333336</v>
      </c>
      <c r="N2" s="21">
        <f>L2+F2</f>
        <v>75.333333333333343</v>
      </c>
      <c r="O2" s="15">
        <f>M10/$G$2</f>
        <v>3.7777777777777781</v>
      </c>
      <c r="P2" s="17">
        <f>N10/$G$2</f>
        <v>6.2777777777777786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2.5000000000000004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45.333333333333336</v>
      </c>
      <c r="N10" s="51">
        <f>N2+N4+N6+N8</f>
        <v>75.333333333333343</v>
      </c>
      <c r="O10" s="8">
        <f>O2+O4+O6+O8</f>
        <v>3.7777777777777781</v>
      </c>
      <c r="P10" s="23">
        <f>P2+P4+P6+P8</f>
        <v>6.2777777777777786</v>
      </c>
      <c r="Q10" s="49">
        <f>Q8*G2</f>
        <v>30.000000000000007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K3" sqref="K3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34</v>
      </c>
      <c r="B1" s="3" t="s">
        <v>35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5</v>
      </c>
      <c r="H2" s="33">
        <v>52</v>
      </c>
      <c r="I2" s="35">
        <v>0.2</v>
      </c>
      <c r="J2" s="37">
        <f>H2*I2</f>
        <v>10.4</v>
      </c>
      <c r="K2" s="42">
        <v>0.6</v>
      </c>
      <c r="L2" s="43">
        <f>K2*H2</f>
        <v>31.2</v>
      </c>
      <c r="M2" s="39">
        <f>F2+J2</f>
        <v>43.733333333333334</v>
      </c>
      <c r="N2" s="21">
        <f>L2+F2</f>
        <v>64.533333333333331</v>
      </c>
      <c r="O2" s="15">
        <f>M10/$G$2</f>
        <v>8.7466666666666661</v>
      </c>
      <c r="P2" s="17">
        <f>N10/$G$2</f>
        <v>12.906666666666666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4.16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43.733333333333334</v>
      </c>
      <c r="N10" s="51">
        <f>N2+N4+N6+N8</f>
        <v>64.533333333333331</v>
      </c>
      <c r="O10" s="8">
        <f>O2+O4+O6+O8</f>
        <v>8.7466666666666661</v>
      </c>
      <c r="P10" s="23">
        <f>P2+P4+P6+P8</f>
        <v>12.906666666666666</v>
      </c>
      <c r="Q10" s="49">
        <f>Q8*G2</f>
        <v>20.8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A010002</vt:lpstr>
      <vt:lpstr>A010004</vt:lpstr>
      <vt:lpstr>A020007</vt:lpstr>
      <vt:lpstr>A020010</vt:lpstr>
      <vt:lpstr>A020013</vt:lpstr>
      <vt:lpstr>A020014</vt:lpstr>
      <vt:lpstr>A020017</vt:lpstr>
      <vt:lpstr>A020020</vt:lpstr>
      <vt:lpstr>A020021</vt:lpstr>
      <vt:lpstr>A020022</vt:lpstr>
      <vt:lpstr>A020024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2021-04-21T09:45:00Z</dcterms:modified>
</cp:coreProperties>
</file>