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E0317ED8-72F6-4A1B-8985-D068690C99D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6 Ступеней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D26" i="1"/>
  <c r="D25" i="1"/>
  <c r="E13" i="1"/>
  <c r="E14" i="1"/>
  <c r="E15" i="1"/>
  <c r="E16" i="1"/>
  <c r="E17" i="1"/>
  <c r="E18" i="1"/>
  <c r="E19" i="1"/>
  <c r="E20" i="1"/>
  <c r="E21" i="1"/>
  <c r="E22" i="1"/>
  <c r="E23" i="1"/>
  <c r="E24" i="1"/>
  <c r="D13" i="1"/>
  <c r="D15" i="1" l="1"/>
  <c r="D16" i="1"/>
  <c r="D17" i="1"/>
  <c r="D18" i="1"/>
  <c r="D19" i="1"/>
  <c r="D20" i="1"/>
  <c r="D21" i="1"/>
  <c r="D22" i="1"/>
  <c r="D23" i="1"/>
  <c r="D24" i="1"/>
  <c r="D14" i="1"/>
</calcChain>
</file>

<file path=xl/sharedStrings.xml><?xml version="1.0" encoding="utf-8"?>
<sst xmlns="http://schemas.openxmlformats.org/spreadsheetml/2006/main" count="24" uniqueCount="24">
  <si>
    <t>Расчёт платы за электроэнергию в 1999 году</t>
  </si>
  <si>
    <t>Цена</t>
  </si>
  <si>
    <t>Верх</t>
  </si>
  <si>
    <t>№ пп</t>
  </si>
  <si>
    <t>Месяц</t>
  </si>
  <si>
    <t>Счетчик</t>
  </si>
  <si>
    <t>Расход</t>
  </si>
  <si>
    <t>Сумм</t>
  </si>
  <si>
    <t>Дата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</si>
  <si>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</si>
  <si>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</si>
  <si>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</si>
  <si>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</si>
  <si>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</si>
  <si>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</si>
  <si>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</si>
  <si>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</si>
  <si>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</si>
  <si>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</si>
  <si>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</si>
  <si>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</si>
  <si>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</t>
  </si>
  <si>
    <t>Среднее</t>
  </si>
  <si>
    <t>Тариф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</si>
</sst>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4"/>
      <color rgb="FF0E00C0"/>
      <name val="Calibri"/>
      <family val="2"/>
      <charset val="204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7" fontId="0" fillId="0" borderId="0" xfId="0" applyNumberFormat="1"/>
    <xf numFmtId="0" fontId="0" fillId="0" borderId="1" xfId="0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3" xfId="0" applyFill="1" applyBorder="1"/>
    <xf numFmtId="0" fontId="0" fillId="3" borderId="3" xfId="0" applyFill="1" applyBorder="1"/>
    <xf numFmtId="0" fontId="0" fillId="4" borderId="4" xfId="0" applyFill="1" applyBorder="1"/>
    <xf numFmtId="0" fontId="0" fillId="2" borderId="0" xfId="0" applyFill="1" applyBorder="1"/>
    <xf numFmtId="14" fontId="2" fillId="3" borderId="5" xfId="0" applyNumberFormat="1" applyFont="1" applyFill="1" applyBorder="1"/>
    <xf numFmtId="14" fontId="2" fillId="3" borderId="6" xfId="0" applyNumberFormat="1" applyFont="1" applyFill="1" applyBorder="1"/>
    <xf numFmtId="14" fontId="0" fillId="4" borderId="6" xfId="0" applyNumberFormat="1" applyFill="1" applyBorder="1"/>
    <xf numFmtId="14" fontId="0" fillId="3" borderId="6" xfId="0" applyNumberFormat="1" applyFill="1" applyBorder="1"/>
    <xf numFmtId="0" fontId="0" fillId="4" borderId="6" xfId="0" applyFill="1" applyBorder="1"/>
    <xf numFmtId="14" fontId="0" fillId="4" borderId="7" xfId="0" applyNumberFormat="1" applyFill="1" applyBorder="1"/>
    <xf numFmtId="0" fontId="0" fillId="4" borderId="8" xfId="0" applyFill="1" applyBorder="1"/>
    <xf numFmtId="0" fontId="0" fillId="4" borderId="9" xfId="0" applyFill="1" applyBorder="1"/>
    <xf numFmtId="14" fontId="0" fillId="4" borderId="1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" fillId="4" borderId="3" xfId="0" applyFont="1" applyFill="1" applyBorder="1"/>
    <xf numFmtId="2" fontId="2" fillId="3" borderId="2" xfId="0" applyNumberFormat="1" applyFont="1" applyFill="1" applyBorder="1"/>
    <xf numFmtId="2" fontId="2" fillId="3" borderId="3" xfId="0" applyNumberFormat="1" applyFont="1" applyFill="1" applyBorder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4" borderId="4" xfId="0" applyNumberFormat="1" applyFill="1" applyBorder="1"/>
    <xf numFmtId="2" fontId="0" fillId="4" borderId="9" xfId="0" applyNumberFormat="1" applyFill="1" applyBorder="1"/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2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center"/>
    </xf>
  </cellXfs>
  <cellStyles count="1">
    <cellStyle name="Обычный" xfId="0" builtinId="0"/>
  </cellStyles>
  <dxfs count="14">
    <dxf>
      <numFmt numFmtId="2" formatCode="0.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color theme="8" tint="-0.24994659260841701"/>
      </font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19" formatCode="dd/mm/yyyy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-0.49998474074526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6A70E4"/>
      <color rgb="FFF4B084"/>
      <color rgb="FF99FF66"/>
      <color rgb="FF66FF33"/>
      <color rgb="FF33CC33"/>
      <color rgb="FF00CC00"/>
      <color rgb="FF0E0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*</a:t>
            </a:r>
            <a:r>
              <a:rPr lang="ru-RU"/>
              <a:t>ц</a:t>
            </a:r>
            <a:r>
              <a:rPr lang="en-US"/>
              <a:t>.</a:t>
            </a:r>
            <a:endParaRPr lang="ru-RU"/>
          </a:p>
        </c:rich>
      </c:tx>
      <c:layout>
        <c:manualLayout>
          <c:xMode val="edge"/>
          <c:yMode val="edge"/>
          <c:x val="0.87819526898338363"/>
          <c:y val="0.4705879494655004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519827463427534E-2"/>
          <c:y val="0.2214840043874074"/>
          <c:w val="0.77098490533666308"/>
          <c:h val="0.55108195738980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'6 Ступеней'!$E$3</c:f>
              <c:strCache>
                <c:ptCount val="1"/>
                <c:pt idx="0">
                  <c:v>Цена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E0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Ступеней'!$D$4:$D$10</c:f>
              <c:numCache>
                <c:formatCode>General</c:formatCode>
                <c:ptCount val="7"/>
                <c:pt idx="0">
                  <c:v>75</c:v>
                </c:pt>
                <c:pt idx="1">
                  <c:v>130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'6 Ступеней'!$E$4:$E$10</c:f>
              <c:numCache>
                <c:formatCode>0.00</c:formatCode>
                <c:ptCount val="7"/>
                <c:pt idx="0">
                  <c:v>0.1</c:v>
                </c:pt>
                <c:pt idx="1">
                  <c:v>0.15</c:v>
                </c:pt>
                <c:pt idx="2">
                  <c:v>0.19</c:v>
                </c:pt>
                <c:pt idx="3">
                  <c:v>0.23</c:v>
                </c:pt>
                <c:pt idx="4">
                  <c:v>0.3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A-4C23-A479-C103FB48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50671"/>
        <c:axId val="232917199"/>
      </c:scatterChart>
      <c:valAx>
        <c:axId val="2301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917199"/>
        <c:crosses val="autoZero"/>
        <c:crossBetween val="midCat"/>
      </c:valAx>
      <c:valAx>
        <c:axId val="23291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150671"/>
        <c:crosses val="autoZero"/>
        <c:crossBetween val="midCat"/>
        <c:majorUnit val="0.1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Плата</a:t>
            </a:r>
            <a:r>
              <a:rPr lang="ru-RU" baseline="0"/>
              <a:t> за электроэнергию в 1999 году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1339398806492458E-2"/>
          <c:y val="0.17171296296296298"/>
          <c:w val="0.70613994351623477"/>
          <c:h val="0.619258165645960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 Ступеней'!$F$12</c:f>
              <c:strCache>
                <c:ptCount val="1"/>
                <c:pt idx="0">
                  <c:v>Сумм</c:v>
                </c:pt>
              </c:strCache>
            </c:strRef>
          </c:tx>
          <c:spPr>
            <a:solidFill>
              <a:srgbClr val="6A70E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'6 Ступеней'!$B$13:$B$24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'6 Ступеней'!$F$13:$F$24</c:f>
              <c:numCache>
                <c:formatCode>0.00</c:formatCode>
                <c:ptCount val="12"/>
                <c:pt idx="0">
                  <c:v>97.2</c:v>
                </c:pt>
                <c:pt idx="1">
                  <c:v>47.15</c:v>
                </c:pt>
                <c:pt idx="2">
                  <c:v>35.72</c:v>
                </c:pt>
                <c:pt idx="3">
                  <c:v>18</c:v>
                </c:pt>
                <c:pt idx="4">
                  <c:v>17.25</c:v>
                </c:pt>
                <c:pt idx="5">
                  <c:v>16.349999999999998</c:v>
                </c:pt>
                <c:pt idx="6">
                  <c:v>16.8</c:v>
                </c:pt>
                <c:pt idx="7">
                  <c:v>16.95</c:v>
                </c:pt>
                <c:pt idx="8">
                  <c:v>17.849999999999998</c:v>
                </c:pt>
                <c:pt idx="9">
                  <c:v>24.89</c:v>
                </c:pt>
                <c:pt idx="10">
                  <c:v>93.899999999999991</c:v>
                </c:pt>
                <c:pt idx="11">
                  <c:v>187.04999999999998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18-4701-B3C4-039038F6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186704"/>
        <c:axId val="1558722352"/>
      </c:barChart>
      <c:catAx>
        <c:axId val="129618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8722352"/>
        <c:crosses val="autoZero"/>
        <c:auto val="1"/>
        <c:lblAlgn val="ctr"/>
        <c:lblOffset val="100"/>
        <c:noMultiLvlLbl val="0"/>
      </c:catAx>
      <c:valAx>
        <c:axId val="1558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6186704"/>
        <c:crosses val="autoZero"/>
        <c:crossBetween val="between"/>
        <c:majorUnit val="20"/>
        <c:minorUnit val="4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126274</xdr:rowOff>
    </xdr:from>
    <xdr:to>
      <xdr:col>13</xdr:col>
      <xdr:colOff>174171</xdr:colOff>
      <xdr:row>7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FE7193-49CB-49C5-A904-22EE1813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487680</xdr:colOff>
      <xdr:row>10</xdr:row>
      <xdr:rowOff>0</xdr:rowOff>
    </xdr:from>
    <xdr:to>
      <xdr:col>17</xdr:col>
      <xdr:colOff>518160</xdr:colOff>
      <xdr:row>25</xdr:row>
      <xdr:rowOff>0</xdr:rowOff>
    </xdr:to>
    <xdr:grpSp>
      <xdr:nvGrpSpPr>
        <xdr:cNvPr id="5" name="Группа 4">
          <a:extLst>
            <a:ext uri="{FF2B5EF4-FFF2-40B4-BE49-F238E27FC236}">
              <a16:creationId xmlns:a16="http://schemas.microsoft.com/office/drawing/2014/main" id="{F83EDBB6-4B74-4B9F-865E-D810694BBC1E}"/>
            </a:ext>
          </a:extLst>
        </xdr:cNvPr>
        <xdr:cNvGrpSpPr/>
      </xdr:nvGrpSpPr>
      <xdr:grpSpPr>
        <a:xfrm>
          <a:off x="4488180" y="1912620"/>
          <a:ext cx="6126480" cy="2743200"/>
          <a:chOff x="4488180" y="1912620"/>
          <a:chExt cx="6126480" cy="2743200"/>
        </a:xfrm>
      </xdr:grpSpPr>
      <xdr:graphicFrame macro="">
        <xdr:nvGraphicFramePr>
          <xdr:cNvPr id="3" name="Диаграмма 2">
            <a:extLst>
              <a:ext uri="{FF2B5EF4-FFF2-40B4-BE49-F238E27FC236}">
                <a16:creationId xmlns:a16="http://schemas.microsoft.com/office/drawing/2014/main" id="{D08E3973-13B0-457E-82A0-F7B68F415189}"/>
              </a:ext>
            </a:extLst>
          </xdr:cNvPr>
          <xdr:cNvGraphicFramePr/>
        </xdr:nvGraphicFramePr>
        <xdr:xfrm>
          <a:off x="4488180" y="1912620"/>
          <a:ext cx="61264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9C5C354-E750-4C3F-BF52-219BB2F1CACF}"/>
              </a:ext>
            </a:extLst>
          </xdr:cNvPr>
          <xdr:cNvSpPr txBox="1"/>
        </xdr:nvSpPr>
        <xdr:spPr>
          <a:xfrm>
            <a:off x="9601200" y="3086100"/>
            <a:ext cx="735522" cy="2824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u-RU" sz="1100"/>
              <a:t>☐ Сумма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14D1AB-23D2-47A2-9AFD-8EC7D50DB349}" name="Таблица1" displayName="Таблица1" ref="C3:E9" totalsRowShown="0" headerRowDxfId="13" tableBorderDxfId="3">
  <autoFilter ref="C3:E9" xr:uid="{90089BD7-0D3C-47A9-8203-670F34E3E9C6}"/>
  <tableColumns count="3">
    <tableColumn id="1" xr3:uid="{0C9DC6A7-E936-4B40-B968-2ABE8A5B61E6}" name="№ пп" dataDxfId="2"/>
    <tableColumn id="2" xr3:uid="{80FAA3EC-7C5B-45CD-AA1F-56E17EDD2145}" name="Верх" dataDxfId="1"/>
    <tableColumn id="3" xr3:uid="{D9718592-3F89-4A0B-88CF-657958BEC66A}" name="Цена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7399D-DA85-48C7-AD7B-648704E0C317}" name="Таблица3" displayName="Таблица3" ref="B12:G26" totalsRowShown="0" headerRowDxfId="12" tableBorderDxfId="11">
  <autoFilter ref="B12:G26" xr:uid="{EBC9291F-6822-4FF1-AE70-3651EC7991B6}"/>
  <tableColumns count="6">
    <tableColumn id="1" xr3:uid="{796EB555-09E5-4E97-B0B6-3734FD461EF0}" name="Месяц" dataDxfId="10"/>
    <tableColumn id="2" xr3:uid="{36F044B7-219B-4676-8BFD-F4A83C21C87E}" name="Счетчик" dataDxfId="9"/>
    <tableColumn id="3" xr3:uid="{0D9B1140-0C11-4FAC-81C7-FE17FE7A23D4}" name="Расход" dataDxfId="8">
      <calculatedColumnFormula>C14-C13</calculatedColumnFormula>
    </tableColumn>
    <tableColumn id="4" xr3:uid="{BFDE4281-B4A0-4D98-BEB7-92A77AD15F80}" name="Тариф" dataDxfId="6">
      <calculatedColumnFormula>IF(D13&lt;=$D$4,$E$4,IF(D13&lt;=$D$5,$E$5,IF(D13&lt;=$D$6,$E$6,(IF(D13&lt;=$D$7,$E$7,IF(D13&lt;=$D$8,$E$8,IF(D13&lt;=$D$9,$E$9)))))))</calculatedColumnFormula>
    </tableColumn>
    <tableColumn id="5" xr3:uid="{9EDFCD85-FE82-4FBB-907B-8D908ED7E4E5}" name="Сумм" dataDxfId="5">
      <calculatedColumnFormula>E13*D13</calculatedColumnFormula>
    </tableColumn>
    <tableColumn id="6" xr3:uid="{F57A7F8B-5D91-4D57-88AD-FA1AF19B9C9C}" name="Дата" dataDxfId="7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7"/>
  <sheetViews>
    <sheetView tabSelected="1" zoomScaleNormal="100" workbookViewId="0">
      <selection activeCell="Q7" sqref="Q7"/>
    </sheetView>
  </sheetViews>
  <sheetFormatPr defaultRowHeight="14.4" x14ac:dyDescent="0.3"/>
  <cols>
    <col min="1" max="1" width="2.88671875" customWidth="1"/>
    <col min="3" max="3" width="9.5546875" customWidth="1"/>
    <col min="5" max="5" width="9.109375" customWidth="1"/>
    <col min="7" max="7" width="10.109375" bestFit="1" customWidth="1"/>
  </cols>
  <sheetData>
    <row r="1" spans="2:11" ht="18" x14ac:dyDescent="0.35">
      <c r="B1" s="18" t="s">
        <v>0</v>
      </c>
      <c r="C1" s="19"/>
      <c r="D1" s="19"/>
      <c r="E1" s="19"/>
      <c r="F1" s="19"/>
      <c r="G1" s="19"/>
      <c r="H1" s="19"/>
      <c r="I1" s="19"/>
      <c r="J1" s="19"/>
      <c r="K1" s="19"/>
    </row>
    <row r="2" spans="2:11" ht="15" thickBot="1" x14ac:dyDescent="0.35"/>
    <row r="3" spans="2:11" ht="15" thickTop="1" x14ac:dyDescent="0.3">
      <c r="C3" s="32" t="s">
        <v>3</v>
      </c>
      <c r="D3" s="32" t="s">
        <v>2</v>
      </c>
      <c r="E3" s="32" t="s">
        <v>1</v>
      </c>
    </row>
    <row r="4" spans="2:11" x14ac:dyDescent="0.3">
      <c r="C4" s="28">
        <v>1</v>
      </c>
      <c r="D4" s="28">
        <v>75</v>
      </c>
      <c r="E4" s="29">
        <v>0.1</v>
      </c>
      <c r="F4" s="20"/>
    </row>
    <row r="5" spans="2:11" x14ac:dyDescent="0.3">
      <c r="C5" s="28">
        <v>2</v>
      </c>
      <c r="D5" s="28">
        <v>130</v>
      </c>
      <c r="E5" s="29">
        <v>0.15</v>
      </c>
    </row>
    <row r="6" spans="2:11" x14ac:dyDescent="0.3">
      <c r="C6" s="28">
        <v>3</v>
      </c>
      <c r="D6" s="28">
        <v>200</v>
      </c>
      <c r="E6" s="29">
        <v>0.19</v>
      </c>
    </row>
    <row r="7" spans="2:11" x14ac:dyDescent="0.3">
      <c r="C7" s="28">
        <v>4</v>
      </c>
      <c r="D7" s="28">
        <v>300</v>
      </c>
      <c r="E7" s="29">
        <v>0.23</v>
      </c>
    </row>
    <row r="8" spans="2:11" x14ac:dyDescent="0.3">
      <c r="C8" s="28">
        <v>5</v>
      </c>
      <c r="D8" s="28">
        <v>400</v>
      </c>
      <c r="E8" s="29">
        <v>0.3</v>
      </c>
    </row>
    <row r="9" spans="2:11" ht="15" thickBot="1" x14ac:dyDescent="0.35">
      <c r="C9" s="30">
        <v>6</v>
      </c>
      <c r="D9" s="30">
        <v>500</v>
      </c>
      <c r="E9" s="31">
        <v>0.43</v>
      </c>
    </row>
    <row r="10" spans="2:11" ht="15.6" thickTop="1" thickBot="1" x14ac:dyDescent="0.35">
      <c r="F10" s="1">
        <v>36130</v>
      </c>
      <c r="G10" s="2">
        <v>20051</v>
      </c>
    </row>
    <row r="12" spans="2:11" x14ac:dyDescent="0.3">
      <c r="B12" s="8" t="s">
        <v>4</v>
      </c>
      <c r="C12" s="8" t="s">
        <v>5</v>
      </c>
      <c r="D12" s="8" t="s">
        <v>6</v>
      </c>
      <c r="E12" s="8" t="s">
        <v>23</v>
      </c>
      <c r="F12" s="8" t="s">
        <v>7</v>
      </c>
      <c r="G12" s="8" t="s">
        <v>8</v>
      </c>
    </row>
    <row r="13" spans="2:11" x14ac:dyDescent="0.3">
      <c r="B13" s="3" t="s">
        <v>9</v>
      </c>
      <c r="C13" s="3">
        <v>20375</v>
      </c>
      <c r="D13" s="3">
        <f>C13-G10</f>
        <v>324</v>
      </c>
      <c r="E13" s="3">
        <f t="shared" ref="E13:E26" si="0">IF(D13&lt;=$D$4,$E$4,IF(D13&lt;=$D$5,$E$5,IF(D13&lt;=$D$6,$E$6,(IF(D13&lt;=$D$7,$E$7,IF(D13&lt;=$D$8,$E$8,IF(D13&lt;=$D$9,$E$9)))))))</f>
        <v>0.3</v>
      </c>
      <c r="F13" s="22">
        <f t="shared" ref="F13:F26" si="1">E13*D13</f>
        <v>97.2</v>
      </c>
      <c r="G13" s="9">
        <v>36200</v>
      </c>
    </row>
    <row r="14" spans="2:11" x14ac:dyDescent="0.3">
      <c r="B14" s="4" t="s">
        <v>10</v>
      </c>
      <c r="C14" s="4">
        <v>20580</v>
      </c>
      <c r="D14" s="4">
        <f>C14-C13</f>
        <v>205</v>
      </c>
      <c r="E14" s="4">
        <f t="shared" si="0"/>
        <v>0.23</v>
      </c>
      <c r="F14" s="23">
        <f t="shared" si="1"/>
        <v>47.15</v>
      </c>
      <c r="G14" s="10">
        <v>36228</v>
      </c>
    </row>
    <row r="15" spans="2:11" x14ac:dyDescent="0.3">
      <c r="B15" s="5" t="s">
        <v>11</v>
      </c>
      <c r="C15" s="5">
        <v>20768</v>
      </c>
      <c r="D15" s="21">
        <f t="shared" ref="D15:D24" si="2">C15-C14</f>
        <v>188</v>
      </c>
      <c r="E15" s="5">
        <f t="shared" si="0"/>
        <v>0.19</v>
      </c>
      <c r="F15" s="24">
        <f t="shared" si="1"/>
        <v>35.72</v>
      </c>
      <c r="G15" s="11">
        <v>36259</v>
      </c>
    </row>
    <row r="16" spans="2:11" x14ac:dyDescent="0.3">
      <c r="B16" s="5" t="s">
        <v>12</v>
      </c>
      <c r="C16" s="5">
        <v>20888</v>
      </c>
      <c r="D16" s="21">
        <f t="shared" si="2"/>
        <v>120</v>
      </c>
      <c r="E16" s="5">
        <f t="shared" si="0"/>
        <v>0.15</v>
      </c>
      <c r="F16" s="24">
        <f t="shared" si="1"/>
        <v>18</v>
      </c>
      <c r="G16" s="11">
        <v>36289</v>
      </c>
    </row>
    <row r="17" spans="2:7" x14ac:dyDescent="0.3">
      <c r="B17" s="6" t="s">
        <v>13</v>
      </c>
      <c r="C17" s="6">
        <v>21003</v>
      </c>
      <c r="D17" s="4">
        <f t="shared" si="2"/>
        <v>115</v>
      </c>
      <c r="E17" s="6">
        <f t="shared" si="0"/>
        <v>0.15</v>
      </c>
      <c r="F17" s="25">
        <f t="shared" si="1"/>
        <v>17.25</v>
      </c>
      <c r="G17" s="12">
        <v>36320</v>
      </c>
    </row>
    <row r="18" spans="2:7" x14ac:dyDescent="0.3">
      <c r="B18" s="6" t="s">
        <v>14</v>
      </c>
      <c r="C18" s="6">
        <v>21112</v>
      </c>
      <c r="D18" s="4">
        <f t="shared" si="2"/>
        <v>109</v>
      </c>
      <c r="E18" s="6">
        <f t="shared" si="0"/>
        <v>0.15</v>
      </c>
      <c r="F18" s="25">
        <f t="shared" si="1"/>
        <v>16.349999999999998</v>
      </c>
      <c r="G18" s="12">
        <v>36350</v>
      </c>
    </row>
    <row r="19" spans="2:7" x14ac:dyDescent="0.3">
      <c r="B19" s="5" t="s">
        <v>15</v>
      </c>
      <c r="C19" s="5">
        <v>21224</v>
      </c>
      <c r="D19" s="21">
        <f t="shared" si="2"/>
        <v>112</v>
      </c>
      <c r="E19" s="5">
        <f t="shared" si="0"/>
        <v>0.15</v>
      </c>
      <c r="F19" s="24">
        <f t="shared" si="1"/>
        <v>16.8</v>
      </c>
      <c r="G19" s="11">
        <v>36381</v>
      </c>
    </row>
    <row r="20" spans="2:7" x14ac:dyDescent="0.3">
      <c r="B20" s="5" t="s">
        <v>16</v>
      </c>
      <c r="C20" s="5">
        <v>21337</v>
      </c>
      <c r="D20" s="21">
        <f t="shared" si="2"/>
        <v>113</v>
      </c>
      <c r="E20" s="5">
        <f t="shared" si="0"/>
        <v>0.15</v>
      </c>
      <c r="F20" s="24">
        <f t="shared" si="1"/>
        <v>16.95</v>
      </c>
      <c r="G20" s="11">
        <v>36412</v>
      </c>
    </row>
    <row r="21" spans="2:7" x14ac:dyDescent="0.3">
      <c r="B21" s="6" t="s">
        <v>17</v>
      </c>
      <c r="C21" s="6">
        <v>21456</v>
      </c>
      <c r="D21" s="4">
        <f t="shared" si="2"/>
        <v>119</v>
      </c>
      <c r="E21" s="6">
        <f t="shared" si="0"/>
        <v>0.15</v>
      </c>
      <c r="F21" s="25">
        <f t="shared" si="1"/>
        <v>17.849999999999998</v>
      </c>
      <c r="G21" s="12">
        <v>36442</v>
      </c>
    </row>
    <row r="22" spans="2:7" x14ac:dyDescent="0.3">
      <c r="B22" s="6" t="s">
        <v>18</v>
      </c>
      <c r="C22" s="6">
        <v>21587</v>
      </c>
      <c r="D22" s="4">
        <f t="shared" si="2"/>
        <v>131</v>
      </c>
      <c r="E22" s="6">
        <f t="shared" si="0"/>
        <v>0.19</v>
      </c>
      <c r="F22" s="25">
        <f t="shared" si="1"/>
        <v>24.89</v>
      </c>
      <c r="G22" s="12">
        <v>36473</v>
      </c>
    </row>
    <row r="23" spans="2:7" x14ac:dyDescent="0.3">
      <c r="B23" s="5" t="s">
        <v>19</v>
      </c>
      <c r="C23" s="5">
        <v>21900</v>
      </c>
      <c r="D23" s="21">
        <f t="shared" si="2"/>
        <v>313</v>
      </c>
      <c r="E23" s="5">
        <f t="shared" si="0"/>
        <v>0.3</v>
      </c>
      <c r="F23" s="24">
        <f t="shared" si="1"/>
        <v>93.899999999999991</v>
      </c>
      <c r="G23" s="11">
        <v>36503</v>
      </c>
    </row>
    <row r="24" spans="2:7" x14ac:dyDescent="0.3">
      <c r="B24" s="7" t="s">
        <v>20</v>
      </c>
      <c r="C24" s="7">
        <v>22335</v>
      </c>
      <c r="D24" s="21">
        <f t="shared" si="2"/>
        <v>435</v>
      </c>
      <c r="E24" s="5">
        <f t="shared" si="0"/>
        <v>0.43</v>
      </c>
      <c r="F24" s="26">
        <f t="shared" si="1"/>
        <v>187.04999999999998</v>
      </c>
      <c r="G24" s="11">
        <v>36534</v>
      </c>
    </row>
    <row r="25" spans="2:7" x14ac:dyDescent="0.3">
      <c r="B25" s="13" t="s">
        <v>21</v>
      </c>
      <c r="C25" s="5"/>
      <c r="D25" s="5">
        <f>SUM(D13:D24)</f>
        <v>2284</v>
      </c>
      <c r="E25" s="5"/>
      <c r="F25" s="24">
        <f>SUM(F13:F24)</f>
        <v>589.11</v>
      </c>
      <c r="G25" s="14"/>
    </row>
    <row r="26" spans="2:7" ht="15" thickBot="1" x14ac:dyDescent="0.35">
      <c r="B26" s="15" t="s">
        <v>22</v>
      </c>
      <c r="C26" s="16"/>
      <c r="D26" s="27">
        <f>AVERAGE(D13:D24)</f>
        <v>190.33333333333334</v>
      </c>
      <c r="E26" s="16"/>
      <c r="F26" s="27">
        <f>AVERAGE(F13:F24)</f>
        <v>49.092500000000001</v>
      </c>
      <c r="G26" s="17"/>
    </row>
    <row r="27" spans="2:7" ht="15" thickTop="1" x14ac:dyDescent="0.3"/>
  </sheetData>
  <mergeCells count="1">
    <mergeCell ref="B1:K1"/>
  </mergeCells>
  <conditionalFormatting sqref="F13:F24">
    <cfRule type="aboveAverage" dxfId="4" priority="1"/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 Ступеней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2022-01-18T07:35:27Z</dcterms:modified>
</cp:coreProperties>
</file>