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<sst xmlns="http://schemas.openxmlformats.org/spreadsheetml/2006/main" count="83" uniqueCount="63">
  <si>
    <t>Case Study on Statistics</t>
  </si>
  <si>
    <t>Question 1</t>
  </si>
  <si>
    <t xml:space="preserve"> Dataset: Monthly temperatures in a city (in °C): 12, 15, 14, 16, 18, 20, 22, 19, 17, 15, 13, 10 Questions: a) Calculate the mean temperature. b) Calculate the median temperature. c) Find the mode of the temperature data. d) Range and Variance</t>
  </si>
  <si>
    <t>Dataset</t>
  </si>
  <si>
    <t>Mean</t>
  </si>
  <si>
    <t>Median</t>
  </si>
  <si>
    <t>Mode</t>
  </si>
  <si>
    <t xml:space="preserve">Range </t>
  </si>
  <si>
    <t>Variance</t>
  </si>
  <si>
    <t>Question 2</t>
  </si>
  <si>
    <t xml:space="preserve"> Dataset: Heights of students (in cm): 150, 160, 165, 170, 155, 160, 162, 168 Questions: a) Calculate the range of the heights. b) Calculate the variance of the heights. c) Standard Deviation</t>
  </si>
  <si>
    <t>Range</t>
  </si>
  <si>
    <t>Standrad Deviation</t>
  </si>
  <si>
    <t>Question 3</t>
  </si>
  <si>
    <t>Dataset: Weekly expenses (in $): 200, 250, 300, 220, 270, 290, 310
Questions: a) Calculate the standard deviation of the weekly expenses.</t>
  </si>
  <si>
    <t>Question 4</t>
  </si>
  <si>
    <t>Dataset: Advertising Spending (in $1000s): 10, 20, 15, 25, 30; Sales (in $1000s): 100, 150, 120, 180, 200 Questions: a) Calculate the covariance between advertising spending and sales. b) Correlation</t>
  </si>
  <si>
    <t>Ad spending</t>
  </si>
  <si>
    <t>Sales</t>
  </si>
  <si>
    <t>Covariance</t>
  </si>
  <si>
    <t>Correlation</t>
  </si>
  <si>
    <t>Question 5</t>
  </si>
  <si>
    <t>Dataset: Study Hours: 2, 4, 6, 8, 10; Exam Scores: 55, 60, 65, 70, 75 Questions: a) Calculate the correlation coefficient between study hours and exam scores. b) Interpret the result. c) Quartiles and IQR</t>
  </si>
  <si>
    <t>Study Hours</t>
  </si>
  <si>
    <t>Exam Scores</t>
  </si>
  <si>
    <t>A correlation of 1 shows that as study time increases, exam scores consistently rise as well.It’s an ideal relationship, showing that study hours are a strong predictor of exam performance here.</t>
  </si>
  <si>
    <t>Quartiles</t>
  </si>
  <si>
    <t>Q1</t>
  </si>
  <si>
    <t>Q2</t>
  </si>
  <si>
    <t>Q3</t>
  </si>
  <si>
    <t>IQR</t>
  </si>
  <si>
    <t>Question 6</t>
  </si>
  <si>
    <t>Dataset: Monthly savings (in $): 200, 300, 400, 500, 600, 700, 800, 900, 1000, 1100 Questions: a) Calculate the first quartile (Q1) and third quartile (Q3). b) Calculate the interquartile range (IQR). c) Detecting Outliers</t>
  </si>
  <si>
    <t>Savings</t>
  </si>
  <si>
    <t>Lower Bound</t>
  </si>
  <si>
    <t>Upper Bound</t>
  </si>
  <si>
    <t>Since all the values in the dataset fall between the lower and upper bounds, there are no outliers.</t>
  </si>
  <si>
    <t>Question 7</t>
  </si>
  <si>
    <t>Dataset: Ages of employees: 22, 25, 28, 30, 35, 40, 45, 50, 55, 100 Questions: a) Identify any outliers using the IQR method.</t>
  </si>
  <si>
    <t>Any value less than -1.875 or greater than 79.125 is an outlier.Here , 100 is an outlier</t>
  </si>
  <si>
    <t>Question 9</t>
  </si>
  <si>
    <t xml:space="preserve"> Dataset: Sample weights (in kg) of a new diet program: 70, 68, 72, 71, 69, 73, 72, 74, 70, 71 </t>
  </si>
  <si>
    <t>a) Test the hypothesis that the mean weight after the diet program is equal to 70 kg at a 5% significance level. b) Z-Score</t>
  </si>
  <si>
    <t>Std Deviation</t>
  </si>
  <si>
    <t>Zscore</t>
  </si>
  <si>
    <t>Hypothesis Testing</t>
  </si>
  <si>
    <t>Null Hypothesis (H0​): The mean weight after the diet program is equal to 70 kg (μ=70).</t>
  </si>
  <si>
    <t>Alternative Hypothesis (H1​): The mean weight after the diet program is not equal to 70 kg (μ=70).</t>
  </si>
  <si>
    <t>Significance Level</t>
  </si>
  <si>
    <t>0.05.</t>
  </si>
  <si>
    <t>Question 10</t>
  </si>
  <si>
    <t xml:space="preserve">Dataset: Annual salaries of employees (in $1000s): 40, 42, 45, 47, 50, 52, 55,
57, 60, 62 Questions: a) Calculate the z-scores for each salary.
b) Interpret the z-scores.
c) Normal Distribution
</t>
  </si>
  <si>
    <t>Std deviation</t>
  </si>
  <si>
    <t>The z-score indicates how many standard deviations a data point (salary) is from the mean.</t>
  </si>
  <si>
    <t>Negative Z-scores: Salaries below the mean</t>
  </si>
  <si>
    <t>Positive Z-scores: Salaries above the mean</t>
  </si>
  <si>
    <t>Z-score of 0: A salary exactly at the mean</t>
  </si>
  <si>
    <t>Normal Distribution</t>
  </si>
  <si>
    <t>Question 11</t>
  </si>
  <si>
    <t>Dataset: Scores of students in a standardized test: 85, 87, 90, 92, 95, 97, 100, 102, 105, 107 Questions: a) Create a histogram of the test scores. b) Fit a normal distribution to the data and calculate the mean and standard deviation. c) P-Values</t>
  </si>
  <si>
    <t>Question 15</t>
  </si>
  <si>
    <t>15. Dataset: Advertising Spending (in $1000s): 10, 20, 30, 40, 50; Sales (in $1000s): 100, 150, 200, 250, 300 Questions: a) Create a scatter plot of advertising</t>
  </si>
  <si>
    <t>Advertising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</si>
</sst>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0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4" fontId="4" numFmtId="0" xfId="0" applyAlignment="1" applyFont="1">
      <alignment horizontal="left" readingOrder="0"/>
    </xf>
    <xf borderId="0" fillId="7" fontId="2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5" fontId="2" numFmtId="0" xfId="0" applyAlignment="1" applyFont="1">
      <alignment readingOrder="0" shrinkToFit="0" wrapText="1"/>
    </xf>
    <xf borderId="1" fillId="8" fontId="2" numFmtId="0" xfId="0" applyAlignment="1" applyBorder="1" applyFill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Advertising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Sheet1!$A$205:$A$209</c:f>
            </c:numRef>
          </c:xVal>
          <c:yVal>
            <c:numRef>
              <c:f>Sheet1!$A$205:$A$209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772452"/>
        <c:axId val="29560315"/>
      </c:scatterChart>
      <c:valAx>
        <c:axId val="20997724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560315"/>
      </c:valAx>
      <c:valAx>
        <c:axId val="29560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Advertising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97724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295275</xdr:colOff>
      <xdr:row>202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4" t="s">
        <v>3</v>
      </c>
      <c r="B5" s="5"/>
    </row>
    <row r="6">
      <c r="A6" s="4">
        <v>10.0</v>
      </c>
    </row>
    <row r="7">
      <c r="A7" s="6">
        <v>12.0</v>
      </c>
    </row>
    <row r="8">
      <c r="A8" s="4">
        <v>13.0</v>
      </c>
    </row>
    <row r="9">
      <c r="A9" s="4">
        <v>14.0</v>
      </c>
    </row>
    <row r="10">
      <c r="A10" s="4">
        <v>15.0</v>
      </c>
    </row>
    <row r="11">
      <c r="A11" s="4">
        <v>15.0</v>
      </c>
    </row>
    <row r="12">
      <c r="A12" s="4">
        <v>16.0</v>
      </c>
    </row>
    <row r="13">
      <c r="A13" s="4">
        <v>17.0</v>
      </c>
    </row>
    <row r="14">
      <c r="A14" s="4">
        <v>18.0</v>
      </c>
    </row>
    <row r="15">
      <c r="A15" s="4">
        <v>19.0</v>
      </c>
    </row>
    <row r="16">
      <c r="A16" s="4">
        <v>20.0</v>
      </c>
    </row>
    <row r="17">
      <c r="A17" s="4">
        <v>22.0</v>
      </c>
    </row>
    <row r="19">
      <c r="A19" s="7" t="s">
        <v>4</v>
      </c>
      <c r="B19" s="8">
        <f>AVERAGE(A6:A17)</f>
        <v>15.91666667</v>
      </c>
    </row>
    <row r="20">
      <c r="A20" s="7" t="s">
        <v>5</v>
      </c>
      <c r="B20" s="8">
        <f>MEDIAN(A6:A17)</f>
        <v>15.5</v>
      </c>
    </row>
    <row r="21">
      <c r="A21" s="7" t="s">
        <v>6</v>
      </c>
      <c r="B21" s="8">
        <f>MODE(A6:A17)</f>
        <v>15</v>
      </c>
    </row>
    <row r="22">
      <c r="A22" s="7" t="s">
        <v>7</v>
      </c>
      <c r="B22" s="8">
        <f>A17-A6</f>
        <v>12</v>
      </c>
    </row>
    <row r="23">
      <c r="A23" s="7" t="s">
        <v>8</v>
      </c>
      <c r="B23" s="8">
        <f>VAR(A6:A17)</f>
        <v>12.08333333</v>
      </c>
    </row>
    <row r="26">
      <c r="A26" s="9" t="s">
        <v>9</v>
      </c>
    </row>
    <row r="27">
      <c r="A27" s="3" t="s">
        <v>10</v>
      </c>
    </row>
    <row r="29">
      <c r="A29" s="10">
        <v>150.0</v>
      </c>
      <c r="B29" s="10">
        <v>160.0</v>
      </c>
      <c r="C29" s="10">
        <v>165.0</v>
      </c>
      <c r="D29" s="10">
        <v>170.0</v>
      </c>
      <c r="E29" s="10">
        <v>155.0</v>
      </c>
      <c r="F29" s="10">
        <v>160.0</v>
      </c>
      <c r="G29" s="10">
        <v>162.0</v>
      </c>
      <c r="H29" s="10">
        <v>168.0</v>
      </c>
    </row>
    <row r="30">
      <c r="A30" s="4">
        <v>150.0</v>
      </c>
    </row>
    <row r="31">
      <c r="A31" s="4">
        <v>155.0</v>
      </c>
    </row>
    <row r="32">
      <c r="A32" s="4">
        <v>160.0</v>
      </c>
    </row>
    <row r="33">
      <c r="A33" s="4">
        <v>160.0</v>
      </c>
    </row>
    <row r="34">
      <c r="A34" s="4">
        <v>162.0</v>
      </c>
    </row>
    <row r="35">
      <c r="A35" s="4">
        <v>165.0</v>
      </c>
    </row>
    <row r="36">
      <c r="A36" s="4">
        <v>168.0</v>
      </c>
    </row>
    <row r="37">
      <c r="A37" s="4">
        <v>170.0</v>
      </c>
    </row>
    <row r="39">
      <c r="A39" s="7" t="s">
        <v>11</v>
      </c>
      <c r="B39" s="8">
        <f>A37-A30</f>
        <v>20</v>
      </c>
    </row>
    <row r="40">
      <c r="A40" s="7" t="s">
        <v>8</v>
      </c>
      <c r="B40" s="8">
        <f>VAR(A30:A37)</f>
        <v>43.64285714</v>
      </c>
    </row>
    <row r="41">
      <c r="A41" s="7" t="s">
        <v>12</v>
      </c>
      <c r="B41" s="8">
        <f>STDEV(A30:A37)</f>
        <v>6.606274074</v>
      </c>
    </row>
    <row r="43">
      <c r="A43" s="11" t="s">
        <v>13</v>
      </c>
    </row>
    <row r="45">
      <c r="A45" s="4" t="s">
        <v>14</v>
      </c>
    </row>
    <row r="47">
      <c r="A47" s="4">
        <v>200.0</v>
      </c>
    </row>
    <row r="48">
      <c r="A48" s="4">
        <v>220.0</v>
      </c>
    </row>
    <row r="49">
      <c r="A49" s="4">
        <v>250.0</v>
      </c>
    </row>
    <row r="50">
      <c r="A50" s="4">
        <v>270.0</v>
      </c>
    </row>
    <row r="51">
      <c r="A51" s="4">
        <v>290.0</v>
      </c>
    </row>
    <row r="52">
      <c r="A52" s="4">
        <v>300.0</v>
      </c>
    </row>
    <row r="53">
      <c r="A53" s="4">
        <v>310.0</v>
      </c>
    </row>
    <row r="55">
      <c r="A55" s="7" t="s">
        <v>12</v>
      </c>
      <c r="B55" s="8">
        <f>STDEV(A47:A53)</f>
        <v>41.51878519</v>
      </c>
    </row>
    <row r="57">
      <c r="A57" s="11" t="s">
        <v>15</v>
      </c>
    </row>
    <row r="59">
      <c r="A59" s="3" t="s">
        <v>16</v>
      </c>
    </row>
    <row r="60">
      <c r="A60" s="12" t="s">
        <v>17</v>
      </c>
      <c r="B60" s="12" t="s">
        <v>18</v>
      </c>
    </row>
    <row r="61">
      <c r="A61" s="12">
        <v>10.0</v>
      </c>
      <c r="B61" s="12">
        <v>100.0</v>
      </c>
    </row>
    <row r="62">
      <c r="A62" s="12">
        <v>15.0</v>
      </c>
      <c r="B62" s="12">
        <v>120.0</v>
      </c>
    </row>
    <row r="63">
      <c r="A63" s="12">
        <v>20.0</v>
      </c>
      <c r="B63" s="12">
        <v>150.0</v>
      </c>
    </row>
    <row r="64">
      <c r="A64" s="12">
        <v>25.0</v>
      </c>
      <c r="B64" s="12">
        <v>180.0</v>
      </c>
    </row>
    <row r="65">
      <c r="A65" s="12">
        <v>30.0</v>
      </c>
      <c r="B65" s="12">
        <v>200.0</v>
      </c>
    </row>
    <row r="67">
      <c r="A67" s="7" t="s">
        <v>19</v>
      </c>
      <c r="B67" s="8">
        <f>_xlfn.COVARIANCE.P(A61:A65,B61:B65)</f>
        <v>260</v>
      </c>
    </row>
    <row r="68">
      <c r="A68" s="7" t="s">
        <v>20</v>
      </c>
      <c r="B68" s="8">
        <f>CORREL(A61:A65,B61:B65)</f>
        <v>0.9970544855</v>
      </c>
    </row>
    <row r="71">
      <c r="A71" s="11" t="s">
        <v>21</v>
      </c>
    </row>
    <row r="72">
      <c r="A72" s="3"/>
      <c r="B72" s="3"/>
      <c r="C72" s="3"/>
      <c r="D72" s="3"/>
      <c r="E72" s="3"/>
      <c r="F72" s="3"/>
    </row>
    <row r="73">
      <c r="A73" s="3" t="s">
        <v>22</v>
      </c>
    </row>
    <row r="74">
      <c r="A74" s="4" t="s">
        <v>23</v>
      </c>
      <c r="B74" s="4" t="s">
        <v>24</v>
      </c>
    </row>
    <row r="75">
      <c r="A75" s="4">
        <v>2.0</v>
      </c>
      <c r="B75" s="4">
        <v>55.0</v>
      </c>
    </row>
    <row r="76">
      <c r="A76" s="4">
        <v>4.0</v>
      </c>
      <c r="B76" s="4">
        <v>60.0</v>
      </c>
    </row>
    <row r="77">
      <c r="A77" s="4">
        <v>6.0</v>
      </c>
      <c r="B77" s="4">
        <v>65.0</v>
      </c>
    </row>
    <row r="78">
      <c r="A78" s="4">
        <v>8.0</v>
      </c>
      <c r="B78" s="4">
        <v>70.0</v>
      </c>
    </row>
    <row r="79">
      <c r="A79" s="4">
        <v>10.0</v>
      </c>
      <c r="B79" s="4">
        <v>75.0</v>
      </c>
    </row>
    <row r="81">
      <c r="A81" s="7" t="s">
        <v>20</v>
      </c>
      <c r="B81" s="8">
        <f>CORREL(A75:A79,B75:B79)</f>
        <v>1</v>
      </c>
    </row>
    <row r="82">
      <c r="A82" s="4"/>
    </row>
    <row r="83">
      <c r="A83" s="3" t="s">
        <v>25</v>
      </c>
    </row>
    <row r="84">
      <c r="A84" s="4"/>
    </row>
    <row r="85">
      <c r="A85" s="4" t="s">
        <v>26</v>
      </c>
    </row>
    <row r="86">
      <c r="A86" s="7" t="s">
        <v>27</v>
      </c>
      <c r="B86" s="8">
        <f>QUARTILE(B75:B79,1)</f>
        <v>60</v>
      </c>
    </row>
    <row r="87">
      <c r="A87" s="7" t="s">
        <v>28</v>
      </c>
      <c r="B87" s="8">
        <f>QUARTILE(B75:B79,2)</f>
        <v>65</v>
      </c>
    </row>
    <row r="88">
      <c r="A88" s="7" t="s">
        <v>29</v>
      </c>
      <c r="B88" s="8">
        <f>QUARTILE(B75:B79,3)</f>
        <v>70</v>
      </c>
    </row>
    <row r="90">
      <c r="A90" s="7" t="s">
        <v>30</v>
      </c>
      <c r="B90" s="8">
        <f>B88-B86</f>
        <v>10</v>
      </c>
    </row>
    <row r="92">
      <c r="A92" s="11" t="s">
        <v>31</v>
      </c>
    </row>
    <row r="94">
      <c r="A94" s="3" t="s">
        <v>32</v>
      </c>
    </row>
    <row r="96">
      <c r="A96" s="4" t="s">
        <v>33</v>
      </c>
    </row>
    <row r="97">
      <c r="A97" s="4">
        <v>200.0</v>
      </c>
    </row>
    <row r="98">
      <c r="A98" s="4">
        <v>300.0</v>
      </c>
    </row>
    <row r="99">
      <c r="A99" s="4">
        <v>400.0</v>
      </c>
    </row>
    <row r="100">
      <c r="A100" s="4">
        <v>500.0</v>
      </c>
    </row>
    <row r="101">
      <c r="A101" s="4">
        <v>600.0</v>
      </c>
    </row>
    <row r="102">
      <c r="A102" s="4">
        <v>700.0</v>
      </c>
    </row>
    <row r="103">
      <c r="A103" s="4">
        <v>800.0</v>
      </c>
    </row>
    <row r="104">
      <c r="A104" s="4">
        <v>900.0</v>
      </c>
    </row>
    <row r="105">
      <c r="A105" s="4">
        <v>1000.0</v>
      </c>
    </row>
    <row r="106">
      <c r="A106" s="4">
        <v>1100.0</v>
      </c>
    </row>
    <row r="108">
      <c r="A108" s="7" t="s">
        <v>27</v>
      </c>
      <c r="B108" s="8">
        <f>QUARTILE(A97:A106,1)</f>
        <v>425</v>
      </c>
    </row>
    <row r="109">
      <c r="A109" s="7" t="s">
        <v>29</v>
      </c>
      <c r="B109" s="8">
        <f>QUARTILE(A97:A106,3)</f>
        <v>875</v>
      </c>
    </row>
    <row r="111">
      <c r="A111" s="7" t="s">
        <v>30</v>
      </c>
      <c r="B111" s="8">
        <f>B109-B108</f>
        <v>450</v>
      </c>
    </row>
    <row r="113">
      <c r="A113" s="7" t="s">
        <v>34</v>
      </c>
      <c r="B113" s="8">
        <f>B108-1.5*B111</f>
        <v>-250</v>
      </c>
    </row>
    <row r="114">
      <c r="A114" s="7" t="s">
        <v>35</v>
      </c>
      <c r="B114" s="8">
        <f>B109+1.5*B111</f>
        <v>1550</v>
      </c>
    </row>
    <row r="116">
      <c r="A116" s="7" t="s">
        <v>36</v>
      </c>
    </row>
    <row r="118">
      <c r="A118" s="11" t="s">
        <v>37</v>
      </c>
    </row>
    <row r="120">
      <c r="A120" s="3" t="s">
        <v>38</v>
      </c>
    </row>
    <row r="122">
      <c r="A122" s="4">
        <v>22.0</v>
      </c>
    </row>
    <row r="123">
      <c r="A123" s="4">
        <v>25.0</v>
      </c>
    </row>
    <row r="124">
      <c r="A124" s="4">
        <v>28.0</v>
      </c>
    </row>
    <row r="125">
      <c r="A125" s="4">
        <v>30.0</v>
      </c>
    </row>
    <row r="126">
      <c r="A126" s="4">
        <v>35.0</v>
      </c>
    </row>
    <row r="127">
      <c r="A127" s="4">
        <v>40.0</v>
      </c>
    </row>
    <row r="128">
      <c r="A128" s="4">
        <v>45.0</v>
      </c>
    </row>
    <row r="129">
      <c r="A129" s="4">
        <v>50.0</v>
      </c>
    </row>
    <row r="130">
      <c r="A130" s="4">
        <v>55.0</v>
      </c>
    </row>
    <row r="131">
      <c r="A131" s="4">
        <v>100.0</v>
      </c>
    </row>
    <row r="133">
      <c r="A133" s="7" t="s">
        <v>27</v>
      </c>
      <c r="B133" s="8">
        <f>QUARTILE(A122:A131,1)</f>
        <v>28.5</v>
      </c>
    </row>
    <row r="134">
      <c r="A134" s="7" t="s">
        <v>29</v>
      </c>
      <c r="B134" s="8">
        <f>QUARTILE(A122:A131,3)</f>
        <v>48.75</v>
      </c>
    </row>
    <row r="135">
      <c r="A135" s="7" t="s">
        <v>30</v>
      </c>
      <c r="B135" s="8">
        <f>B134-B133</f>
        <v>20.25</v>
      </c>
    </row>
    <row r="136">
      <c r="A136" s="7" t="s">
        <v>34</v>
      </c>
      <c r="B136" s="8">
        <f>B133-1.5*B135</f>
        <v>-1.875</v>
      </c>
    </row>
    <row r="137">
      <c r="A137" s="7" t="s">
        <v>35</v>
      </c>
      <c r="B137" s="8">
        <f>B134+1.5*B135</f>
        <v>79.125</v>
      </c>
    </row>
    <row r="138">
      <c r="A138" s="13" t="s">
        <v>39</v>
      </c>
    </row>
    <row r="140">
      <c r="A140" s="11" t="s">
        <v>40</v>
      </c>
    </row>
    <row r="141">
      <c r="A141" s="4" t="s">
        <v>41</v>
      </c>
    </row>
    <row r="142">
      <c r="A142" s="5" t="s">
        <v>42</v>
      </c>
    </row>
    <row r="144">
      <c r="A144" s="14" t="s">
        <v>3</v>
      </c>
      <c r="B144" s="14" t="s">
        <v>4</v>
      </c>
      <c r="C144" s="14" t="s">
        <v>43</v>
      </c>
      <c r="D144" s="14" t="s">
        <v>44</v>
      </c>
    </row>
    <row r="145">
      <c r="A145" s="12">
        <v>68.0</v>
      </c>
      <c r="B145" s="15">
        <f>AVERAGE(A145:A154)</f>
        <v>71</v>
      </c>
      <c r="C145" s="15">
        <f>STDEV(A145:A154)</f>
        <v>1.825741858</v>
      </c>
      <c r="D145" s="15">
        <f t="shared" ref="D145:D154" si="1">(A145-$B$145)/$C$145</f>
        <v>-1.643167673</v>
      </c>
    </row>
    <row r="146">
      <c r="A146" s="12">
        <v>69.0</v>
      </c>
      <c r="B146" s="15"/>
      <c r="C146" s="15"/>
      <c r="D146" s="15">
        <f t="shared" si="1"/>
        <v>-1.095445115</v>
      </c>
    </row>
    <row r="147">
      <c r="A147" s="12">
        <v>70.0</v>
      </c>
      <c r="B147" s="15"/>
      <c r="C147" s="15"/>
      <c r="D147" s="15">
        <f t="shared" si="1"/>
        <v>-0.5477225575</v>
      </c>
    </row>
    <row r="148">
      <c r="A148" s="12">
        <v>70.0</v>
      </c>
      <c r="B148" s="15"/>
      <c r="C148" s="15"/>
      <c r="D148" s="15">
        <f t="shared" si="1"/>
        <v>-0.5477225575</v>
      </c>
    </row>
    <row r="149">
      <c r="A149" s="12">
        <v>71.0</v>
      </c>
      <c r="B149" s="15"/>
      <c r="C149" s="15"/>
      <c r="D149" s="15">
        <f t="shared" si="1"/>
        <v>0</v>
      </c>
    </row>
    <row r="150">
      <c r="A150" s="12">
        <v>71.0</v>
      </c>
      <c r="B150" s="15"/>
      <c r="C150" s="15"/>
      <c r="D150" s="15">
        <f t="shared" si="1"/>
        <v>0</v>
      </c>
    </row>
    <row r="151">
      <c r="A151" s="12">
        <v>72.0</v>
      </c>
      <c r="B151" s="15"/>
      <c r="C151" s="15"/>
      <c r="D151" s="15">
        <f t="shared" si="1"/>
        <v>0.5477225575</v>
      </c>
    </row>
    <row r="152">
      <c r="A152" s="12">
        <v>72.0</v>
      </c>
      <c r="B152" s="15"/>
      <c r="C152" s="15"/>
      <c r="D152" s="15">
        <f t="shared" si="1"/>
        <v>0.5477225575</v>
      </c>
    </row>
    <row r="153">
      <c r="A153" s="12">
        <v>73.0</v>
      </c>
      <c r="B153" s="15"/>
      <c r="C153" s="15"/>
      <c r="D153" s="15">
        <f t="shared" si="1"/>
        <v>1.095445115</v>
      </c>
    </row>
    <row r="154">
      <c r="A154" s="12">
        <v>74.0</v>
      </c>
      <c r="B154" s="15"/>
      <c r="C154" s="15"/>
      <c r="D154" s="15">
        <f t="shared" si="1"/>
        <v>1.643167673</v>
      </c>
    </row>
    <row r="156">
      <c r="A156" s="4" t="s">
        <v>45</v>
      </c>
    </row>
    <row r="157">
      <c r="A157" s="4" t="s">
        <v>46</v>
      </c>
    </row>
    <row r="158">
      <c r="A158" s="4" t="s">
        <v>47</v>
      </c>
    </row>
    <row r="159">
      <c r="A159" s="4" t="s">
        <v>48</v>
      </c>
      <c r="B159" s="4" t="s">
        <v>49</v>
      </c>
    </row>
    <row r="161">
      <c r="A161" s="11" t="s">
        <v>50</v>
      </c>
    </row>
    <row r="163">
      <c r="A163" s="4" t="s">
        <v>51</v>
      </c>
    </row>
    <row r="164">
      <c r="A164" s="14" t="s">
        <v>3</v>
      </c>
      <c r="B164" s="14" t="s">
        <v>4</v>
      </c>
      <c r="C164" s="14" t="s">
        <v>52</v>
      </c>
      <c r="D164" s="14" t="s">
        <v>44</v>
      </c>
    </row>
    <row r="165">
      <c r="A165" s="12">
        <v>40.0</v>
      </c>
      <c r="B165" s="15">
        <f>AVERAGE(A165:A174)</f>
        <v>51</v>
      </c>
      <c r="C165" s="15">
        <f>STDEV(A165:A174)</f>
        <v>7.527726527</v>
      </c>
      <c r="D165" s="15">
        <f t="shared" ref="D165:D174" si="2">(A165-$B$165)/$C$165</f>
        <v>-1.461264561</v>
      </c>
    </row>
    <row r="166">
      <c r="A166" s="12">
        <v>42.0</v>
      </c>
      <c r="B166" s="15"/>
      <c r="C166" s="15"/>
      <c r="D166" s="15">
        <f t="shared" si="2"/>
        <v>-1.195580095</v>
      </c>
    </row>
    <row r="167">
      <c r="A167" s="12">
        <v>45.0</v>
      </c>
      <c r="B167" s="15"/>
      <c r="C167" s="15"/>
      <c r="D167" s="15">
        <f t="shared" si="2"/>
        <v>-0.797053397</v>
      </c>
    </row>
    <row r="168">
      <c r="A168" s="12">
        <v>47.0</v>
      </c>
      <c r="B168" s="15"/>
      <c r="C168" s="15"/>
      <c r="D168" s="15">
        <f t="shared" si="2"/>
        <v>-0.5313689313</v>
      </c>
    </row>
    <row r="169">
      <c r="A169" s="12">
        <v>50.0</v>
      </c>
      <c r="B169" s="15"/>
      <c r="C169" s="15"/>
      <c r="D169" s="15">
        <f t="shared" si="2"/>
        <v>-0.1328422328</v>
      </c>
    </row>
    <row r="170">
      <c r="A170" s="12">
        <v>52.0</v>
      </c>
      <c r="B170" s="15"/>
      <c r="C170" s="15"/>
      <c r="D170" s="15">
        <f t="shared" si="2"/>
        <v>0.1328422328</v>
      </c>
    </row>
    <row r="171">
      <c r="A171" s="12">
        <v>55.0</v>
      </c>
      <c r="B171" s="15"/>
      <c r="C171" s="15"/>
      <c r="D171" s="15">
        <f t="shared" si="2"/>
        <v>0.5313689313</v>
      </c>
    </row>
    <row r="172">
      <c r="A172" s="12">
        <v>57.0</v>
      </c>
      <c r="B172" s="15"/>
      <c r="C172" s="15"/>
      <c r="D172" s="15">
        <f t="shared" si="2"/>
        <v>0.797053397</v>
      </c>
    </row>
    <row r="173">
      <c r="A173" s="12">
        <v>60.0</v>
      </c>
      <c r="B173" s="15"/>
      <c r="C173" s="15"/>
      <c r="D173" s="15">
        <f t="shared" si="2"/>
        <v>1.195580095</v>
      </c>
    </row>
    <row r="174">
      <c r="A174" s="12">
        <v>62.0</v>
      </c>
      <c r="B174" s="15"/>
      <c r="C174" s="15"/>
      <c r="D174" s="15">
        <f t="shared" si="2"/>
        <v>1.461264561</v>
      </c>
    </row>
    <row r="176">
      <c r="A176" s="4" t="s">
        <v>53</v>
      </c>
    </row>
    <row r="177">
      <c r="A177" s="4" t="s">
        <v>54</v>
      </c>
    </row>
    <row r="178">
      <c r="A178" s="4" t="s">
        <v>55</v>
      </c>
    </row>
    <row r="179">
      <c r="A179" s="4" t="s">
        <v>56</v>
      </c>
    </row>
    <row r="181">
      <c r="A181" s="4" t="s">
        <v>57</v>
      </c>
    </row>
    <row r="183">
      <c r="A183" s="11" t="s">
        <v>58</v>
      </c>
    </row>
    <row r="185">
      <c r="A185" s="3" t="s">
        <v>59</v>
      </c>
    </row>
    <row r="186">
      <c r="A186" s="14" t="s">
        <v>3</v>
      </c>
      <c r="B186" s="14" t="s">
        <v>4</v>
      </c>
      <c r="C186" s="14" t="s">
        <v>43</v>
      </c>
    </row>
    <row r="187">
      <c r="A187" s="12">
        <v>85.0</v>
      </c>
      <c r="B187" s="15">
        <f>AVERAGE(A187:A196)</f>
        <v>96</v>
      </c>
      <c r="C187" s="15">
        <f>STDEV(A187:A196)</f>
        <v>7.527726527</v>
      </c>
    </row>
    <row r="188">
      <c r="A188" s="12">
        <v>87.0</v>
      </c>
      <c r="B188" s="15"/>
      <c r="C188" s="15"/>
    </row>
    <row r="189">
      <c r="A189" s="12">
        <v>90.0</v>
      </c>
      <c r="B189" s="15"/>
      <c r="C189" s="15"/>
    </row>
    <row r="190">
      <c r="A190" s="12">
        <v>92.0</v>
      </c>
      <c r="B190" s="15"/>
      <c r="C190" s="15"/>
    </row>
    <row r="191">
      <c r="A191" s="12">
        <v>95.0</v>
      </c>
      <c r="B191" s="15"/>
      <c r="C191" s="15"/>
    </row>
    <row r="192">
      <c r="A192" s="12">
        <v>97.0</v>
      </c>
      <c r="B192" s="15"/>
      <c r="C192" s="15"/>
    </row>
    <row r="193">
      <c r="A193" s="12">
        <v>100.0</v>
      </c>
      <c r="B193" s="15"/>
      <c r="C193" s="15"/>
    </row>
    <row r="194">
      <c r="A194" s="12">
        <v>102.0</v>
      </c>
      <c r="B194" s="15"/>
      <c r="C194" s="15"/>
    </row>
    <row r="195">
      <c r="A195" s="12">
        <v>105.0</v>
      </c>
      <c r="B195" s="15"/>
      <c r="C195" s="15"/>
    </row>
    <row r="196">
      <c r="A196" s="12">
        <v>107.0</v>
      </c>
      <c r="B196" s="15"/>
      <c r="C196" s="15"/>
    </row>
    <row r="200">
      <c r="A200" s="11" t="s">
        <v>60</v>
      </c>
    </row>
    <row r="202">
      <c r="A202" s="3" t="s">
        <v>61</v>
      </c>
    </row>
    <row r="204">
      <c r="A204" s="4" t="s">
        <v>62</v>
      </c>
      <c r="B204" s="4" t="s">
        <v>18</v>
      </c>
    </row>
    <row r="205">
      <c r="A205" s="4">
        <v>10.0</v>
      </c>
      <c r="B205" s="4">
        <v>100.0</v>
      </c>
    </row>
    <row r="206">
      <c r="A206" s="4">
        <v>20.0</v>
      </c>
      <c r="B206" s="4">
        <v>150.0</v>
      </c>
    </row>
    <row r="207">
      <c r="A207" s="4">
        <v>30.0</v>
      </c>
      <c r="B207" s="4">
        <v>200.0</v>
      </c>
    </row>
    <row r="208">
      <c r="A208" s="4">
        <v>40.0</v>
      </c>
      <c r="B208" s="4">
        <v>250.0</v>
      </c>
    </row>
    <row r="209">
      <c r="A209" s="4">
        <v>50.0</v>
      </c>
      <c r="B209" s="4">
        <v>300.0</v>
      </c>
    </row>
  </sheetData>
  <mergeCells count="16">
    <mergeCell ref="A1:F1"/>
    <mergeCell ref="A4:F4"/>
    <mergeCell ref="A27:F27"/>
    <mergeCell ref="A45:F45"/>
    <mergeCell ref="A59:F59"/>
    <mergeCell ref="A73:F73"/>
    <mergeCell ref="A83:E83"/>
    <mergeCell ref="A185:D185"/>
    <mergeCell ref="A202:F202"/>
    <mergeCell ref="A94:F94"/>
    <mergeCell ref="A116:F116"/>
    <mergeCell ref="A120:E120"/>
    <mergeCell ref="A138:C138"/>
    <mergeCell ref="A177:C177"/>
    <mergeCell ref="A178:B178"/>
    <mergeCell ref="A179:B179"/>
  </mergeCells>
  <drawing r:id="rId1"/>
</worksheet>
</file>