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mc:AlternateContent xmlns:mc="http://schemas.openxmlformats.org/markup-compatibility/2006">
    <mc:Choice Requires="x15">
      <x15ac:absPath xmlns:x15ac="http://schemas.microsoft.com/office/spreadsheetml/2010/11/ac" url="C:\Users\merryl\Desktop\Code\OCRScript\Excel\"/>
    </mc:Choice>
  </mc:AlternateContent>
  <xr:revisionPtr revIDLastSave="0" documentId="13_ncr:1_{042DB840-6917-49A2-992D-DC77A4E5E23A}" xr6:coauthVersionLast="47" xr6:coauthVersionMax="47" xr10:uidLastSave="{00000000-0000-0000-0000-000000000000}"/>
  <bookViews>
    <workbookView xWindow="-110" yWindow="-110" windowWidth="19420" windowHeight="10420" activeTab="2" xr2:uid="{00000000-000D-0000-FFFF-FFFF00000000}"/>
  </bookViews>
  <sheets>
    <sheet name="Analysis - Charts" sheetId="1" r:id="rId1"/>
    <sheet name="Analysis - Table" sheetId="2" r:id="rId2"/>
    <sheet name="Data" sheetId="3" r:id="rId3"/>
  </sheets>
  <definedNames>
    <definedName name="_xlnm._FilterDatabase" localSheetId="2" hidden="1">Data!$A$1:$R$132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5" i="2" l="1"/>
  <c r="C13" i="2"/>
  <c r="C12" i="2"/>
  <c r="C11" i="2"/>
  <c r="C10" i="2"/>
  <c r="C9" i="2"/>
  <c r="C8" i="2"/>
  <c r="C7" i="2"/>
  <c r="C6" i="2"/>
  <c r="G4" i="2"/>
  <c r="C4" i="2"/>
  <c r="G3" i="2"/>
  <c r="C3" i="2"/>
  <c r="G2" i="2"/>
  <c r="G5" i="2" s="1"/>
  <c r="F2" i="2" s="1"/>
  <c r="C2" i="2"/>
  <c r="C14" i="2" l="1"/>
  <c r="B3" i="2" s="1"/>
  <c r="F3" i="2"/>
  <c r="F4" i="2"/>
  <c r="B6" i="2"/>
  <c r="B7" i="2"/>
  <c r="B8" i="2" l="1"/>
  <c r="B12" i="2"/>
  <c r="B2" i="2"/>
  <c r="B13" i="2"/>
  <c r="B11" i="2"/>
  <c r="B5" i="2"/>
  <c r="B4" i="2"/>
  <c r="B9" i="2"/>
  <c r="B10" i="2"/>
</calcChain>
</file>

<file path=xl/sharedStrings.xml><?xml version="1.0" encoding="utf-8"?>
<sst xmlns="http://schemas.openxmlformats.org/spreadsheetml/2006/main" count="1026" uniqueCount="485">
  <si>
    <t>Issue</t>
  </si>
  <si>
    <t>%</t>
  </si>
  <si>
    <t>Count</t>
  </si>
  <si>
    <t>Label</t>
  </si>
  <si>
    <t>Percentage</t>
  </si>
  <si>
    <t>Operator</t>
  </si>
  <si>
    <t>Deviation</t>
  </si>
  <si>
    <t>Tooling</t>
  </si>
  <si>
    <t>Rework</t>
  </si>
  <si>
    <t>Engineering</t>
  </si>
  <si>
    <t>Scrap</t>
  </si>
  <si>
    <t>Incorrect Time</t>
  </si>
  <si>
    <t>Total</t>
  </si>
  <si>
    <t>Programming</t>
  </si>
  <si>
    <t>Extra Parts</t>
  </si>
  <si>
    <t>Surface Finish</t>
  </si>
  <si>
    <t>Paint - Prep</t>
  </si>
  <si>
    <t>Supplier</t>
  </si>
  <si>
    <t>Routing</t>
  </si>
  <si>
    <t>Shipped Incomplete</t>
  </si>
  <si>
    <t>NCR#</t>
  </si>
  <si>
    <t>Date</t>
  </si>
  <si>
    <t>Work Order</t>
  </si>
  <si>
    <t>NCR Parts</t>
  </si>
  <si>
    <t>Description</t>
  </si>
  <si>
    <t>Found In</t>
  </si>
  <si>
    <t>Charge To</t>
  </si>
  <si>
    <t>Responsible Party</t>
  </si>
  <si>
    <t>Correction</t>
  </si>
  <si>
    <t>Prevention</t>
  </si>
  <si>
    <t>Time Spent</t>
  </si>
  <si>
    <t>Cost (Labour)</t>
  </si>
  <si>
    <t>Cost (Material)</t>
  </si>
  <si>
    <t>Total Cost</t>
  </si>
  <si>
    <t>Date Closed</t>
  </si>
  <si>
    <t>Name</t>
  </si>
  <si>
    <t>17427-4</t>
  </si>
  <si>
    <t>Reducer was installed incorrectly</t>
  </si>
  <si>
    <t>Customer</t>
  </si>
  <si>
    <t>Welding</t>
  </si>
  <si>
    <t>Rethread using die</t>
  </si>
  <si>
    <t>17477-1</t>
  </si>
  <si>
    <t>Door finish was not to satisfaction. Zinc spray was applied on an area more than 1 sq.in</t>
  </si>
  <si>
    <t>Ensure mil thickness is met and finish is uniform</t>
  </si>
  <si>
    <t>Armour re-galvanized the doors</t>
  </si>
  <si>
    <t>Doors had couplers welded incorrectly. Wrong end of the coupler was welded to the door</t>
  </si>
  <si>
    <t>Coupler end with the spacing needs to be welded to door</t>
  </si>
  <si>
    <t>Remake x7 doors and retap doors with wrong fitting</t>
  </si>
  <si>
    <t>17518-1</t>
  </si>
  <si>
    <t>Backpans studs out of location. backpans were already shipped and the welder had no way to check if the studs were installed correctly</t>
  </si>
  <si>
    <t>Assembly</t>
  </si>
  <si>
    <t>Mark</t>
  </si>
  <si>
    <t>Make a backpan jig</t>
  </si>
  <si>
    <t>Made backpan jig to correct locations of studs</t>
  </si>
  <si>
    <t>17521-2</t>
  </si>
  <si>
    <t>0001-0574 louvers punched inside out. Drawing was not clear. Note for forming to be added by engineers</t>
  </si>
  <si>
    <t>Punch</t>
  </si>
  <si>
    <t>Drawing needs to have clear notes</t>
  </si>
  <si>
    <t>Recut part</t>
  </si>
  <si>
    <t>17558-1</t>
  </si>
  <si>
    <t>Wrong OD Tube used for Axle cover. Florin did not measure the tube and used a 7/8 OD instead of 1 OD. Scrapped 8 bolts</t>
  </si>
  <si>
    <t>Laser</t>
  </si>
  <si>
    <t>Florin</t>
  </si>
  <si>
    <t>Check drawing material properties</t>
  </si>
  <si>
    <t>Recut part using correct tubing</t>
  </si>
  <si>
    <t>17559-1</t>
  </si>
  <si>
    <t>3/4 Carriage bolt didnt protrude out from nut. Customer drawing incorrectly showed that bolt was long enough for proper bolt stickout</t>
  </si>
  <si>
    <t>Prototype- Sanitize customer drawings</t>
  </si>
  <si>
    <t xml:space="preserve">Ordered longer 1" carriage bolt </t>
  </si>
  <si>
    <t>17600-17</t>
  </si>
  <si>
    <t>Formed incorrectly. In training</t>
  </si>
  <si>
    <t>Brake</t>
  </si>
  <si>
    <t>Mike</t>
  </si>
  <si>
    <t>17594-2</t>
  </si>
  <si>
    <t>ISM dwg dimension not marked. Brian assumes dimesions are to outside unless specified. Currect rev didnt specify that this was an ISM</t>
  </si>
  <si>
    <t>Inside dimensions to be marked as such</t>
  </si>
  <si>
    <t>x2 yellow bodies and x1 blue gauge cutout repaint. The welds were to be ground and the unit pad sanded for an even finish. Heavy grind marks were not apparent until unit was painted</t>
  </si>
  <si>
    <t>Paint</t>
  </si>
  <si>
    <t>Grind marks and grit</t>
  </si>
  <si>
    <t>Need to go easy on grinding the welds</t>
  </si>
  <si>
    <t xml:space="preserve">x2 yellow bodies. </t>
  </si>
  <si>
    <t>17570-3</t>
  </si>
  <si>
    <t>Parts were cut 1/8" too long. Flat parts were initially cut wrong. Possible fix with jig was done wrong (jig picked off wrong end). Made a jig and used chopsaw to cut to length</t>
  </si>
  <si>
    <t>Cutting</t>
  </si>
  <si>
    <t>Balwinder</t>
  </si>
  <si>
    <t>Parts were not inspected against drawing</t>
  </si>
  <si>
    <t>Use chopsaw to cut extra length for 174 parts</t>
  </si>
  <si>
    <t>Missing pem. 1 small pem was missed</t>
  </si>
  <si>
    <t>Siew</t>
  </si>
  <si>
    <t>Check part to drawing</t>
  </si>
  <si>
    <t>Customer shipped part and we had to fix and reship</t>
  </si>
  <si>
    <t>Handle was too wide. Drawing error during design and handle was wider than intended. Customer rejected possible fix. Need to recut handle and reweld</t>
  </si>
  <si>
    <t>Sales</t>
  </si>
  <si>
    <t>Junfeng</t>
  </si>
  <si>
    <t xml:space="preserve">Check customer part </t>
  </si>
  <si>
    <t>Cut, grind sand and reweld correct handles</t>
  </si>
  <si>
    <t>17601-1</t>
  </si>
  <si>
    <t xml:space="preserve">Gland plate formed inside out. Gland plate holes are not symmetric and drawing was missing "easily formed backwards". Mistake was not caught until assembly. No rework needed but could have been an issue if customer was specific </t>
  </si>
  <si>
    <t>Brian</t>
  </si>
  <si>
    <t>Drawing did not have "easily formed backwards"</t>
  </si>
  <si>
    <t>Missing pems after body was welded. The missing pems were not caught by Siew or Ian. Ian noticed it after the body was welded</t>
  </si>
  <si>
    <t>Ensure that work was done on parts</t>
  </si>
  <si>
    <t>Cut the bottom of body, pem missing studs and reweld</t>
  </si>
  <si>
    <t>17616-1</t>
  </si>
  <si>
    <t>Took 4 runs to complete painting the order</t>
  </si>
  <si>
    <t>Paint/ Assembly</t>
  </si>
  <si>
    <t>QC needs to be improved. Issues with Grit</t>
  </si>
  <si>
    <t>17658-3</t>
  </si>
  <si>
    <t>Grind marks on brake lines. Pad sanding the brake lines took long. Dan and Hussien decided to grind before sanding, which left marks that were very visible after paint. But we repainted 5 times to get it right</t>
  </si>
  <si>
    <t>Hussein/ Dan</t>
  </si>
  <si>
    <t>New employees should be provided adequate information and oversight when doing a job</t>
  </si>
  <si>
    <t>Sanding the grind marks away</t>
  </si>
  <si>
    <t>17685-1</t>
  </si>
  <si>
    <t>Welds were not ground proper. Might need to refresh shop standards</t>
  </si>
  <si>
    <t>Dilshad</t>
  </si>
  <si>
    <t>Incomplete grinding</t>
  </si>
  <si>
    <t xml:space="preserve">Grinding flush </t>
  </si>
  <si>
    <t>Surface Imperfection</t>
  </si>
  <si>
    <t>17676-5</t>
  </si>
  <si>
    <t>Brake marks on door. Paint and brake did not notice brake marks until they were painted</t>
  </si>
  <si>
    <t xml:space="preserve">Brake </t>
  </si>
  <si>
    <t>Check for brake marks before paint</t>
  </si>
  <si>
    <t>Pad sand the parts to get rid of brake marks</t>
  </si>
  <si>
    <t>Pad sand marks and chemical residue. Pad sanding was not feathered out which made the marks very apparent on the door. Clean parts thoroughy before painted</t>
  </si>
  <si>
    <t>Dan</t>
  </si>
  <si>
    <t>Ensure pad sand is evened out on the part and clean the parts thoroughly before paint</t>
  </si>
  <si>
    <t>Resand the parts, clean thoroughly</t>
  </si>
  <si>
    <t>17668-2</t>
  </si>
  <si>
    <t>Part slipped when being bent. One edge of the body was formed wrong. had to recut and reform.</t>
  </si>
  <si>
    <t>All 17540 WO</t>
  </si>
  <si>
    <t>Speckled finish on black paint. The box of black paint they use was a year old and had some contamination. After painting, there were white specks in black paint which is not the required finish</t>
  </si>
  <si>
    <t>Check that theres no contamination during paint/ before oven</t>
  </si>
  <si>
    <t>Repaint with a new box</t>
  </si>
  <si>
    <t>Drawing issues - prototype. Prototypes needed to be reworked, some of them had to repainted</t>
  </si>
  <si>
    <t>Prototype- Issues are expected</t>
  </si>
  <si>
    <t>Fix as per mfg direction and eng approval</t>
  </si>
  <si>
    <t>17703-1</t>
  </si>
  <si>
    <t xml:space="preserve">Grit on top. </t>
  </si>
  <si>
    <t>17714-1</t>
  </si>
  <si>
    <t>Scratched up parts. Ahmed stacked these very close to the edge of the table. They were knocked down and ~20 had to sanded and repainted</t>
  </si>
  <si>
    <t>Ahmed</t>
  </si>
  <si>
    <t>Be mindful of where the parts are stored</t>
  </si>
  <si>
    <t>Prevent tipping/ tripping hazards</t>
  </si>
  <si>
    <t>17705-11</t>
  </si>
  <si>
    <t>Every one of the floor stands had grit on the inside. Parts were not washed properly</t>
  </si>
  <si>
    <t xml:space="preserve">Paint </t>
  </si>
  <si>
    <t>Check and flag parts that are not ok to process</t>
  </si>
  <si>
    <t>Sand and paint green all 26 parts</t>
  </si>
  <si>
    <t>17642-1</t>
  </si>
  <si>
    <t>Vendor cut insulation out of thicker insulation. Vendor cut insulation out of thicker material which causes interference</t>
  </si>
  <si>
    <t>Have vendor recut part</t>
  </si>
  <si>
    <t>17655-2</t>
  </si>
  <si>
    <t>Formed incorrectly. Assumed part was symmetrical</t>
  </si>
  <si>
    <t>Check drawing properly</t>
  </si>
  <si>
    <t>Fix drawing</t>
  </si>
  <si>
    <t>Formed incorrectly. Didnt identify the flat properly</t>
  </si>
  <si>
    <t>Added dimensions to make it clear</t>
  </si>
  <si>
    <t>17697-1</t>
  </si>
  <si>
    <t>Formed incorrectly. Realized after anodizing that the uprights were incorrectly formed</t>
  </si>
  <si>
    <t>First off inspection</t>
  </si>
  <si>
    <t>Recut parts</t>
  </si>
  <si>
    <t>17705-6</t>
  </si>
  <si>
    <t>Parts were sent without HDG. Closed WO without making sure that all the sequences were complete</t>
  </si>
  <si>
    <t>Shipping</t>
  </si>
  <si>
    <t>Read WO</t>
  </si>
  <si>
    <t>Ensure all seq are signed before closing</t>
  </si>
  <si>
    <t>Parts were not to spec. The programmed parts had the wrong compensation (oxygen instead of nitrogen). Merryl didnt do the first off inspection and customer got the wrong part</t>
  </si>
  <si>
    <t>Merryl/ Syed</t>
  </si>
  <si>
    <t>Check program</t>
  </si>
  <si>
    <t>Ensure first part is to spec</t>
  </si>
  <si>
    <t>17764-4</t>
  </si>
  <si>
    <t>Incorrect jig. Jig was flipped incorrectly and hole was drilled on the wrong side of the bottom. Recut jig correctly and used slugs from the right hole to fill wrong hole</t>
  </si>
  <si>
    <t>Jonas</t>
  </si>
  <si>
    <t>Check jig against model</t>
  </si>
  <si>
    <t>Recut jig and mirroed it, and Blake reworked the parts</t>
  </si>
  <si>
    <t>2 uprights not to spec. Brian did not use die liners and the parts had brake lines. Cant be sent for anodizing</t>
  </si>
  <si>
    <t>Ensure everything is in order before forming</t>
  </si>
  <si>
    <t>17824-1</t>
  </si>
  <si>
    <t xml:space="preserve">Bottom formed inside out. Drawing didnt identify, part looked symmetric. </t>
  </si>
  <si>
    <t>Weld</t>
  </si>
  <si>
    <t>Backpans not correct. Backpans were short, had to recut and rush them out</t>
  </si>
  <si>
    <t>Doors did not align properly. hinges were welded in the wrong spot which cause the doors to be 3/16 out</t>
  </si>
  <si>
    <t>Need to make jigs</t>
  </si>
  <si>
    <t>17813-1</t>
  </si>
  <si>
    <t>Finish was supposed to be 2B not #4. Miscommunication resulted in using #4 material instead of 2B</t>
  </si>
  <si>
    <t>Pad sand all 11 units</t>
  </si>
  <si>
    <t>Spot welds need to be ground down. Grind all the plug welds down and pad sand again</t>
  </si>
  <si>
    <t>Remodel how to weld the internals properly</t>
  </si>
  <si>
    <t>Doors dont sit properly, they shift up when locked. Need to get latch support for the door to make it sit flush</t>
  </si>
  <si>
    <t>Warpage on the bottom. Can rock the unit back and forth. Too hot?</t>
  </si>
  <si>
    <t>Holes are too small on the unit to get the mounting panel on . Ream holes to be bigger</t>
  </si>
  <si>
    <t>17746-2</t>
  </si>
  <si>
    <t>B.O.M. &amp; Routing issues. Routings not accurate - missing parts etc. - see work order for Redlined notes</t>
  </si>
  <si>
    <t>Scheduling</t>
  </si>
  <si>
    <t>17827-1</t>
  </si>
  <si>
    <t>Missing brackets &amp; hinge &amp; rod on Routing. Routings not accurate - missing parts etc. - see work order for Redlined notes</t>
  </si>
  <si>
    <t>17848-1</t>
  </si>
  <si>
    <t>Missing parts . Quantity was not checked by operator - missed cutting offcut program</t>
  </si>
  <si>
    <t>Cut all programs released</t>
  </si>
  <si>
    <t>Count parts after completion</t>
  </si>
  <si>
    <t>17846-1</t>
  </si>
  <si>
    <t>Brkts not formed. Work order filled up but missed the brackets</t>
  </si>
  <si>
    <t>Brain</t>
  </si>
  <si>
    <t>check routing</t>
  </si>
  <si>
    <t>ensure all parts for order are formed</t>
  </si>
  <si>
    <t>17746-4</t>
  </si>
  <si>
    <t>Missing cutouts for flanges on the bottom. Bottom panel needs 4 flanges, only has cutouts for 2</t>
  </si>
  <si>
    <t>Check drawing before release</t>
  </si>
  <si>
    <t>Need to recut parts on laser</t>
  </si>
  <si>
    <t xml:space="preserve">Missing parts such as perf and others. </t>
  </si>
  <si>
    <t>17881-2</t>
  </si>
  <si>
    <t>Burr left on parts. Parts are being being sanded or deburred properly</t>
  </si>
  <si>
    <t>Hao</t>
  </si>
  <si>
    <t>Follow through on responsibilites</t>
  </si>
  <si>
    <t xml:space="preserve">Already talked about it twice last week, will have a chat expaining WO time and help seq </t>
  </si>
  <si>
    <t>17876-5</t>
  </si>
  <si>
    <t xml:space="preserve">Knockouts punched wrong way. Oversight while programming Knockouts  - missed reading Form down note </t>
  </si>
  <si>
    <t>NC</t>
  </si>
  <si>
    <t>Syed</t>
  </si>
  <si>
    <t>Read all notes on drawing</t>
  </si>
  <si>
    <t>Fixed program for next run</t>
  </si>
  <si>
    <t>Pad sanded 304 # 4 gland plates for the Enclosure. Drawing was not read prior to Assembly</t>
  </si>
  <si>
    <t>Eddie</t>
  </si>
  <si>
    <t>Read drawings</t>
  </si>
  <si>
    <t>17888-1</t>
  </si>
  <si>
    <t>Square hole punched instead of Round hole. Setup error and not checked first off</t>
  </si>
  <si>
    <t>Hao/Florin</t>
  </si>
  <si>
    <t>Double check setup &amp; check first off</t>
  </si>
  <si>
    <t>Reminded operators to check first off</t>
  </si>
  <si>
    <t>Multiple</t>
  </si>
  <si>
    <t xml:space="preserve">Overwriting PS. </t>
  </si>
  <si>
    <t xml:space="preserve">Shipped parts without assembly. </t>
  </si>
  <si>
    <t>17853-2</t>
  </si>
  <si>
    <t xml:space="preserve">Formed inside out. </t>
  </si>
  <si>
    <t xml:space="preserve">Light Paint. </t>
  </si>
  <si>
    <t>18107-1</t>
  </si>
  <si>
    <t>Missing obround on part after it was cut. Dxf file obround was pulled into Cypcut as a block and was deleted and programmed as is, first off was not checked by operator either</t>
  </si>
  <si>
    <t>Syed/Florin</t>
  </si>
  <si>
    <t>Double check dxf file for blocks and check first off</t>
  </si>
  <si>
    <t>Fixed the dxf file and reminded operator to ceck first off</t>
  </si>
  <si>
    <t>18121-1</t>
  </si>
  <si>
    <t>Flange was formed 0.5" instead of 0.38". Holes deformed and unacceptable for type 4. Drawing was read incorrectly. In addition, the assembly has 2 variations of stiffener flages, 0.5" and 0.375"</t>
  </si>
  <si>
    <t>Recut and reform x4 0000-8047 bodies</t>
  </si>
  <si>
    <t>Standardize flange size, first off inspection and read drawings</t>
  </si>
  <si>
    <t>18154-1</t>
  </si>
  <si>
    <t>Frames was welded incorrectly. Some frames had hinge holes on both arms and others none. Craig was on auto pilot and used 2 of the hinge hole arms on the same frame</t>
  </si>
  <si>
    <t>Craig</t>
  </si>
  <si>
    <t>First off inspection and check drawing</t>
  </si>
  <si>
    <t>18057-2</t>
  </si>
  <si>
    <t>Pem tool left indentations on the door, need to buff . Didnt notice the indentiations thet pem tools leaving indentations</t>
  </si>
  <si>
    <t>Pem</t>
  </si>
  <si>
    <t>TJ</t>
  </si>
  <si>
    <t>Pem tools in question were sahved flat using the Togu</t>
  </si>
  <si>
    <t>18168-1</t>
  </si>
  <si>
    <t>Bodies were formed along the wrong edge. Brain read the drawing wrong and formed the part using the wrong edge</t>
  </si>
  <si>
    <t>Check drawings and first part before going through the order</t>
  </si>
  <si>
    <t>18108-1</t>
  </si>
  <si>
    <t>Scratches on #4 SST. Scratches due to material handling. Sometimes covered by SPV so we dont see until we peel it off the part</t>
  </si>
  <si>
    <t>Proper material handling, use cardboard/ paper between parts. Filled the scratch and polished it to finish</t>
  </si>
  <si>
    <t>Arc out during stud welding caused imperfection on the unit. Copper slat might have had an imperfection which caused on arc out</t>
  </si>
  <si>
    <t>Craig proactively cleaned up the copper slates</t>
  </si>
  <si>
    <t>Arc out by the glad plate so dustin okayed it</t>
  </si>
  <si>
    <t>19890-1</t>
  </si>
  <si>
    <t xml:space="preserve">More of one and less of the other. </t>
  </si>
  <si>
    <t xml:space="preserve">Laser </t>
  </si>
  <si>
    <t>18176-4</t>
  </si>
  <si>
    <t>Extra 47 pcs. Count was incorrect</t>
  </si>
  <si>
    <t>Timesave</t>
  </si>
  <si>
    <t>Encl doors had paint hook marks . Incorrect hooks used to suspend doors in paintline</t>
  </si>
  <si>
    <t>Use the curved/ kinked hooks to suspend doors for paint</t>
  </si>
  <si>
    <t>19887-1</t>
  </si>
  <si>
    <t xml:space="preserve">Paint issues. </t>
  </si>
  <si>
    <t>Repaint</t>
  </si>
  <si>
    <t>Grit issues</t>
  </si>
  <si>
    <t>18129-2</t>
  </si>
  <si>
    <t>Doors had brake line marks. Brain assumed that SPV will protect against brake line marks, he didnt use neoprene</t>
  </si>
  <si>
    <t>Regrain doors</t>
  </si>
  <si>
    <t>Peel back SPV after first part and use neoprene if needed</t>
  </si>
  <si>
    <t>Holes too small for M3, M5 pem nuts were swapped for 10-32, warping and some staining issues. WIP</t>
  </si>
  <si>
    <t xml:space="preserve">Customer </t>
  </si>
  <si>
    <t>Production</t>
  </si>
  <si>
    <t>18132-1</t>
  </si>
  <si>
    <t xml:space="preserve">Top and bottom was swapped during welding. Top and bottom was swapped, body was painted and assembled. Balwinder found issue when testing </t>
  </si>
  <si>
    <t xml:space="preserve">Welding </t>
  </si>
  <si>
    <t>Blake</t>
  </si>
  <si>
    <t>Ensure that items are made per drawing</t>
  </si>
  <si>
    <t>18132-3</t>
  </si>
  <si>
    <t>Welds broke when trying to fix warpage. Unit was warped due to heat from welding, Lance attempted to fix the warpage. Warpage was fixed at the cost of the welds breaking</t>
  </si>
  <si>
    <t>Assembly/ Welding</t>
  </si>
  <si>
    <t>Lance/ Joe</t>
  </si>
  <si>
    <t xml:space="preserve">Try to dissipate heat better/ not put as much heat </t>
  </si>
  <si>
    <t>18142-2</t>
  </si>
  <si>
    <t>Paint looks dry, has enough coverage. Had issues recoating the unit</t>
  </si>
  <si>
    <t>Suagam</t>
  </si>
  <si>
    <t>Do it once and do it right</t>
  </si>
  <si>
    <t>18155-1</t>
  </si>
  <si>
    <t xml:space="preserve">Too much stud weld heat caused minor warpage on the doors of the unit. </t>
  </si>
  <si>
    <t>18206-4</t>
  </si>
  <si>
    <t>Cut 2 extra, WO didnt have correct qty. Same issue, Hao cut extra when he didnt have to. He did not have the correct qty on the WO</t>
  </si>
  <si>
    <t xml:space="preserve">Lead </t>
  </si>
  <si>
    <t>Read the WO qty, count the parts and have the correct qty on the WO</t>
  </si>
  <si>
    <t>18189-10</t>
  </si>
  <si>
    <t>Bottom door flange and door lip were formed to the wrong dimensions. Programmed the door wrong on the brake. Door lip and bottom flange dimensions were swapped</t>
  </si>
  <si>
    <t>Brain said he did the first off inspection but didnt catch the error</t>
  </si>
  <si>
    <t>Read the drawing, and first off inspection</t>
  </si>
  <si>
    <t>18236-1</t>
  </si>
  <si>
    <t>96 extra cut (20 thou short). No first off inspection. Cut 96 extra pieces which are out of tolerance, WO qty was not correct</t>
  </si>
  <si>
    <t>Body moved when forming the left side (when measured, top was 0.0625" bigger than bottom). Body was not aligned with the stoppers when the side was formed. Mike had a TJ helping him with when forming bodies</t>
  </si>
  <si>
    <t>As the helper is inexperienced , make sure that he is aware of correct positioning</t>
  </si>
  <si>
    <t>Ensure that body is against the brake stoppers</t>
  </si>
  <si>
    <t>18233-1</t>
  </si>
  <si>
    <t>New part, 2pcs were not formed to the drawing. Part wasnt formed to drawing specs</t>
  </si>
  <si>
    <t>Paint blemishes. Blemishes on 3 bodies should have been caught in production before shipping it to customer</t>
  </si>
  <si>
    <t>Had a talk with assembly</t>
  </si>
  <si>
    <t>Parts must be QC'd before going off to the next station/ customer</t>
  </si>
  <si>
    <t>19894-1, 18100-2</t>
  </si>
  <si>
    <t>Pems were installed to the wrong side. Drawing was ready incorrectly</t>
  </si>
  <si>
    <t>Misc</t>
  </si>
  <si>
    <t xml:space="preserve">edge bent while on pallet as received . Not aligned on the pallet, edge hung over and was bent </t>
  </si>
  <si>
    <t>recut and reform x1 body</t>
  </si>
  <si>
    <t xml:space="preserve">make sure the material is centred and the egdes of the piece are supported. </t>
  </si>
  <si>
    <t>18591-1</t>
  </si>
  <si>
    <t>did not cut down gasket, used full size 3/8" X1" instead of cutting down to 5/8"X1", hinge on backwards. Drawing was not clear as to the orientation of the hinge knukle, instructions were poor on gasket cutting.</t>
  </si>
  <si>
    <t>Assembly/Welding</t>
  </si>
  <si>
    <t>Saurobh</t>
  </si>
  <si>
    <t>Gasket removed/redone and hinge drilled and refastened</t>
  </si>
  <si>
    <t>Gasket cut to 5/8 uneven some problem rivets. improper cut, knife needs to be sharp and placement needs to be straight</t>
  </si>
  <si>
    <t>assembly/Welding</t>
  </si>
  <si>
    <t xml:space="preserve">attention to detail, using a ruler and place jagged sides facing into the corner, rivet gun needs to be turned up. </t>
  </si>
  <si>
    <t>18590-1</t>
  </si>
  <si>
    <t>break marks on finished painted enclosure, jagged on the inside edge, safety issue, some paint drips. Brake leaving marks on formed pieces</t>
  </si>
  <si>
    <t>brian</t>
  </si>
  <si>
    <t xml:space="preserve">use neoprine or coated aluminium, sanding part to decrease jagged surface. </t>
  </si>
  <si>
    <t>paint contamination, two areas with dust bumps. dirt from the line fell onto the piece</t>
  </si>
  <si>
    <t>in the morning clean the rail to remove the dust.</t>
  </si>
  <si>
    <t>18561-1</t>
  </si>
  <si>
    <t>Paint contamination on top of box . incomplete wash procedure left residue on the enclosure surface. Not caught before assembly.</t>
  </si>
  <si>
    <t>spoke with Dan agreed that going forward we need to be extra vigilant on the final rinse to make sure item is clean</t>
  </si>
  <si>
    <t>18570-1</t>
  </si>
  <si>
    <t xml:space="preserve">Paint layer issue. dust contamination </t>
  </si>
  <si>
    <t>paint</t>
  </si>
  <si>
    <t>Spoke with Dan  going forward we need to minimize dust, cleaning the rail to make sure dust is at a minimum</t>
  </si>
  <si>
    <t>18577-3</t>
  </si>
  <si>
    <t>the slot was a hole and not fully open on the end. parts were from an old revision , left over taken from the shelf</t>
  </si>
  <si>
    <t>the end piece that would go into the slot had a notch in it. . parts were from an old revision , left over taken from the shelf</t>
  </si>
  <si>
    <t>18479-10</t>
  </si>
  <si>
    <t xml:space="preserve">security screw hole too large, wrong place. </t>
  </si>
  <si>
    <t xml:space="preserve">assembly </t>
  </si>
  <si>
    <t>18479-12</t>
  </si>
  <si>
    <t xml:space="preserve">security screw hole too large, wrong place, hings welded out on alignment. </t>
  </si>
  <si>
    <t>blake</t>
  </si>
  <si>
    <t>18599-1</t>
  </si>
  <si>
    <t xml:space="preserve">window opening too large for window provided, wrong revision. . door skin used wrong revision, Door drawing 0000-7407 has been updated to Rev 02. </t>
  </si>
  <si>
    <t>engineering</t>
  </si>
  <si>
    <t>junfeng</t>
  </si>
  <si>
    <t>18574-1</t>
  </si>
  <si>
    <t>camera space, impeded upon by weld and box uniformity. the opening should have been laser cut, box formed with seam on rear</t>
  </si>
  <si>
    <t>jonas</t>
  </si>
  <si>
    <t xml:space="preserve">filed camera opening, touched up paint. </t>
  </si>
  <si>
    <t>drawing wo redesign</t>
  </si>
  <si>
    <t>paint thin needs repaint. more paint needed</t>
  </si>
  <si>
    <t>repaint</t>
  </si>
  <si>
    <t>check depth of paint with meter and light</t>
  </si>
  <si>
    <t>18587-1</t>
  </si>
  <si>
    <t>Hinge clearance issue, paint removed from hinge when door opened. jig and welder inexperience</t>
  </si>
  <si>
    <t xml:space="preserve">welding </t>
  </si>
  <si>
    <t>Ramon</t>
  </si>
  <si>
    <t xml:space="preserve">hinge bent out and repainted. </t>
  </si>
  <si>
    <t>further training, looking at standardized jigs</t>
  </si>
  <si>
    <t>18600-1</t>
  </si>
  <si>
    <t xml:space="preserve">Stud weld stripped when putting insulation bracket on. possible over tightening </t>
  </si>
  <si>
    <t xml:space="preserve">lance </t>
  </si>
  <si>
    <t>20 minutes cut off and restud</t>
  </si>
  <si>
    <t>18589-1</t>
  </si>
  <si>
    <t>side frame hole do not line up. the pem was placed into the socket with too much pressure warping the frame</t>
  </si>
  <si>
    <t>disassemble, recut new frames on laser, weld and assemble frames</t>
  </si>
  <si>
    <t xml:space="preserve">a lower pem pressure eliminates the warp caused by over stressing the material </t>
  </si>
  <si>
    <t>18625-1</t>
  </si>
  <si>
    <t>grind marks, high gloss paint shows . over ground by Dan and Randy</t>
  </si>
  <si>
    <t>18616-1</t>
  </si>
  <si>
    <t xml:space="preserve">welds too large, . too much weld, </t>
  </si>
  <si>
    <t>craig</t>
  </si>
  <si>
    <t>cap grind weld, weld ground smoth on front per jonas</t>
  </si>
  <si>
    <t>18495-5</t>
  </si>
  <si>
    <t>grind marks, high gloss paint shows . over ground unknown worker</t>
  </si>
  <si>
    <t>showing the teams the marks and teling them how to avoid making these</t>
  </si>
  <si>
    <t>18495-3</t>
  </si>
  <si>
    <t>bad paint finish. contaminant</t>
  </si>
  <si>
    <t>paint was informed</t>
  </si>
  <si>
    <t>extra vigilant on cleaning the rails</t>
  </si>
  <si>
    <t>18514-4</t>
  </si>
  <si>
    <t xml:space="preserve">hinge too long creating a zone that does not have clearance . hinge should have been cut shorter before installation. </t>
  </si>
  <si>
    <t>Gasket removed/redone and hinge cut and refastened</t>
  </si>
  <si>
    <t xml:space="preserve">will speak to the night shift about hinge clearance. </t>
  </si>
  <si>
    <t>18606-1</t>
  </si>
  <si>
    <t>inside plate was installed backwards, . poor drawing, hard to spot even when pointed out by customer</t>
  </si>
  <si>
    <t xml:space="preserve">Drill a half inch hole on correct side for wiring. disassembly need to occur on 9 units. </t>
  </si>
  <si>
    <t>detail needed on drawing specific to orientation</t>
  </si>
  <si>
    <t>tap broke off in enclosed pem. tap pushed into the end of the enclosed pem, snapped tap off in pem</t>
  </si>
  <si>
    <t>eddie</t>
  </si>
  <si>
    <t>dont bottom out the pem</t>
  </si>
  <si>
    <t>18663-1</t>
  </si>
  <si>
    <t>pem process left marks and dents in #4 finish. wrong pressure/ uneven part during pem process left marks and dents</t>
  </si>
  <si>
    <t>joe</t>
  </si>
  <si>
    <t xml:space="preserve">check sequence for pem pressure and pem platform size. </t>
  </si>
  <si>
    <t>18644-3</t>
  </si>
  <si>
    <t xml:space="preserve">bracket formed uneven, cannot use due to tight tolerances. </t>
  </si>
  <si>
    <t>Rittal</t>
  </si>
  <si>
    <t>missing hardware. forgot to send hardware for the 2 tophats</t>
  </si>
  <si>
    <t>18566-3</t>
  </si>
  <si>
    <t xml:space="preserve">wrong door kit 2804. wrong door kit </t>
  </si>
  <si>
    <t>welding</t>
  </si>
  <si>
    <t xml:space="preserve">double check drawing </t>
  </si>
  <si>
    <t>18536-3</t>
  </si>
  <si>
    <t xml:space="preserve">scratches on 2 doors. poor material handling </t>
  </si>
  <si>
    <t xml:space="preserve">buffed and sanded out </t>
  </si>
  <si>
    <t>be careful of the surface</t>
  </si>
  <si>
    <t>18559-4</t>
  </si>
  <si>
    <t>exterior has ts marks, poor pad sanding. TS leaving pad marks , hard to sand off</t>
  </si>
  <si>
    <t>18566-4</t>
  </si>
  <si>
    <t xml:space="preserve">back side of panel deep line. </t>
  </si>
  <si>
    <t>weld and grind smooth</t>
  </si>
  <si>
    <t>part formed and pemmed backwards. Drawing had a subtle difference in hole orientation, pemming a flat piece, very hard to see</t>
  </si>
  <si>
    <t>team made aware of the issue of studying the drawing</t>
  </si>
  <si>
    <t xml:space="preserve">make a note on the drawing for caution about which side to pem, proper orientation. </t>
  </si>
  <si>
    <t>18614-3</t>
  </si>
  <si>
    <t>part formed out. prototype issues</t>
  </si>
  <si>
    <t>18659-1</t>
  </si>
  <si>
    <t>missing pem in box. missed, human error</t>
  </si>
  <si>
    <t>box deconstructed,pemmed then reweld and paint</t>
  </si>
  <si>
    <t>be more vigalent</t>
  </si>
  <si>
    <t>18671-1</t>
  </si>
  <si>
    <t>part formed backwards. missed, human error</t>
  </si>
  <si>
    <t>First off to be conducted by Plant manager</t>
  </si>
  <si>
    <t>vigilant on the first off</t>
  </si>
  <si>
    <t>18696-1</t>
  </si>
  <si>
    <t>paint issue. gun release splatter/ over charging. repaint needed time for the part to disapate the electric charge</t>
  </si>
  <si>
    <t>dan</t>
  </si>
  <si>
    <t xml:space="preserve">wash the part or wait a longer period of time </t>
  </si>
  <si>
    <t>18681-1</t>
  </si>
  <si>
    <t>part hanging over the edge of the pallet on the floor was bent. part was hanging out over the edge of the pallet and was stepped on/hit</t>
  </si>
  <si>
    <t>new part being cut</t>
  </si>
  <si>
    <t>parts need to be flush to pallet edge and not stored on the floor</t>
  </si>
  <si>
    <t>18650-1</t>
  </si>
  <si>
    <t>part formed backwards. drawing of part upper right, showed part but the bracket was not shown with a dotted line</t>
  </si>
  <si>
    <t>new part being cut and formed</t>
  </si>
  <si>
    <t>Dotted line showing items on the backside</t>
  </si>
  <si>
    <t xml:space="preserve">paint issue on lower half of cart, missed areas, over charging. </t>
  </si>
  <si>
    <t xml:space="preserve">door tabs not ground off. . </t>
  </si>
  <si>
    <t>doors not fitting. doors and bodies were number matched, in the welding process the number on the body was covered by the flange.</t>
  </si>
  <si>
    <t>future orders with have the door more heavily stamped and the stamp on the body with be centre top</t>
  </si>
  <si>
    <t>18638-1</t>
  </si>
  <si>
    <t>electrocleaning solution not properly taken off welds, stain left behind. the acid was not properly neutralized which lefd a stain on the product</t>
  </si>
  <si>
    <t>surrobh</t>
  </si>
  <si>
    <t>rewash and reneutralize</t>
  </si>
  <si>
    <t>retraining of the new procedures to ensure proper removal of the acid</t>
  </si>
  <si>
    <t>bar width too wide for alllocated space. set up for weld was out by 1/16 to 1/8th</t>
  </si>
  <si>
    <t>ian</t>
  </si>
  <si>
    <t xml:space="preserve">craig trimmed of the space to allow fitment </t>
  </si>
  <si>
    <t>more vigilance when welding, use a jig for accuracy</t>
  </si>
  <si>
    <t>18655-9</t>
  </si>
  <si>
    <t>back weld seem too large to accomodate the gasket to be fitted. forgot to grind down the weld, confused with spec from previous subcoe</t>
  </si>
  <si>
    <t>joseph</t>
  </si>
  <si>
    <t>ground down the welds to acceptable level</t>
  </si>
  <si>
    <t>ask</t>
  </si>
  <si>
    <t>18697-1</t>
  </si>
  <si>
    <t>prairie white has grit in the finish. problem with paint, seems to be prone to grit in finish</t>
  </si>
  <si>
    <t>sand, wash and repaint.</t>
  </si>
  <si>
    <t>change paint</t>
  </si>
  <si>
    <t>box has grit and the edge needs to be deburred. more sanding needed and priarie white problems</t>
  </si>
  <si>
    <t>18652-4</t>
  </si>
  <si>
    <t>pem process left marks and dents in #4 finish. pem machine base and top strut are worn causing movement, aso micro debris around pem hole</t>
  </si>
  <si>
    <t>clean, buff, hand polish to regrain</t>
  </si>
  <si>
    <t xml:space="preserve">make sure dies are clean and surface is free from debris. </t>
  </si>
  <si>
    <t>18632-3</t>
  </si>
  <si>
    <t xml:space="preserve">scratches and heavey brake marks in surface. handling, over pressure. </t>
  </si>
  <si>
    <t>mike</t>
  </si>
  <si>
    <t>18680-2</t>
  </si>
  <si>
    <t xml:space="preserve">1 piece mis formed. </t>
  </si>
  <si>
    <t>brake</t>
  </si>
  <si>
    <t>18713-1</t>
  </si>
  <si>
    <t xml:space="preserve">weld bumps in surface from burn through. too hot on sst, laser weld recomended </t>
  </si>
  <si>
    <t>laser weld or weld studd</t>
  </si>
  <si>
    <t>Time</t>
  </si>
  <si>
    <t>Long Setup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</si>
</sst>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4" x14ac:knownFonts="1">
    <font>
      <sz val="11"/>
      <color theme="1"/>
      <name val="Aptos Narrow"/>
      <family val="2"/>
      <scheme val="minor"/>
    </font>
    <font>
      <sz val="11"/>
      <color theme="1"/>
      <name val="Aptos Narrow"/>
      <family val="2"/>
      <scheme val="minor"/>
    </font>
    <font>
      <b/>
      <sz val="11"/>
      <color theme="1"/>
      <name val="Aptos Narrow"/>
      <family val="2"/>
      <scheme val="minor"/>
    </font>
    <font>
      <b/>
      <sz val="11"/>
      <name val="Aptos Narrow"/>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9" fontId="1" fillId="0" borderId="0"/>
  </cellStyleXfs>
  <cellXfs count="6">
    <xf numFmtId="0" fontId="0" fillId="0" borderId="0" xfId="0"/>
    <xf numFmtId="0" fontId="0" fillId="0" borderId="0" xfId="0" applyAlignment="1">
      <alignment horizontal="left"/>
    </xf>
    <xf numFmtId="10" fontId="0" fillId="0" borderId="0" xfId="1" applyNumberFormat="1" applyFont="1"/>
    <xf numFmtId="0" fontId="2" fillId="0" borderId="0" xfId="0" applyFont="1"/>
    <xf numFmtId="164" fontId="0" fillId="0" borderId="0" xfId="0" applyNumberFormat="1"/>
    <xf numFmtId="0" fontId="3" fillId="0" borderId="1" xfId="0" applyFont="1" applyBorder="1" applyAlignment="1">
      <alignment horizontal="center" vertical="top"/>
    </xf>
  </cellXfs>
  <cellStyles count="2">
    <cellStyle name="Normal" xfId="0" builtinId="0"/>
    <cellStyle name="Percent" xfId="1" builtinId="5"/>
  </cellStyles>
  <dxfs count="6">
    <dxf>
      <numFmt numFmtId="0" formatCode="General"/>
    </dxf>
    <dxf>
      <font>
        <strike val="0"/>
        <condense val="0"/>
        <extend val="0"/>
        <outline val="0"/>
        <shadow val="0"/>
        <vertAlign val="baseline"/>
        <sz val="11"/>
        <color theme="1"/>
        <name val="Aptos Narrow"/>
        <family val="2"/>
        <scheme val="minor"/>
      </font>
      <numFmt numFmtId="14" formatCode="0.00%"/>
    </dxf>
    <dxf>
      <alignment horizontal="left" vertical="bottom"/>
    </dxf>
    <dxf>
      <font>
        <b/>
        <strike val="0"/>
        <condense val="0"/>
        <extend val="0"/>
        <outline val="0"/>
        <shadow val="0"/>
        <vertAlign val="baseline"/>
        <sz val="11"/>
        <color theme="1"/>
        <name val="Aptos Narrow"/>
        <family val="2"/>
        <scheme val="minor"/>
      </font>
    </dxf>
    <dxf>
      <font>
        <strike val="0"/>
        <condense val="0"/>
        <extend val="0"/>
        <outline val="0"/>
        <shadow val="0"/>
        <vertAlign val="baseline"/>
        <sz val="11"/>
        <color theme="1"/>
        <name val="Aptos Narrow"/>
        <family val="2"/>
        <scheme val="minor"/>
      </font>
      <numFmt numFmtId="14" formatCode="0.00%"/>
    </dxf>
    <dxf>
      <font>
        <b/>
        <strike val="0"/>
        <condense val="0"/>
        <extend val="0"/>
        <outline val="0"/>
        <shadow val="0"/>
        <vertAlign val="baseline"/>
        <sz val="11"/>
        <color theme="1"/>
        <name val="Aptos Narrow"/>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strike="noStrike" kern="1200" spc="0" baseline="0">
                <a:solidFill>
                  <a:schemeClr val="tx1">
                    <a:lumMod val="65000"/>
                    <a:lumOff val="35000"/>
                  </a:schemeClr>
                </a:solidFill>
                <a:latin typeface="+mn-lt"/>
                <a:ea typeface="+mn-ea"/>
                <a:cs typeface="+mn-cs"/>
              </a:defRPr>
            </a:pPr>
            <a:r>
              <a:rPr lang="en-US" sz="2400" b="1"/>
              <a:t>Label</a:t>
            </a:r>
          </a:p>
        </c:rich>
      </c:tx>
      <c:overlay val="0"/>
      <c:spPr>
        <a:noFill/>
        <a:ln>
          <a:noFill/>
          <a:prstDash val="solid"/>
        </a:ln>
      </c:spPr>
    </c:title>
    <c:autoTitleDeleted val="0"/>
    <c:plotArea>
      <c:layout/>
      <c:barChart>
        <c:barDir val="bar"/>
        <c:grouping val="stacked"/>
        <c:varyColors val="0"/>
        <c:ser>
          <c:idx val="0"/>
          <c:order val="0"/>
          <c:tx>
            <c:strRef>
              <c:f>'Analysis - Table'!$F$1</c:f>
              <c:strCache>
                <c:ptCount val="1"/>
                <c:pt idx="0">
                  <c:v>Percentage</c:v>
                </c:pt>
              </c:strCache>
            </c:strRef>
          </c:tx>
          <c:spPr>
            <a:solidFill>
              <a:schemeClr val="accent6"/>
            </a:solidFill>
            <a:ln>
              <a:noFill/>
              <a:prstDash val="solid"/>
            </a:ln>
          </c:spPr>
          <c:invertIfNegative val="0"/>
          <c:dLbls>
            <c:spPr>
              <a:noFill/>
              <a:ln>
                <a:noFill/>
                <a:prstDash val="solid"/>
              </a:ln>
            </c:spPr>
            <c:txPr>
              <a:bodyPr rot="0" spcFirstLastPara="1" vertOverflow="ellipsis" vert="horz" wrap="square" lIns="38100" tIns="19050" rIns="38100" bIns="19050" anchor="ctr" anchorCtr="1">
                <a:spAutoFit/>
              </a:bodyPr>
              <a:lstStyle/>
              <a:p>
                <a:pPr>
                  <a:defRPr sz="1100" b="1" i="0" strike="noStrike" kern="1200" baseline="0">
                    <a:ln>
                      <a:noFill/>
                      <a:prstDash val="solid"/>
                    </a:ln>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'Analysis - Table'!$E$2:$E$4</c:f>
              <c:strCache>
                <c:ptCount val="3"/>
                <c:pt idx="0">
                  <c:v>Deviation</c:v>
                </c:pt>
                <c:pt idx="1">
                  <c:v>Rework</c:v>
                </c:pt>
                <c:pt idx="2">
                  <c:v>Scrap</c:v>
                </c:pt>
              </c:strCache>
            </c:strRef>
          </c:cat>
          <c:val>
            <c:numRef>
              <c:f>'Analysis - Table'!$F$2:$F$4</c:f>
              <c:numCache>
                <c:formatCode>0.00%</c:formatCode>
                <c:ptCount val="3"/>
                <c:pt idx="0">
                  <c:v>5.3435114503816793E-2</c:v>
                </c:pt>
                <c:pt idx="1">
                  <c:v>0.72519083969465647</c:v>
                </c:pt>
                <c:pt idx="2">
                  <c:v>0.22137404580152673</c:v>
                </c:pt>
              </c:numCache>
            </c:numRef>
          </c:val>
          <c:extLst>
            <c:ext xmlns:c16="http://schemas.microsoft.com/office/drawing/2014/chart" uri="{C3380CC4-5D6E-409C-BE32-E72D297353CC}">
              <c16:uniqueId val="{00000000-3ABD-48E4-A9EB-ECDEAC5C6B5F}"/>
            </c:ext>
          </c:extLst>
        </c:ser>
        <c:dLbls>
          <c:showLegendKey val="0"/>
          <c:showVal val="0"/>
          <c:showCatName val="0"/>
          <c:showSerName val="0"/>
          <c:showPercent val="0"/>
          <c:showBubbleSize val="0"/>
        </c:dLbls>
        <c:gapWidth val="150"/>
        <c:overlap val="100"/>
        <c:axId val="1240351567"/>
        <c:axId val="1345853471"/>
      </c:barChart>
      <c:catAx>
        <c:axId val="124035156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prstDash val="solid"/>
            <a:roun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1345853471"/>
        <c:crosses val="autoZero"/>
        <c:auto val="1"/>
        <c:lblAlgn val="ctr"/>
        <c:lblOffset val="100"/>
        <c:noMultiLvlLbl val="0"/>
      </c:catAx>
      <c:valAx>
        <c:axId val="1345853471"/>
        <c:scaling>
          <c:orientation val="minMax"/>
          <c:max val="1"/>
        </c:scaling>
        <c:delete val="0"/>
        <c:axPos val="b"/>
        <c:majorGridlines>
          <c:spPr>
            <a:ln w="9525" cap="flat" cmpd="sng" algn="ctr">
              <a:solidFill>
                <a:schemeClr val="tx1">
                  <a:lumMod val="15000"/>
                  <a:lumOff val="85000"/>
                </a:schemeClr>
              </a:solidFill>
              <a:prstDash val="solid"/>
              <a:round/>
            </a:ln>
          </c:spPr>
        </c:majorGridlines>
        <c:numFmt formatCode="0.00%" sourceLinked="1"/>
        <c:majorTickMark val="none"/>
        <c:minorTickMark val="none"/>
        <c:tickLblPos val="nextTo"/>
        <c:spPr>
          <a:noFill/>
          <a:ln>
            <a:noFill/>
            <a:prstDash val="soli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1240351567"/>
        <c:crosses val="autoZero"/>
        <c:crossBetween val="between"/>
      </c:valAx>
    </c:plotArea>
    <c:plotVisOnly val="1"/>
    <c:dispBlanksAs val="gap"/>
    <c:showDLblsOverMax val="0"/>
  </c:chart>
  <c:spPr>
    <a:solidFill>
      <a:schemeClr val="bg1"/>
    </a:solidFill>
    <a:ln w="9525" cap="flat" cmpd="sng" algn="ctr">
      <a:solidFill>
        <a:schemeClr val="tx1"/>
      </a:solidFill>
      <a:prstDash val="solid"/>
      <a:round/>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22</xdr:col>
      <xdr:colOff>342900</xdr:colOff>
      <xdr:row>0</xdr:row>
      <xdr:rowOff>88900</xdr:rowOff>
    </xdr:from>
    <xdr:to>
      <xdr:col>33</xdr:col>
      <xdr:colOff>571500</xdr:colOff>
      <xdr:row>33</xdr:row>
      <xdr:rowOff>101600</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2" displayName="Table2" ref="A1:C13" totalsRowShown="0" headerRowDxfId="5">
  <autoFilter ref="A1:C13" xr:uid="{00000000-0009-0000-0100-000001000000}"/>
  <tableColumns count="3">
    <tableColumn id="1" xr3:uid="{00000000-0010-0000-0000-000001000000}" name="Issue"/>
    <tableColumn id="2" xr3:uid="{00000000-0010-0000-0000-000002000000}" name="%" dataDxfId="4" dataCellStyle="Percent">
      <calculatedColumnFormula>C2/$C$14</calculatedColumnFormula>
    </tableColumn>
    <tableColumn id="3" xr3:uid="{00000000-0010-0000-0000-000003000000}" name="Count"/>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3" displayName="Table3" ref="E1:G4" totalsRowShown="0" headerRowDxfId="3">
  <autoFilter ref="E1:G4" xr:uid="{00000000-0009-0000-0100-000002000000}"/>
  <tableColumns count="3">
    <tableColumn id="1" xr3:uid="{00000000-0010-0000-0100-000001000000}" name="Label" dataDxfId="2"/>
    <tableColumn id="2" xr3:uid="{00000000-0010-0000-0100-000002000000}" name="Percentage" dataDxfId="1" dataCellStyle="Percent">
      <calculatedColumnFormula>G2/$G$5</calculatedColumnFormula>
    </tableColumn>
    <tableColumn id="3" xr3:uid="{00000000-0010-0000-0100-000003000000}" name="Count"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1"/>
  <sheetViews>
    <sheetView workbookViewId="0">
      <selection activeCell="F17" sqref="F17"/>
    </sheetView>
  </sheetViews>
  <sheetFormatPr defaultRowHeight="14.5" x14ac:dyDescent="0.3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B0F0"/>
  </sheetPr>
  <dimension ref="A1:G14"/>
  <sheetViews>
    <sheetView workbookViewId="0">
      <selection activeCell="D12" sqref="D12"/>
    </sheetView>
  </sheetViews>
  <sheetFormatPr defaultRowHeight="14.5" x14ac:dyDescent="0.35"/>
  <cols>
    <col min="1" max="1" width="12.7265625" bestFit="1" customWidth="1"/>
    <col min="2" max="3" width="16.90625" customWidth="1"/>
    <col min="4" max="4" width="16.08984375" customWidth="1"/>
    <col min="5" max="5" width="12.453125" style="2" bestFit="1" customWidth="1"/>
    <col min="6" max="6" width="13.36328125" customWidth="1"/>
    <col min="7" max="7" width="12.90625" bestFit="1" customWidth="1"/>
  </cols>
  <sheetData>
    <row r="1" spans="1:7" x14ac:dyDescent="0.35">
      <c r="A1" s="3" t="s">
        <v>0</v>
      </c>
      <c r="B1" s="3" t="s">
        <v>1</v>
      </c>
      <c r="C1" s="3" t="s">
        <v>2</v>
      </c>
      <c r="E1" s="3" t="s">
        <v>3</v>
      </c>
      <c r="F1" s="3" t="s">
        <v>4</v>
      </c>
      <c r="G1" s="3" t="s">
        <v>2</v>
      </c>
    </row>
    <row r="2" spans="1:7" x14ac:dyDescent="0.35">
      <c r="A2" t="s">
        <v>5</v>
      </c>
      <c r="B2" s="2">
        <f t="shared" ref="B2:B13" si="0">C2/$C$14</f>
        <v>0.66400000000000003</v>
      </c>
      <c r="C2">
        <f>COUNTIF(Data!D:D,"Operator")</f>
        <v>83</v>
      </c>
      <c r="E2" s="1" t="s">
        <v>6</v>
      </c>
      <c r="F2" s="2">
        <f>G2/$G$5</f>
        <v>5.3435114503816793E-2</v>
      </c>
      <c r="G2">
        <f>COUNTIF(Data!C:C,"Deviation")</f>
        <v>7</v>
      </c>
    </row>
    <row r="3" spans="1:7" x14ac:dyDescent="0.35">
      <c r="A3" t="s">
        <v>7</v>
      </c>
      <c r="B3" s="2">
        <f t="shared" si="0"/>
        <v>1.6E-2</v>
      </c>
      <c r="C3">
        <f>COUNTIF(Data!D:D,"Tooling")</f>
        <v>2</v>
      </c>
      <c r="E3" s="1" t="s">
        <v>8</v>
      </c>
      <c r="F3" s="2">
        <f>G3/$G$5</f>
        <v>0.72519083969465647</v>
      </c>
      <c r="G3">
        <f>COUNTIF(Data!C:C,"Rework")</f>
        <v>95</v>
      </c>
    </row>
    <row r="4" spans="1:7" x14ac:dyDescent="0.35">
      <c r="A4" t="s">
        <v>9</v>
      </c>
      <c r="B4" s="2">
        <f t="shared" si="0"/>
        <v>0.112</v>
      </c>
      <c r="C4">
        <f>COUNTIF(Data!D:D,"Engineering")</f>
        <v>14</v>
      </c>
      <c r="E4" s="1" t="s">
        <v>10</v>
      </c>
      <c r="F4" s="2">
        <f>G4/$G$5</f>
        <v>0.22137404580152673</v>
      </c>
      <c r="G4">
        <f>COUNTIF(Data!C:C,"Scrap")</f>
        <v>29</v>
      </c>
    </row>
    <row r="5" spans="1:7" x14ac:dyDescent="0.35">
      <c r="A5" t="s">
        <v>11</v>
      </c>
      <c r="B5" s="2">
        <f t="shared" si="0"/>
        <v>8.0000000000000002E-3</v>
      </c>
      <c r="C5">
        <f>COUNTIF(Data!D:D,"Time")</f>
        <v>1</v>
      </c>
      <c r="E5" s="1" t="s">
        <v>12</v>
      </c>
      <c r="G5" s="3">
        <f>SUM(G2:G4)</f>
        <v>131</v>
      </c>
    </row>
    <row r="6" spans="1:7" x14ac:dyDescent="0.35">
      <c r="A6" t="s">
        <v>13</v>
      </c>
      <c r="B6" s="2">
        <f t="shared" si="0"/>
        <v>3.2000000000000001E-2</v>
      </c>
      <c r="C6">
        <f>COUNTIF(Data!D:D,"Programming")</f>
        <v>4</v>
      </c>
    </row>
    <row r="7" spans="1:7" x14ac:dyDescent="0.35">
      <c r="A7" t="s">
        <v>484</v>
      </c>
      <c r="B7" s="2">
        <f t="shared" si="0"/>
        <v>0</v>
      </c>
      <c r="C7">
        <f>COUNTIF(Data!D:D,"Extra Setup")</f>
        <v>0</v>
      </c>
    </row>
    <row r="8" spans="1:7" x14ac:dyDescent="0.35">
      <c r="A8" t="s">
        <v>14</v>
      </c>
      <c r="B8" s="2">
        <f t="shared" si="0"/>
        <v>2.4E-2</v>
      </c>
      <c r="C8">
        <f>COUNTIF(Data!D:D,"Extra Parts")</f>
        <v>3</v>
      </c>
    </row>
    <row r="9" spans="1:7" x14ac:dyDescent="0.35">
      <c r="A9" t="s">
        <v>15</v>
      </c>
      <c r="B9" s="2">
        <f t="shared" si="0"/>
        <v>0</v>
      </c>
      <c r="C9">
        <f>COUNTIF(Data!D:D,"Surface Finish")</f>
        <v>0</v>
      </c>
    </row>
    <row r="10" spans="1:7" x14ac:dyDescent="0.35">
      <c r="A10" t="s">
        <v>16</v>
      </c>
      <c r="B10" s="2">
        <f t="shared" si="0"/>
        <v>0.104</v>
      </c>
      <c r="C10">
        <f>COUNTIF(Data!D:D,"Paint - Prep")</f>
        <v>13</v>
      </c>
    </row>
    <row r="11" spans="1:7" x14ac:dyDescent="0.35">
      <c r="A11" t="s">
        <v>17</v>
      </c>
      <c r="B11" s="2">
        <f t="shared" si="0"/>
        <v>1.6E-2</v>
      </c>
      <c r="C11">
        <f>COUNTIF(Data!D:D,"Supplier")</f>
        <v>2</v>
      </c>
    </row>
    <row r="12" spans="1:7" x14ac:dyDescent="0.35">
      <c r="A12" t="s">
        <v>18</v>
      </c>
      <c r="B12" s="2">
        <f t="shared" si="0"/>
        <v>8.0000000000000002E-3</v>
      </c>
      <c r="C12">
        <f>COUNTIF(Data!D:D,"Routing")</f>
        <v>1</v>
      </c>
    </row>
    <row r="13" spans="1:7" x14ac:dyDescent="0.35">
      <c r="A13" t="s">
        <v>19</v>
      </c>
      <c r="B13" s="2">
        <f t="shared" si="0"/>
        <v>1.6E-2</v>
      </c>
      <c r="C13">
        <f>COUNTIF(Data!D:D,"Shipped Incomplete")</f>
        <v>2</v>
      </c>
    </row>
    <row r="14" spans="1:7" x14ac:dyDescent="0.35">
      <c r="C14" s="3">
        <f>SUM(C2:C13)</f>
        <v>125</v>
      </c>
    </row>
  </sheetData>
  <pageMargins left="0.7" right="0.7" top="0.75" bottom="0.75" header="0.3" footer="0.3"/>
  <tableParts count="2">
    <tablePart r:id="rId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R132"/>
  <sheetViews>
    <sheetView tabSelected="1" topLeftCell="A130" zoomScale="115" zoomScaleNormal="115" workbookViewId="0">
      <selection activeCell="F139" sqref="F139"/>
    </sheetView>
  </sheetViews>
  <sheetFormatPr defaultRowHeight="14.5" x14ac:dyDescent="0.35"/>
  <cols>
    <col min="7" max="7" width="13.453125" customWidth="1"/>
    <col min="8" max="8" width="12" customWidth="1"/>
    <col min="9" max="9" width="14.36328125" customWidth="1"/>
  </cols>
  <sheetData>
    <row r="1" spans="1:18" x14ac:dyDescent="0.35">
      <c r="A1" s="5" t="s">
        <v>20</v>
      </c>
      <c r="B1" s="5" t="s">
        <v>21</v>
      </c>
      <c r="C1" s="5" t="s">
        <v>3</v>
      </c>
      <c r="D1" s="5" t="s">
        <v>0</v>
      </c>
      <c r="E1" s="5" t="s">
        <v>22</v>
      </c>
      <c r="F1" s="5" t="s">
        <v>23</v>
      </c>
      <c r="G1" s="5" t="s">
        <v>24</v>
      </c>
      <c r="H1" s="5" t="s">
        <v>25</v>
      </c>
      <c r="I1" s="5" t="s">
        <v>26</v>
      </c>
      <c r="J1" s="5" t="s">
        <v>27</v>
      </c>
      <c r="K1" s="5" t="s">
        <v>28</v>
      </c>
      <c r="L1" s="5" t="s">
        <v>29</v>
      </c>
      <c r="M1" s="5" t="s">
        <v>30</v>
      </c>
      <c r="N1" s="5" t="s">
        <v>31</v>
      </c>
      <c r="O1" s="5" t="s">
        <v>32</v>
      </c>
      <c r="P1" s="5" t="s">
        <v>33</v>
      </c>
      <c r="Q1" s="5" t="s">
        <v>34</v>
      </c>
      <c r="R1" s="5" t="s">
        <v>35</v>
      </c>
    </row>
    <row r="2" spans="1:18" x14ac:dyDescent="0.35">
      <c r="A2">
        <v>1</v>
      </c>
      <c r="B2" s="4">
        <v>44553</v>
      </c>
      <c r="C2" t="s">
        <v>8</v>
      </c>
      <c r="D2" t="s">
        <v>5</v>
      </c>
      <c r="E2" t="s">
        <v>36</v>
      </c>
      <c r="G2" t="s">
        <v>37</v>
      </c>
      <c r="H2" t="s">
        <v>38</v>
      </c>
      <c r="I2" t="s">
        <v>39</v>
      </c>
      <c r="L2" t="s">
        <v>40</v>
      </c>
    </row>
    <row r="3" spans="1:18" x14ac:dyDescent="0.35">
      <c r="A3">
        <v>2</v>
      </c>
      <c r="B3" s="4">
        <v>44587</v>
      </c>
      <c r="C3" t="s">
        <v>8</v>
      </c>
      <c r="D3" t="s">
        <v>17</v>
      </c>
      <c r="E3" t="s">
        <v>41</v>
      </c>
      <c r="G3" t="s">
        <v>42</v>
      </c>
      <c r="H3" t="s">
        <v>38</v>
      </c>
      <c r="I3" t="s">
        <v>17</v>
      </c>
      <c r="K3" t="s">
        <v>43</v>
      </c>
      <c r="L3" t="s">
        <v>44</v>
      </c>
    </row>
    <row r="4" spans="1:18" x14ac:dyDescent="0.35">
      <c r="A4">
        <v>3</v>
      </c>
      <c r="B4" s="4">
        <v>44601</v>
      </c>
      <c r="C4" t="s">
        <v>8</v>
      </c>
      <c r="D4" t="s">
        <v>5</v>
      </c>
      <c r="G4" t="s">
        <v>45</v>
      </c>
      <c r="H4" t="s">
        <v>38</v>
      </c>
      <c r="I4" t="s">
        <v>39</v>
      </c>
      <c r="K4" t="s">
        <v>46</v>
      </c>
      <c r="L4" t="s">
        <v>47</v>
      </c>
    </row>
    <row r="5" spans="1:18" x14ac:dyDescent="0.35">
      <c r="A5">
        <v>4</v>
      </c>
      <c r="B5" s="4">
        <v>44607</v>
      </c>
      <c r="C5" t="s">
        <v>8</v>
      </c>
      <c r="D5" t="s">
        <v>5</v>
      </c>
      <c r="E5" t="s">
        <v>48</v>
      </c>
      <c r="G5" t="s">
        <v>49</v>
      </c>
      <c r="H5" t="s">
        <v>50</v>
      </c>
      <c r="I5" t="s">
        <v>39</v>
      </c>
      <c r="J5" t="s">
        <v>51</v>
      </c>
      <c r="K5" t="s">
        <v>52</v>
      </c>
      <c r="L5" t="s">
        <v>53</v>
      </c>
    </row>
    <row r="6" spans="1:18" x14ac:dyDescent="0.35">
      <c r="A6">
        <v>5</v>
      </c>
      <c r="B6" s="4">
        <v>44608</v>
      </c>
      <c r="C6" t="s">
        <v>10</v>
      </c>
      <c r="D6" t="s">
        <v>5</v>
      </c>
      <c r="E6" t="s">
        <v>54</v>
      </c>
      <c r="G6" t="s">
        <v>55</v>
      </c>
      <c r="H6" t="s">
        <v>39</v>
      </c>
      <c r="I6" t="s">
        <v>56</v>
      </c>
      <c r="K6" t="s">
        <v>57</v>
      </c>
      <c r="L6" t="s">
        <v>58</v>
      </c>
    </row>
    <row r="7" spans="1:18" x14ac:dyDescent="0.35">
      <c r="A7">
        <v>6</v>
      </c>
      <c r="B7" s="4">
        <v>44622</v>
      </c>
      <c r="C7" t="s">
        <v>10</v>
      </c>
      <c r="D7" t="s">
        <v>5</v>
      </c>
      <c r="E7" t="s">
        <v>59</v>
      </c>
      <c r="G7" t="s">
        <v>60</v>
      </c>
      <c r="H7" t="s">
        <v>50</v>
      </c>
      <c r="I7" t="s">
        <v>61</v>
      </c>
      <c r="J7" t="s">
        <v>62</v>
      </c>
      <c r="K7" t="s">
        <v>63</v>
      </c>
      <c r="L7" t="s">
        <v>64</v>
      </c>
    </row>
    <row r="8" spans="1:18" x14ac:dyDescent="0.35">
      <c r="A8">
        <v>7</v>
      </c>
      <c r="B8" s="4">
        <v>44622</v>
      </c>
      <c r="C8" t="s">
        <v>8</v>
      </c>
      <c r="D8" t="s">
        <v>9</v>
      </c>
      <c r="E8" t="s">
        <v>65</v>
      </c>
      <c r="G8" t="s">
        <v>66</v>
      </c>
      <c r="H8" t="s">
        <v>50</v>
      </c>
      <c r="I8" t="s">
        <v>9</v>
      </c>
      <c r="K8" t="s">
        <v>67</v>
      </c>
      <c r="L8" t="s">
        <v>68</v>
      </c>
    </row>
    <row r="9" spans="1:18" x14ac:dyDescent="0.35">
      <c r="A9">
        <v>8</v>
      </c>
      <c r="B9" s="4">
        <v>44623</v>
      </c>
      <c r="C9" t="s">
        <v>10</v>
      </c>
      <c r="D9" t="s">
        <v>5</v>
      </c>
      <c r="E9" t="s">
        <v>69</v>
      </c>
      <c r="G9" t="s">
        <v>70</v>
      </c>
      <c r="H9" t="s">
        <v>71</v>
      </c>
      <c r="I9" t="s">
        <v>71</v>
      </c>
      <c r="J9" t="s">
        <v>72</v>
      </c>
    </row>
    <row r="10" spans="1:18" x14ac:dyDescent="0.35">
      <c r="A10">
        <v>9</v>
      </c>
      <c r="B10" s="4">
        <v>44628</v>
      </c>
      <c r="C10" t="s">
        <v>10</v>
      </c>
      <c r="D10" t="s">
        <v>9</v>
      </c>
      <c r="E10" t="s">
        <v>73</v>
      </c>
      <c r="G10" t="s">
        <v>74</v>
      </c>
      <c r="H10" t="s">
        <v>71</v>
      </c>
      <c r="I10" t="s">
        <v>9</v>
      </c>
      <c r="K10" t="s">
        <v>75</v>
      </c>
      <c r="L10" t="s">
        <v>58</v>
      </c>
    </row>
    <row r="11" spans="1:18" x14ac:dyDescent="0.35">
      <c r="A11">
        <v>10</v>
      </c>
      <c r="B11" s="4">
        <v>44635</v>
      </c>
      <c r="C11" t="s">
        <v>8</v>
      </c>
      <c r="D11" t="s">
        <v>5</v>
      </c>
      <c r="E11" t="s">
        <v>59</v>
      </c>
      <c r="G11" t="s">
        <v>76</v>
      </c>
      <c r="H11" t="s">
        <v>77</v>
      </c>
      <c r="I11" t="s">
        <v>77</v>
      </c>
      <c r="K11" t="s">
        <v>78</v>
      </c>
      <c r="L11" t="s">
        <v>79</v>
      </c>
    </row>
    <row r="12" spans="1:18" x14ac:dyDescent="0.35">
      <c r="A12">
        <v>11</v>
      </c>
      <c r="B12" s="4">
        <v>44635</v>
      </c>
      <c r="C12" t="s">
        <v>8</v>
      </c>
      <c r="D12" t="s">
        <v>16</v>
      </c>
      <c r="E12" t="s">
        <v>59</v>
      </c>
      <c r="G12" t="s">
        <v>80</v>
      </c>
      <c r="H12" t="s">
        <v>77</v>
      </c>
      <c r="I12" t="s">
        <v>77</v>
      </c>
      <c r="K12" t="s">
        <v>78</v>
      </c>
    </row>
    <row r="13" spans="1:18" x14ac:dyDescent="0.35">
      <c r="A13">
        <v>12</v>
      </c>
      <c r="B13" s="4">
        <v>44635</v>
      </c>
      <c r="C13" t="s">
        <v>8</v>
      </c>
      <c r="D13" t="s">
        <v>5</v>
      </c>
      <c r="E13" t="s">
        <v>81</v>
      </c>
      <c r="G13" t="s">
        <v>82</v>
      </c>
      <c r="H13" t="s">
        <v>71</v>
      </c>
      <c r="I13" t="s">
        <v>83</v>
      </c>
      <c r="J13" t="s">
        <v>84</v>
      </c>
      <c r="K13" t="s">
        <v>85</v>
      </c>
      <c r="L13" t="s">
        <v>86</v>
      </c>
    </row>
    <row r="14" spans="1:18" x14ac:dyDescent="0.35">
      <c r="A14">
        <v>13</v>
      </c>
      <c r="B14" s="4">
        <v>44636</v>
      </c>
      <c r="C14" t="s">
        <v>8</v>
      </c>
      <c r="D14" t="s">
        <v>5</v>
      </c>
      <c r="E14">
        <v>17625</v>
      </c>
      <c r="G14" t="s">
        <v>87</v>
      </c>
      <c r="H14" t="s">
        <v>38</v>
      </c>
      <c r="I14" t="s">
        <v>50</v>
      </c>
      <c r="J14" t="s">
        <v>88</v>
      </c>
      <c r="K14" t="s">
        <v>89</v>
      </c>
      <c r="L14" t="s">
        <v>90</v>
      </c>
    </row>
    <row r="15" spans="1:18" x14ac:dyDescent="0.35">
      <c r="A15">
        <v>14</v>
      </c>
      <c r="B15" s="4">
        <v>44641</v>
      </c>
      <c r="C15" t="s">
        <v>8</v>
      </c>
      <c r="D15" t="s">
        <v>9</v>
      </c>
      <c r="E15" t="s">
        <v>73</v>
      </c>
      <c r="G15" t="s">
        <v>91</v>
      </c>
      <c r="H15" t="s">
        <v>92</v>
      </c>
      <c r="I15" t="s">
        <v>9</v>
      </c>
      <c r="J15" t="s">
        <v>93</v>
      </c>
      <c r="K15" t="s">
        <v>94</v>
      </c>
      <c r="L15" t="s">
        <v>95</v>
      </c>
    </row>
    <row r="16" spans="1:18" x14ac:dyDescent="0.35">
      <c r="A16">
        <v>15</v>
      </c>
      <c r="B16" s="4">
        <v>44641</v>
      </c>
      <c r="C16" t="s">
        <v>6</v>
      </c>
      <c r="D16" t="s">
        <v>5</v>
      </c>
      <c r="E16" t="s">
        <v>96</v>
      </c>
      <c r="G16" t="s">
        <v>97</v>
      </c>
      <c r="H16" t="s">
        <v>50</v>
      </c>
      <c r="I16" t="s">
        <v>71</v>
      </c>
      <c r="J16" t="s">
        <v>98</v>
      </c>
      <c r="K16" t="s">
        <v>99</v>
      </c>
      <c r="L16" t="s">
        <v>89</v>
      </c>
    </row>
    <row r="17" spans="1:12" x14ac:dyDescent="0.35">
      <c r="A17">
        <v>16</v>
      </c>
      <c r="B17" s="4">
        <v>44642</v>
      </c>
      <c r="C17" t="s">
        <v>8</v>
      </c>
      <c r="D17" t="s">
        <v>5</v>
      </c>
      <c r="G17" t="s">
        <v>100</v>
      </c>
      <c r="H17" t="s">
        <v>39</v>
      </c>
      <c r="I17" t="s">
        <v>50</v>
      </c>
      <c r="J17" t="s">
        <v>88</v>
      </c>
      <c r="K17" t="s">
        <v>101</v>
      </c>
      <c r="L17" t="s">
        <v>102</v>
      </c>
    </row>
    <row r="18" spans="1:12" x14ac:dyDescent="0.35">
      <c r="A18">
        <v>17</v>
      </c>
      <c r="B18" s="4">
        <v>44644</v>
      </c>
      <c r="C18" t="s">
        <v>8</v>
      </c>
      <c r="D18" t="s">
        <v>5</v>
      </c>
      <c r="E18" t="s">
        <v>103</v>
      </c>
      <c r="G18" t="s">
        <v>104</v>
      </c>
      <c r="H18" t="s">
        <v>105</v>
      </c>
      <c r="I18" t="s">
        <v>77</v>
      </c>
      <c r="K18" t="s">
        <v>106</v>
      </c>
    </row>
    <row r="19" spans="1:12" x14ac:dyDescent="0.35">
      <c r="A19">
        <v>18</v>
      </c>
      <c r="B19" s="4">
        <v>44645</v>
      </c>
      <c r="C19" t="s">
        <v>8</v>
      </c>
      <c r="D19" t="s">
        <v>5</v>
      </c>
      <c r="E19" t="s">
        <v>107</v>
      </c>
      <c r="G19" t="s">
        <v>108</v>
      </c>
      <c r="H19" t="s">
        <v>77</v>
      </c>
      <c r="I19" t="s">
        <v>77</v>
      </c>
      <c r="J19" t="s">
        <v>109</v>
      </c>
      <c r="K19" t="s">
        <v>110</v>
      </c>
      <c r="L19" t="s">
        <v>111</v>
      </c>
    </row>
    <row r="20" spans="1:12" x14ac:dyDescent="0.35">
      <c r="A20">
        <v>19</v>
      </c>
      <c r="B20" s="4">
        <v>44673</v>
      </c>
      <c r="C20" t="s">
        <v>8</v>
      </c>
      <c r="D20" t="s">
        <v>5</v>
      </c>
      <c r="E20" t="s">
        <v>112</v>
      </c>
      <c r="G20" t="s">
        <v>113</v>
      </c>
      <c r="H20" t="s">
        <v>77</v>
      </c>
      <c r="I20" t="s">
        <v>39</v>
      </c>
      <c r="J20" t="s">
        <v>114</v>
      </c>
      <c r="K20" t="s">
        <v>115</v>
      </c>
      <c r="L20" t="s">
        <v>116</v>
      </c>
    </row>
    <row r="21" spans="1:12" x14ac:dyDescent="0.35">
      <c r="A21">
        <v>20</v>
      </c>
      <c r="B21" s="4">
        <v>44673</v>
      </c>
      <c r="C21" t="s">
        <v>8</v>
      </c>
      <c r="D21" t="s">
        <v>117</v>
      </c>
      <c r="E21" t="s">
        <v>118</v>
      </c>
      <c r="G21" t="s">
        <v>119</v>
      </c>
      <c r="H21" t="s">
        <v>77</v>
      </c>
      <c r="I21" t="s">
        <v>120</v>
      </c>
      <c r="J21" t="s">
        <v>98</v>
      </c>
      <c r="K21" t="s">
        <v>121</v>
      </c>
      <c r="L21" t="s">
        <v>122</v>
      </c>
    </row>
    <row r="22" spans="1:12" x14ac:dyDescent="0.35">
      <c r="A22">
        <v>21</v>
      </c>
      <c r="B22" s="4">
        <v>44676</v>
      </c>
      <c r="C22" t="s">
        <v>8</v>
      </c>
      <c r="D22" t="s">
        <v>16</v>
      </c>
      <c r="E22" t="s">
        <v>118</v>
      </c>
      <c r="G22" t="s">
        <v>123</v>
      </c>
      <c r="H22" t="s">
        <v>77</v>
      </c>
      <c r="I22" t="s">
        <v>77</v>
      </c>
      <c r="J22" t="s">
        <v>124</v>
      </c>
      <c r="K22" t="s">
        <v>125</v>
      </c>
      <c r="L22" t="s">
        <v>126</v>
      </c>
    </row>
    <row r="23" spans="1:12" x14ac:dyDescent="0.35">
      <c r="A23">
        <v>22</v>
      </c>
      <c r="B23" s="4">
        <v>44676</v>
      </c>
      <c r="C23" t="s">
        <v>10</v>
      </c>
      <c r="D23" t="s">
        <v>5</v>
      </c>
      <c r="E23" t="s">
        <v>127</v>
      </c>
      <c r="G23" t="s">
        <v>128</v>
      </c>
      <c r="H23" t="s">
        <v>71</v>
      </c>
      <c r="I23" t="s">
        <v>71</v>
      </c>
      <c r="J23" t="s">
        <v>98</v>
      </c>
    </row>
    <row r="24" spans="1:12" x14ac:dyDescent="0.35">
      <c r="A24">
        <v>23</v>
      </c>
      <c r="B24" s="4">
        <v>44697</v>
      </c>
      <c r="C24" t="s">
        <v>8</v>
      </c>
      <c r="D24" t="s">
        <v>16</v>
      </c>
      <c r="E24" t="s">
        <v>129</v>
      </c>
      <c r="G24" t="s">
        <v>130</v>
      </c>
      <c r="H24" t="s">
        <v>77</v>
      </c>
      <c r="I24" t="s">
        <v>77</v>
      </c>
      <c r="K24" t="s">
        <v>131</v>
      </c>
      <c r="L24" t="s">
        <v>132</v>
      </c>
    </row>
    <row r="25" spans="1:12" x14ac:dyDescent="0.35">
      <c r="A25">
        <v>24</v>
      </c>
      <c r="B25" s="4">
        <v>44697</v>
      </c>
      <c r="C25" t="s">
        <v>8</v>
      </c>
      <c r="D25" t="s">
        <v>9</v>
      </c>
      <c r="E25" t="s">
        <v>129</v>
      </c>
      <c r="G25" t="s">
        <v>133</v>
      </c>
      <c r="H25" t="s">
        <v>50</v>
      </c>
      <c r="I25" t="s">
        <v>9</v>
      </c>
      <c r="K25" t="s">
        <v>134</v>
      </c>
      <c r="L25" t="s">
        <v>135</v>
      </c>
    </row>
    <row r="26" spans="1:12" x14ac:dyDescent="0.35">
      <c r="A26">
        <v>25</v>
      </c>
      <c r="B26" s="4">
        <v>44697</v>
      </c>
      <c r="C26" t="s">
        <v>8</v>
      </c>
      <c r="D26" t="s">
        <v>16</v>
      </c>
      <c r="E26" t="s">
        <v>136</v>
      </c>
      <c r="G26" t="s">
        <v>137</v>
      </c>
      <c r="H26" t="s">
        <v>50</v>
      </c>
      <c r="I26" t="s">
        <v>77</v>
      </c>
    </row>
    <row r="27" spans="1:12" x14ac:dyDescent="0.35">
      <c r="A27">
        <v>26</v>
      </c>
      <c r="B27" s="4">
        <v>44697</v>
      </c>
      <c r="C27" t="s">
        <v>8</v>
      </c>
      <c r="D27" t="s">
        <v>5</v>
      </c>
      <c r="E27" t="s">
        <v>138</v>
      </c>
      <c r="G27" t="s">
        <v>139</v>
      </c>
      <c r="H27" t="s">
        <v>50</v>
      </c>
      <c r="I27" t="s">
        <v>50</v>
      </c>
      <c r="J27" t="s">
        <v>140</v>
      </c>
      <c r="K27" t="s">
        <v>141</v>
      </c>
      <c r="L27" t="s">
        <v>142</v>
      </c>
    </row>
    <row r="28" spans="1:12" x14ac:dyDescent="0.35">
      <c r="A28">
        <v>27</v>
      </c>
      <c r="B28" s="4">
        <v>44698</v>
      </c>
      <c r="C28" t="s">
        <v>8</v>
      </c>
      <c r="D28" t="s">
        <v>16</v>
      </c>
      <c r="E28" t="s">
        <v>143</v>
      </c>
      <c r="G28" t="s">
        <v>144</v>
      </c>
      <c r="H28" t="s">
        <v>77</v>
      </c>
      <c r="I28" t="s">
        <v>145</v>
      </c>
      <c r="K28" t="s">
        <v>146</v>
      </c>
      <c r="L28" t="s">
        <v>147</v>
      </c>
    </row>
    <row r="29" spans="1:12" x14ac:dyDescent="0.35">
      <c r="A29">
        <v>28</v>
      </c>
      <c r="B29" s="4">
        <v>44698</v>
      </c>
      <c r="C29" t="s">
        <v>10</v>
      </c>
      <c r="D29" t="s">
        <v>17</v>
      </c>
      <c r="E29" t="s">
        <v>148</v>
      </c>
      <c r="G29" t="s">
        <v>149</v>
      </c>
      <c r="H29" t="s">
        <v>50</v>
      </c>
      <c r="I29" t="s">
        <v>17</v>
      </c>
      <c r="L29" t="s">
        <v>150</v>
      </c>
    </row>
    <row r="30" spans="1:12" x14ac:dyDescent="0.35">
      <c r="A30">
        <v>29</v>
      </c>
      <c r="B30" s="4">
        <v>44713</v>
      </c>
      <c r="C30" t="s">
        <v>10</v>
      </c>
      <c r="D30" t="s">
        <v>5</v>
      </c>
      <c r="E30" t="s">
        <v>151</v>
      </c>
      <c r="G30" t="s">
        <v>152</v>
      </c>
      <c r="H30" t="s">
        <v>39</v>
      </c>
      <c r="I30" t="s">
        <v>71</v>
      </c>
      <c r="J30" t="s">
        <v>98</v>
      </c>
      <c r="K30" t="s">
        <v>153</v>
      </c>
      <c r="L30" t="s">
        <v>154</v>
      </c>
    </row>
    <row r="31" spans="1:12" x14ac:dyDescent="0.35">
      <c r="A31">
        <v>30</v>
      </c>
      <c r="B31" s="4">
        <v>44714</v>
      </c>
      <c r="C31" t="s">
        <v>10</v>
      </c>
      <c r="D31" t="s">
        <v>5</v>
      </c>
      <c r="E31" t="s">
        <v>151</v>
      </c>
      <c r="G31" t="s">
        <v>155</v>
      </c>
      <c r="H31" t="s">
        <v>39</v>
      </c>
      <c r="I31" t="s">
        <v>71</v>
      </c>
      <c r="J31" t="s">
        <v>98</v>
      </c>
      <c r="K31" t="s">
        <v>153</v>
      </c>
      <c r="L31" t="s">
        <v>156</v>
      </c>
    </row>
    <row r="32" spans="1:12" x14ac:dyDescent="0.35">
      <c r="A32">
        <v>31</v>
      </c>
      <c r="B32" s="4">
        <v>44714</v>
      </c>
      <c r="C32" t="s">
        <v>10</v>
      </c>
      <c r="D32" t="s">
        <v>5</v>
      </c>
      <c r="E32" t="s">
        <v>157</v>
      </c>
      <c r="G32" t="s">
        <v>158</v>
      </c>
      <c r="H32" t="s">
        <v>50</v>
      </c>
      <c r="I32" t="s">
        <v>71</v>
      </c>
      <c r="J32" t="s">
        <v>98</v>
      </c>
      <c r="K32" t="s">
        <v>159</v>
      </c>
      <c r="L32" t="s">
        <v>160</v>
      </c>
    </row>
    <row r="33" spans="1:12" x14ac:dyDescent="0.35">
      <c r="A33">
        <v>32</v>
      </c>
      <c r="B33" s="4">
        <v>44714</v>
      </c>
      <c r="C33" t="s">
        <v>8</v>
      </c>
      <c r="D33" t="s">
        <v>5</v>
      </c>
      <c r="E33" t="s">
        <v>161</v>
      </c>
      <c r="G33" t="s">
        <v>162</v>
      </c>
      <c r="H33" t="s">
        <v>38</v>
      </c>
      <c r="I33" t="s">
        <v>163</v>
      </c>
      <c r="K33" t="s">
        <v>164</v>
      </c>
      <c r="L33" t="s">
        <v>165</v>
      </c>
    </row>
    <row r="34" spans="1:12" x14ac:dyDescent="0.35">
      <c r="A34">
        <v>33</v>
      </c>
      <c r="B34" s="4">
        <v>44714</v>
      </c>
      <c r="C34" t="s">
        <v>10</v>
      </c>
      <c r="D34" t="s">
        <v>5</v>
      </c>
      <c r="E34" t="s">
        <v>161</v>
      </c>
      <c r="G34" t="s">
        <v>166</v>
      </c>
      <c r="H34" t="s">
        <v>38</v>
      </c>
      <c r="I34" t="s">
        <v>13</v>
      </c>
      <c r="J34" t="s">
        <v>167</v>
      </c>
      <c r="K34" t="s">
        <v>168</v>
      </c>
      <c r="L34" t="s">
        <v>169</v>
      </c>
    </row>
    <row r="35" spans="1:12" x14ac:dyDescent="0.35">
      <c r="A35">
        <v>34</v>
      </c>
      <c r="B35" s="4">
        <v>44715</v>
      </c>
      <c r="C35" t="s">
        <v>8</v>
      </c>
      <c r="D35" t="s">
        <v>5</v>
      </c>
      <c r="E35" t="s">
        <v>170</v>
      </c>
      <c r="G35" t="s">
        <v>171</v>
      </c>
      <c r="H35" t="s">
        <v>39</v>
      </c>
      <c r="I35" t="s">
        <v>9</v>
      </c>
      <c r="J35" t="s">
        <v>172</v>
      </c>
      <c r="K35" t="s">
        <v>173</v>
      </c>
      <c r="L35" t="s">
        <v>174</v>
      </c>
    </row>
    <row r="36" spans="1:12" x14ac:dyDescent="0.35">
      <c r="A36">
        <v>35</v>
      </c>
      <c r="B36" s="4">
        <v>44715</v>
      </c>
      <c r="C36" t="s">
        <v>10</v>
      </c>
      <c r="D36" t="s">
        <v>5</v>
      </c>
      <c r="E36" t="s">
        <v>157</v>
      </c>
      <c r="G36" t="s">
        <v>175</v>
      </c>
      <c r="H36" t="s">
        <v>71</v>
      </c>
      <c r="I36" t="s">
        <v>71</v>
      </c>
      <c r="J36" t="s">
        <v>98</v>
      </c>
      <c r="K36" t="s">
        <v>176</v>
      </c>
      <c r="L36" t="s">
        <v>160</v>
      </c>
    </row>
    <row r="37" spans="1:12" x14ac:dyDescent="0.35">
      <c r="A37">
        <v>36</v>
      </c>
      <c r="B37" s="4">
        <v>44802</v>
      </c>
      <c r="C37" t="s">
        <v>10</v>
      </c>
      <c r="D37" t="s">
        <v>5</v>
      </c>
      <c r="E37" t="s">
        <v>177</v>
      </c>
      <c r="G37" t="s">
        <v>178</v>
      </c>
      <c r="H37" t="s">
        <v>179</v>
      </c>
      <c r="I37" t="s">
        <v>9</v>
      </c>
    </row>
    <row r="38" spans="1:12" x14ac:dyDescent="0.35">
      <c r="A38">
        <v>37</v>
      </c>
      <c r="B38" s="4">
        <v>44802</v>
      </c>
      <c r="C38" t="s">
        <v>10</v>
      </c>
      <c r="D38" t="s">
        <v>5</v>
      </c>
      <c r="E38" t="s">
        <v>177</v>
      </c>
      <c r="G38" t="s">
        <v>180</v>
      </c>
      <c r="H38" t="s">
        <v>38</v>
      </c>
      <c r="I38" t="s">
        <v>9</v>
      </c>
    </row>
    <row r="39" spans="1:12" x14ac:dyDescent="0.35">
      <c r="A39">
        <v>38</v>
      </c>
      <c r="B39" s="4">
        <v>44802</v>
      </c>
      <c r="C39" t="s">
        <v>8</v>
      </c>
      <c r="D39" t="s">
        <v>5</v>
      </c>
      <c r="E39" t="s">
        <v>177</v>
      </c>
      <c r="G39" t="s">
        <v>181</v>
      </c>
      <c r="H39" t="s">
        <v>179</v>
      </c>
      <c r="I39" t="s">
        <v>9</v>
      </c>
      <c r="K39" t="s">
        <v>182</v>
      </c>
    </row>
    <row r="40" spans="1:12" x14ac:dyDescent="0.35">
      <c r="A40">
        <v>39</v>
      </c>
      <c r="B40" s="4">
        <v>44802</v>
      </c>
      <c r="C40" t="s">
        <v>8</v>
      </c>
      <c r="D40" t="s">
        <v>9</v>
      </c>
      <c r="E40" t="s">
        <v>183</v>
      </c>
      <c r="G40" t="s">
        <v>184</v>
      </c>
      <c r="H40" t="s">
        <v>179</v>
      </c>
      <c r="I40" t="s">
        <v>9</v>
      </c>
      <c r="K40" t="s">
        <v>185</v>
      </c>
    </row>
    <row r="41" spans="1:12" x14ac:dyDescent="0.35">
      <c r="A41">
        <v>40</v>
      </c>
      <c r="B41" s="4">
        <v>44803</v>
      </c>
      <c r="C41" t="s">
        <v>8</v>
      </c>
      <c r="D41" t="s">
        <v>5</v>
      </c>
      <c r="E41" t="s">
        <v>183</v>
      </c>
      <c r="G41" t="s">
        <v>186</v>
      </c>
      <c r="H41" t="s">
        <v>50</v>
      </c>
      <c r="I41" t="s">
        <v>9</v>
      </c>
      <c r="K41" t="s">
        <v>187</v>
      </c>
    </row>
    <row r="42" spans="1:12" x14ac:dyDescent="0.35">
      <c r="A42">
        <v>41</v>
      </c>
      <c r="B42" s="4">
        <v>44799</v>
      </c>
      <c r="C42" t="s">
        <v>6</v>
      </c>
      <c r="D42" t="s">
        <v>9</v>
      </c>
      <c r="G42" t="s">
        <v>188</v>
      </c>
      <c r="H42" t="s">
        <v>50</v>
      </c>
      <c r="I42" t="s">
        <v>9</v>
      </c>
    </row>
    <row r="43" spans="1:12" x14ac:dyDescent="0.35">
      <c r="A43">
        <v>42</v>
      </c>
      <c r="B43" s="4">
        <v>44799</v>
      </c>
      <c r="C43" t="s">
        <v>6</v>
      </c>
      <c r="D43" t="s">
        <v>5</v>
      </c>
      <c r="G43" t="s">
        <v>189</v>
      </c>
      <c r="H43" t="s">
        <v>50</v>
      </c>
      <c r="I43" t="s">
        <v>39</v>
      </c>
    </row>
    <row r="44" spans="1:12" x14ac:dyDescent="0.35">
      <c r="A44">
        <v>43</v>
      </c>
      <c r="B44" s="4">
        <v>44799</v>
      </c>
      <c r="C44" t="s">
        <v>8</v>
      </c>
      <c r="D44" t="s">
        <v>9</v>
      </c>
      <c r="G44" t="s">
        <v>190</v>
      </c>
      <c r="H44" t="s">
        <v>50</v>
      </c>
      <c r="I44" t="s">
        <v>9</v>
      </c>
    </row>
    <row r="45" spans="1:12" x14ac:dyDescent="0.35">
      <c r="A45">
        <v>44</v>
      </c>
      <c r="B45" s="4">
        <v>44803</v>
      </c>
      <c r="C45" t="s">
        <v>8</v>
      </c>
      <c r="D45" t="s">
        <v>483</v>
      </c>
      <c r="E45" t="s">
        <v>191</v>
      </c>
      <c r="G45" t="s">
        <v>192</v>
      </c>
      <c r="H45" t="s">
        <v>193</v>
      </c>
      <c r="I45" t="s">
        <v>9</v>
      </c>
      <c r="J45" t="s">
        <v>93</v>
      </c>
    </row>
    <row r="46" spans="1:12" x14ac:dyDescent="0.35">
      <c r="A46">
        <v>45</v>
      </c>
      <c r="B46" s="4">
        <v>44804</v>
      </c>
      <c r="C46" t="s">
        <v>8</v>
      </c>
      <c r="D46" t="s">
        <v>18</v>
      </c>
      <c r="E46" t="s">
        <v>194</v>
      </c>
      <c r="G46" t="s">
        <v>195</v>
      </c>
      <c r="H46" t="s">
        <v>50</v>
      </c>
      <c r="I46" t="s">
        <v>9</v>
      </c>
      <c r="J46" t="s">
        <v>93</v>
      </c>
    </row>
    <row r="47" spans="1:12" x14ac:dyDescent="0.35">
      <c r="A47">
        <v>46</v>
      </c>
      <c r="B47" s="4">
        <v>44804</v>
      </c>
      <c r="C47" t="s">
        <v>8</v>
      </c>
      <c r="D47" t="s">
        <v>5</v>
      </c>
      <c r="E47" t="s">
        <v>196</v>
      </c>
      <c r="G47" t="s">
        <v>197</v>
      </c>
      <c r="H47" t="s">
        <v>71</v>
      </c>
      <c r="I47" t="s">
        <v>61</v>
      </c>
      <c r="J47" t="s">
        <v>62</v>
      </c>
      <c r="K47" t="s">
        <v>198</v>
      </c>
      <c r="L47" t="s">
        <v>199</v>
      </c>
    </row>
    <row r="48" spans="1:12" x14ac:dyDescent="0.35">
      <c r="A48">
        <v>47</v>
      </c>
      <c r="B48" s="4">
        <v>44805</v>
      </c>
      <c r="C48" t="s">
        <v>8</v>
      </c>
      <c r="D48" t="s">
        <v>5</v>
      </c>
      <c r="E48" t="s">
        <v>200</v>
      </c>
      <c r="G48" t="s">
        <v>201</v>
      </c>
      <c r="H48" t="s">
        <v>39</v>
      </c>
      <c r="I48" t="s">
        <v>71</v>
      </c>
      <c r="J48" t="s">
        <v>202</v>
      </c>
      <c r="K48" t="s">
        <v>203</v>
      </c>
      <c r="L48" t="s">
        <v>204</v>
      </c>
    </row>
    <row r="49" spans="1:12" x14ac:dyDescent="0.35">
      <c r="A49">
        <v>48</v>
      </c>
      <c r="B49" s="4">
        <v>44816</v>
      </c>
      <c r="C49" t="s">
        <v>8</v>
      </c>
      <c r="D49" t="s">
        <v>9</v>
      </c>
      <c r="E49" t="s">
        <v>205</v>
      </c>
      <c r="G49" t="s">
        <v>206</v>
      </c>
      <c r="H49" t="s">
        <v>71</v>
      </c>
      <c r="I49" t="s">
        <v>9</v>
      </c>
      <c r="K49" t="s">
        <v>207</v>
      </c>
      <c r="L49" t="s">
        <v>208</v>
      </c>
    </row>
    <row r="50" spans="1:12" x14ac:dyDescent="0.35">
      <c r="A50">
        <v>49</v>
      </c>
      <c r="B50" s="4">
        <v>44816</v>
      </c>
      <c r="C50" t="s">
        <v>8</v>
      </c>
      <c r="D50" t="s">
        <v>5</v>
      </c>
      <c r="G50" t="s">
        <v>209</v>
      </c>
      <c r="H50" t="s">
        <v>71</v>
      </c>
      <c r="I50" t="s">
        <v>61</v>
      </c>
    </row>
    <row r="51" spans="1:12" x14ac:dyDescent="0.35">
      <c r="A51">
        <v>50</v>
      </c>
      <c r="B51" s="4">
        <v>44816</v>
      </c>
      <c r="C51" t="s">
        <v>8</v>
      </c>
      <c r="D51" t="s">
        <v>5</v>
      </c>
      <c r="E51" t="s">
        <v>210</v>
      </c>
      <c r="G51" t="s">
        <v>211</v>
      </c>
      <c r="H51" t="s">
        <v>71</v>
      </c>
      <c r="I51" t="s">
        <v>56</v>
      </c>
      <c r="J51" t="s">
        <v>212</v>
      </c>
      <c r="K51" t="s">
        <v>213</v>
      </c>
      <c r="L51" t="s">
        <v>214</v>
      </c>
    </row>
    <row r="52" spans="1:12" x14ac:dyDescent="0.35">
      <c r="A52">
        <v>51</v>
      </c>
      <c r="B52" s="4">
        <v>44816</v>
      </c>
      <c r="C52" t="s">
        <v>8</v>
      </c>
      <c r="D52" t="s">
        <v>13</v>
      </c>
      <c r="E52" t="s">
        <v>215</v>
      </c>
      <c r="G52" t="s">
        <v>216</v>
      </c>
      <c r="H52" t="s">
        <v>217</v>
      </c>
      <c r="I52" t="s">
        <v>13</v>
      </c>
      <c r="J52" t="s">
        <v>218</v>
      </c>
      <c r="K52" t="s">
        <v>219</v>
      </c>
      <c r="L52" t="s">
        <v>220</v>
      </c>
    </row>
    <row r="53" spans="1:12" x14ac:dyDescent="0.35">
      <c r="A53">
        <v>52</v>
      </c>
      <c r="B53" s="4">
        <v>44817</v>
      </c>
      <c r="C53" t="s">
        <v>8</v>
      </c>
      <c r="D53" t="s">
        <v>5</v>
      </c>
      <c r="E53" t="s">
        <v>200</v>
      </c>
      <c r="G53" t="s">
        <v>221</v>
      </c>
      <c r="H53" t="s">
        <v>50</v>
      </c>
      <c r="I53" t="s">
        <v>50</v>
      </c>
      <c r="J53" t="s">
        <v>222</v>
      </c>
      <c r="K53" t="s">
        <v>223</v>
      </c>
    </row>
    <row r="54" spans="1:12" x14ac:dyDescent="0.35">
      <c r="A54">
        <v>53</v>
      </c>
      <c r="B54" s="4">
        <v>44819</v>
      </c>
      <c r="C54" t="s">
        <v>8</v>
      </c>
      <c r="D54" t="s">
        <v>5</v>
      </c>
      <c r="E54" t="s">
        <v>224</v>
      </c>
      <c r="G54" t="s">
        <v>225</v>
      </c>
      <c r="H54" t="s">
        <v>71</v>
      </c>
      <c r="I54" t="s">
        <v>56</v>
      </c>
      <c r="J54" t="s">
        <v>226</v>
      </c>
      <c r="K54" t="s">
        <v>227</v>
      </c>
      <c r="L54" t="s">
        <v>228</v>
      </c>
    </row>
    <row r="55" spans="1:12" x14ac:dyDescent="0.35">
      <c r="A55">
        <v>54</v>
      </c>
      <c r="B55" s="4">
        <v>44823</v>
      </c>
      <c r="C55" t="s">
        <v>8</v>
      </c>
      <c r="D55" t="s">
        <v>5</v>
      </c>
      <c r="E55" t="s">
        <v>229</v>
      </c>
      <c r="G55" t="s">
        <v>230</v>
      </c>
      <c r="I55" t="s">
        <v>163</v>
      </c>
    </row>
    <row r="56" spans="1:12" x14ac:dyDescent="0.35">
      <c r="A56">
        <v>55</v>
      </c>
      <c r="C56" t="s">
        <v>8</v>
      </c>
      <c r="D56" t="s">
        <v>19</v>
      </c>
      <c r="G56" t="s">
        <v>231</v>
      </c>
      <c r="I56" t="s">
        <v>163</v>
      </c>
    </row>
    <row r="57" spans="1:12" x14ac:dyDescent="0.35">
      <c r="A57">
        <v>56</v>
      </c>
      <c r="B57" s="4">
        <v>44825</v>
      </c>
      <c r="C57" t="s">
        <v>8</v>
      </c>
      <c r="D57" t="s">
        <v>5</v>
      </c>
      <c r="E57" t="s">
        <v>232</v>
      </c>
      <c r="G57" t="s">
        <v>233</v>
      </c>
      <c r="I57" t="s">
        <v>71</v>
      </c>
    </row>
    <row r="58" spans="1:12" x14ac:dyDescent="0.35">
      <c r="A58">
        <v>57</v>
      </c>
      <c r="B58" s="4">
        <v>44825</v>
      </c>
      <c r="C58" t="s">
        <v>10</v>
      </c>
      <c r="D58" t="s">
        <v>5</v>
      </c>
      <c r="G58" t="s">
        <v>234</v>
      </c>
      <c r="I58" t="s">
        <v>77</v>
      </c>
    </row>
    <row r="59" spans="1:12" x14ac:dyDescent="0.35">
      <c r="A59">
        <v>58</v>
      </c>
      <c r="B59" s="4">
        <v>44957</v>
      </c>
      <c r="C59" t="s">
        <v>8</v>
      </c>
      <c r="D59" t="s">
        <v>13</v>
      </c>
      <c r="E59" t="s">
        <v>235</v>
      </c>
      <c r="G59" t="s">
        <v>236</v>
      </c>
      <c r="H59" t="s">
        <v>61</v>
      </c>
      <c r="I59" t="s">
        <v>61</v>
      </c>
      <c r="J59" t="s">
        <v>237</v>
      </c>
      <c r="K59" t="s">
        <v>238</v>
      </c>
      <c r="L59" t="s">
        <v>239</v>
      </c>
    </row>
    <row r="60" spans="1:12" x14ac:dyDescent="0.35">
      <c r="A60">
        <v>59</v>
      </c>
      <c r="B60" s="4">
        <v>44993</v>
      </c>
      <c r="C60" t="s">
        <v>10</v>
      </c>
      <c r="D60" t="s">
        <v>5</v>
      </c>
      <c r="E60" t="s">
        <v>240</v>
      </c>
      <c r="G60" t="s">
        <v>241</v>
      </c>
      <c r="H60" t="s">
        <v>50</v>
      </c>
      <c r="I60" t="s">
        <v>71</v>
      </c>
      <c r="J60" t="s">
        <v>98</v>
      </c>
      <c r="K60" t="s">
        <v>242</v>
      </c>
      <c r="L60" t="s">
        <v>243</v>
      </c>
    </row>
    <row r="61" spans="1:12" x14ac:dyDescent="0.35">
      <c r="A61">
        <v>60</v>
      </c>
      <c r="B61" s="4">
        <v>44994</v>
      </c>
      <c r="C61" t="s">
        <v>8</v>
      </c>
      <c r="D61" t="s">
        <v>5</v>
      </c>
      <c r="E61" t="s">
        <v>244</v>
      </c>
      <c r="G61" t="s">
        <v>245</v>
      </c>
      <c r="H61" t="s">
        <v>9</v>
      </c>
      <c r="I61" t="s">
        <v>179</v>
      </c>
      <c r="J61" t="s">
        <v>246</v>
      </c>
      <c r="L61" t="s">
        <v>247</v>
      </c>
    </row>
    <row r="62" spans="1:12" x14ac:dyDescent="0.35">
      <c r="A62">
        <v>61</v>
      </c>
      <c r="B62" s="4">
        <v>44993</v>
      </c>
      <c r="C62" t="s">
        <v>8</v>
      </c>
      <c r="D62" t="s">
        <v>7</v>
      </c>
      <c r="E62" t="s">
        <v>248</v>
      </c>
      <c r="G62" t="s">
        <v>249</v>
      </c>
      <c r="H62" t="s">
        <v>39</v>
      </c>
      <c r="I62" t="s">
        <v>250</v>
      </c>
      <c r="J62" t="s">
        <v>251</v>
      </c>
      <c r="L62" t="s">
        <v>252</v>
      </c>
    </row>
    <row r="63" spans="1:12" x14ac:dyDescent="0.35">
      <c r="A63">
        <v>62</v>
      </c>
      <c r="B63" s="4">
        <v>44998</v>
      </c>
      <c r="C63" t="s">
        <v>10</v>
      </c>
      <c r="D63" t="s">
        <v>5</v>
      </c>
      <c r="E63" t="s">
        <v>253</v>
      </c>
      <c r="G63" t="s">
        <v>254</v>
      </c>
      <c r="H63" t="s">
        <v>71</v>
      </c>
      <c r="I63" t="s">
        <v>71</v>
      </c>
      <c r="J63" t="s">
        <v>98</v>
      </c>
      <c r="L63" t="s">
        <v>255</v>
      </c>
    </row>
    <row r="64" spans="1:12" x14ac:dyDescent="0.35">
      <c r="A64">
        <v>63</v>
      </c>
      <c r="B64" s="4">
        <v>45001</v>
      </c>
      <c r="C64" t="s">
        <v>8</v>
      </c>
      <c r="D64" t="s">
        <v>5</v>
      </c>
      <c r="E64" t="s">
        <v>256</v>
      </c>
      <c r="G64" t="s">
        <v>257</v>
      </c>
      <c r="H64" t="s">
        <v>50</v>
      </c>
      <c r="L64" t="s">
        <v>258</v>
      </c>
    </row>
    <row r="65" spans="1:12" x14ac:dyDescent="0.35">
      <c r="A65">
        <v>64</v>
      </c>
      <c r="B65" s="4">
        <v>45001</v>
      </c>
      <c r="C65" t="s">
        <v>6</v>
      </c>
      <c r="D65" t="s">
        <v>7</v>
      </c>
      <c r="E65" t="s">
        <v>240</v>
      </c>
      <c r="G65" t="s">
        <v>259</v>
      </c>
      <c r="H65" t="s">
        <v>39</v>
      </c>
      <c r="I65" t="s">
        <v>179</v>
      </c>
      <c r="J65" t="s">
        <v>246</v>
      </c>
      <c r="K65" t="s">
        <v>260</v>
      </c>
      <c r="L65" t="s">
        <v>261</v>
      </c>
    </row>
    <row r="66" spans="1:12" x14ac:dyDescent="0.35">
      <c r="A66">
        <v>65</v>
      </c>
      <c r="B66" s="4">
        <v>45002</v>
      </c>
      <c r="C66" t="s">
        <v>8</v>
      </c>
      <c r="D66" t="s">
        <v>14</v>
      </c>
      <c r="E66" t="s">
        <v>262</v>
      </c>
      <c r="G66" t="s">
        <v>263</v>
      </c>
      <c r="H66" t="s">
        <v>71</v>
      </c>
      <c r="I66" t="s">
        <v>264</v>
      </c>
    </row>
    <row r="67" spans="1:12" x14ac:dyDescent="0.35">
      <c r="A67">
        <v>66</v>
      </c>
      <c r="B67" s="4">
        <v>45006</v>
      </c>
      <c r="C67" t="s">
        <v>6</v>
      </c>
      <c r="D67" t="s">
        <v>14</v>
      </c>
      <c r="E67" t="s">
        <v>265</v>
      </c>
      <c r="G67" t="s">
        <v>266</v>
      </c>
      <c r="H67" t="s">
        <v>267</v>
      </c>
      <c r="I67" t="s">
        <v>264</v>
      </c>
      <c r="J67" t="s">
        <v>62</v>
      </c>
    </row>
    <row r="68" spans="1:12" x14ac:dyDescent="0.35">
      <c r="A68">
        <v>67</v>
      </c>
      <c r="B68" s="4">
        <v>45007</v>
      </c>
      <c r="C68" t="s">
        <v>8</v>
      </c>
      <c r="D68" t="s">
        <v>5</v>
      </c>
      <c r="G68" t="s">
        <v>268</v>
      </c>
      <c r="H68" t="s">
        <v>38</v>
      </c>
      <c r="I68" t="s">
        <v>77</v>
      </c>
      <c r="L68" t="s">
        <v>269</v>
      </c>
    </row>
    <row r="69" spans="1:12" x14ac:dyDescent="0.35">
      <c r="A69">
        <v>68</v>
      </c>
      <c r="B69" s="4">
        <v>45009</v>
      </c>
      <c r="C69" t="s">
        <v>8</v>
      </c>
      <c r="D69" t="s">
        <v>16</v>
      </c>
      <c r="E69" t="s">
        <v>270</v>
      </c>
      <c r="G69" t="s">
        <v>271</v>
      </c>
      <c r="H69" t="s">
        <v>77</v>
      </c>
      <c r="I69" t="s">
        <v>77</v>
      </c>
      <c r="K69" t="s">
        <v>272</v>
      </c>
      <c r="L69" t="s">
        <v>273</v>
      </c>
    </row>
    <row r="70" spans="1:12" x14ac:dyDescent="0.35">
      <c r="A70">
        <v>69</v>
      </c>
      <c r="B70" s="4">
        <v>45021</v>
      </c>
      <c r="C70" t="s">
        <v>8</v>
      </c>
      <c r="D70" t="s">
        <v>5</v>
      </c>
      <c r="E70" t="s">
        <v>274</v>
      </c>
      <c r="G70" t="s">
        <v>275</v>
      </c>
      <c r="H70" t="s">
        <v>50</v>
      </c>
      <c r="I70" t="s">
        <v>71</v>
      </c>
      <c r="J70" t="s">
        <v>98</v>
      </c>
      <c r="K70" t="s">
        <v>276</v>
      </c>
      <c r="L70" t="s">
        <v>277</v>
      </c>
    </row>
    <row r="71" spans="1:12" x14ac:dyDescent="0.35">
      <c r="A71">
        <v>70</v>
      </c>
      <c r="B71" s="4">
        <v>45026</v>
      </c>
      <c r="C71" t="s">
        <v>8</v>
      </c>
      <c r="D71" t="s">
        <v>9</v>
      </c>
      <c r="G71" t="s">
        <v>278</v>
      </c>
      <c r="H71" t="s">
        <v>279</v>
      </c>
      <c r="I71" t="s">
        <v>280</v>
      </c>
    </row>
    <row r="72" spans="1:12" x14ac:dyDescent="0.35">
      <c r="A72">
        <v>71</v>
      </c>
      <c r="B72" s="4">
        <v>45027</v>
      </c>
      <c r="C72" t="s">
        <v>10</v>
      </c>
      <c r="D72" t="s">
        <v>9</v>
      </c>
      <c r="E72" t="s">
        <v>281</v>
      </c>
      <c r="G72" t="s">
        <v>282</v>
      </c>
      <c r="H72" t="s">
        <v>9</v>
      </c>
      <c r="I72" t="s">
        <v>283</v>
      </c>
      <c r="J72" t="s">
        <v>284</v>
      </c>
      <c r="L72" t="s">
        <v>285</v>
      </c>
    </row>
    <row r="73" spans="1:12" x14ac:dyDescent="0.35">
      <c r="A73">
        <v>72</v>
      </c>
      <c r="B73" s="4">
        <v>45027</v>
      </c>
      <c r="C73" t="s">
        <v>8</v>
      </c>
      <c r="D73" t="s">
        <v>5</v>
      </c>
      <c r="E73" t="s">
        <v>286</v>
      </c>
      <c r="G73" t="s">
        <v>287</v>
      </c>
      <c r="H73" t="s">
        <v>50</v>
      </c>
      <c r="I73" t="s">
        <v>288</v>
      </c>
      <c r="J73" t="s">
        <v>289</v>
      </c>
      <c r="L73" t="s">
        <v>290</v>
      </c>
    </row>
    <row r="74" spans="1:12" x14ac:dyDescent="0.35">
      <c r="A74">
        <v>73</v>
      </c>
      <c r="B74" s="4">
        <v>45027</v>
      </c>
      <c r="C74" t="s">
        <v>8</v>
      </c>
      <c r="D74" t="s">
        <v>5</v>
      </c>
      <c r="E74" t="s">
        <v>291</v>
      </c>
      <c r="G74" t="s">
        <v>292</v>
      </c>
      <c r="H74" t="s">
        <v>77</v>
      </c>
      <c r="I74" t="s">
        <v>77</v>
      </c>
      <c r="J74" t="s">
        <v>293</v>
      </c>
      <c r="L74" t="s">
        <v>294</v>
      </c>
    </row>
    <row r="75" spans="1:12" x14ac:dyDescent="0.35">
      <c r="A75">
        <v>74</v>
      </c>
      <c r="B75" s="4">
        <v>45027</v>
      </c>
      <c r="C75" t="s">
        <v>6</v>
      </c>
      <c r="D75" t="s">
        <v>5</v>
      </c>
      <c r="E75" t="s">
        <v>295</v>
      </c>
      <c r="G75" t="s">
        <v>296</v>
      </c>
      <c r="H75" t="s">
        <v>50</v>
      </c>
      <c r="I75" t="s">
        <v>283</v>
      </c>
    </row>
    <row r="76" spans="1:12" x14ac:dyDescent="0.35">
      <c r="A76">
        <v>75</v>
      </c>
      <c r="B76" s="4">
        <v>45031</v>
      </c>
      <c r="C76" t="s">
        <v>6</v>
      </c>
      <c r="D76" t="s">
        <v>13</v>
      </c>
      <c r="E76" t="s">
        <v>297</v>
      </c>
      <c r="G76" t="s">
        <v>298</v>
      </c>
      <c r="H76" t="s">
        <v>299</v>
      </c>
      <c r="I76" t="s">
        <v>56</v>
      </c>
      <c r="J76" t="s">
        <v>212</v>
      </c>
      <c r="L76" t="s">
        <v>300</v>
      </c>
    </row>
    <row r="77" spans="1:12" x14ac:dyDescent="0.35">
      <c r="A77">
        <v>76</v>
      </c>
      <c r="B77" s="4">
        <v>45033</v>
      </c>
      <c r="C77" t="s">
        <v>10</v>
      </c>
      <c r="D77" t="s">
        <v>5</v>
      </c>
      <c r="E77" t="s">
        <v>301</v>
      </c>
      <c r="G77" t="s">
        <v>302</v>
      </c>
      <c r="H77" t="s">
        <v>71</v>
      </c>
      <c r="I77" t="s">
        <v>71</v>
      </c>
      <c r="J77" t="s">
        <v>98</v>
      </c>
      <c r="K77" t="s">
        <v>303</v>
      </c>
      <c r="L77" t="s">
        <v>304</v>
      </c>
    </row>
    <row r="78" spans="1:12" x14ac:dyDescent="0.35">
      <c r="A78">
        <v>77</v>
      </c>
      <c r="B78" s="4">
        <v>45035</v>
      </c>
      <c r="C78" t="s">
        <v>10</v>
      </c>
      <c r="D78" t="s">
        <v>14</v>
      </c>
      <c r="E78" t="s">
        <v>305</v>
      </c>
      <c r="G78" t="s">
        <v>306</v>
      </c>
      <c r="H78" t="s">
        <v>299</v>
      </c>
      <c r="I78" t="s">
        <v>56</v>
      </c>
      <c r="J78" t="s">
        <v>212</v>
      </c>
    </row>
    <row r="79" spans="1:12" x14ac:dyDescent="0.35">
      <c r="A79">
        <v>78</v>
      </c>
      <c r="B79" s="4">
        <v>45033</v>
      </c>
      <c r="C79" t="s">
        <v>8</v>
      </c>
      <c r="D79" t="s">
        <v>5</v>
      </c>
      <c r="E79" t="s">
        <v>301</v>
      </c>
      <c r="G79" t="s">
        <v>307</v>
      </c>
      <c r="H79" t="s">
        <v>50</v>
      </c>
      <c r="I79" t="s">
        <v>71</v>
      </c>
      <c r="J79" t="s">
        <v>72</v>
      </c>
      <c r="K79" t="s">
        <v>308</v>
      </c>
      <c r="L79" t="s">
        <v>309</v>
      </c>
    </row>
    <row r="80" spans="1:12" x14ac:dyDescent="0.35">
      <c r="A80">
        <v>79</v>
      </c>
      <c r="B80" s="4">
        <v>45047</v>
      </c>
      <c r="C80" t="s">
        <v>10</v>
      </c>
      <c r="D80" t="s">
        <v>5</v>
      </c>
      <c r="E80" t="s">
        <v>310</v>
      </c>
      <c r="G80" t="s">
        <v>311</v>
      </c>
      <c r="H80" t="s">
        <v>120</v>
      </c>
      <c r="I80" t="s">
        <v>71</v>
      </c>
      <c r="J80" t="s">
        <v>98</v>
      </c>
    </row>
    <row r="81" spans="1:12" x14ac:dyDescent="0.35">
      <c r="A81">
        <v>80</v>
      </c>
      <c r="B81" s="4">
        <v>45039</v>
      </c>
      <c r="C81" t="s">
        <v>8</v>
      </c>
      <c r="D81" t="s">
        <v>16</v>
      </c>
      <c r="G81" t="s">
        <v>312</v>
      </c>
      <c r="H81" t="s">
        <v>279</v>
      </c>
      <c r="I81" t="s">
        <v>77</v>
      </c>
      <c r="K81" t="s">
        <v>313</v>
      </c>
      <c r="L81" t="s">
        <v>314</v>
      </c>
    </row>
    <row r="82" spans="1:12" x14ac:dyDescent="0.35">
      <c r="A82">
        <v>81</v>
      </c>
      <c r="B82" s="4">
        <v>45047</v>
      </c>
      <c r="C82" t="s">
        <v>8</v>
      </c>
      <c r="D82" t="s">
        <v>5</v>
      </c>
      <c r="E82" t="s">
        <v>315</v>
      </c>
      <c r="G82" t="s">
        <v>316</v>
      </c>
      <c r="H82" t="s">
        <v>283</v>
      </c>
      <c r="I82" t="s">
        <v>317</v>
      </c>
      <c r="J82" t="s">
        <v>251</v>
      </c>
      <c r="L82" t="s">
        <v>247</v>
      </c>
    </row>
    <row r="83" spans="1:12" x14ac:dyDescent="0.35">
      <c r="A83">
        <v>82</v>
      </c>
      <c r="B83" s="4">
        <v>45265</v>
      </c>
      <c r="C83" t="s">
        <v>10</v>
      </c>
      <c r="D83" t="s">
        <v>5</v>
      </c>
      <c r="G83" t="s">
        <v>318</v>
      </c>
      <c r="H83" t="s">
        <v>71</v>
      </c>
      <c r="I83" t="s">
        <v>71</v>
      </c>
      <c r="K83" t="s">
        <v>319</v>
      </c>
      <c r="L83" t="s">
        <v>320</v>
      </c>
    </row>
    <row r="84" spans="1:12" x14ac:dyDescent="0.35">
      <c r="A84">
        <v>83</v>
      </c>
      <c r="B84" s="4">
        <v>45265</v>
      </c>
      <c r="C84" t="s">
        <v>8</v>
      </c>
      <c r="D84" t="s">
        <v>5</v>
      </c>
      <c r="E84" t="s">
        <v>321</v>
      </c>
      <c r="G84" t="s">
        <v>322</v>
      </c>
      <c r="H84" t="s">
        <v>50</v>
      </c>
      <c r="I84" t="s">
        <v>323</v>
      </c>
      <c r="J84" t="s">
        <v>324</v>
      </c>
      <c r="K84" t="s">
        <v>325</v>
      </c>
      <c r="L84" t="s">
        <v>304</v>
      </c>
    </row>
    <row r="85" spans="1:12" x14ac:dyDescent="0.35">
      <c r="A85">
        <v>84</v>
      </c>
      <c r="B85" s="4">
        <v>45266</v>
      </c>
      <c r="C85" t="s">
        <v>8</v>
      </c>
      <c r="D85" t="s">
        <v>5</v>
      </c>
      <c r="E85" t="s">
        <v>321</v>
      </c>
      <c r="G85" t="s">
        <v>326</v>
      </c>
      <c r="H85" t="s">
        <v>50</v>
      </c>
      <c r="I85" t="s">
        <v>327</v>
      </c>
      <c r="J85" t="s">
        <v>324</v>
      </c>
      <c r="L85" t="s">
        <v>328</v>
      </c>
    </row>
    <row r="86" spans="1:12" x14ac:dyDescent="0.35">
      <c r="A86">
        <v>85</v>
      </c>
      <c r="B86" s="4">
        <v>45266</v>
      </c>
      <c r="C86" t="s">
        <v>8</v>
      </c>
      <c r="D86" t="s">
        <v>117</v>
      </c>
      <c r="E86" t="s">
        <v>329</v>
      </c>
      <c r="G86" t="s">
        <v>330</v>
      </c>
      <c r="H86" t="s">
        <v>77</v>
      </c>
      <c r="I86" t="s">
        <v>71</v>
      </c>
      <c r="J86" t="s">
        <v>331</v>
      </c>
      <c r="L86" t="s">
        <v>332</v>
      </c>
    </row>
    <row r="87" spans="1:12" x14ac:dyDescent="0.35">
      <c r="A87">
        <v>86</v>
      </c>
      <c r="B87" s="4">
        <v>45267</v>
      </c>
      <c r="C87" t="s">
        <v>8</v>
      </c>
      <c r="D87" t="s">
        <v>16</v>
      </c>
      <c r="E87" t="s">
        <v>321</v>
      </c>
      <c r="G87" t="s">
        <v>333</v>
      </c>
      <c r="H87" t="s">
        <v>50</v>
      </c>
      <c r="I87" t="s">
        <v>77</v>
      </c>
      <c r="L87" t="s">
        <v>334</v>
      </c>
    </row>
    <row r="88" spans="1:12" x14ac:dyDescent="0.35">
      <c r="A88">
        <v>87</v>
      </c>
      <c r="B88" s="4">
        <v>45268</v>
      </c>
      <c r="C88" t="s">
        <v>8</v>
      </c>
      <c r="D88" t="s">
        <v>16</v>
      </c>
      <c r="E88" t="s">
        <v>335</v>
      </c>
      <c r="G88" t="s">
        <v>336</v>
      </c>
      <c r="H88" t="s">
        <v>50</v>
      </c>
      <c r="I88" t="s">
        <v>77</v>
      </c>
      <c r="L88" t="s">
        <v>337</v>
      </c>
    </row>
    <row r="89" spans="1:12" x14ac:dyDescent="0.35">
      <c r="A89">
        <v>88</v>
      </c>
      <c r="B89" s="4">
        <v>45271</v>
      </c>
      <c r="C89" t="s">
        <v>8</v>
      </c>
      <c r="D89" t="s">
        <v>16</v>
      </c>
      <c r="E89" t="s">
        <v>338</v>
      </c>
      <c r="G89" t="s">
        <v>339</v>
      </c>
      <c r="H89" t="s">
        <v>50</v>
      </c>
      <c r="I89" t="s">
        <v>340</v>
      </c>
      <c r="L89" t="s">
        <v>341</v>
      </c>
    </row>
    <row r="90" spans="1:12" x14ac:dyDescent="0.35">
      <c r="A90">
        <v>89</v>
      </c>
      <c r="B90" s="4">
        <v>45272</v>
      </c>
      <c r="C90" t="s">
        <v>8</v>
      </c>
      <c r="D90" t="s">
        <v>5</v>
      </c>
      <c r="E90" t="s">
        <v>342</v>
      </c>
      <c r="G90" t="s">
        <v>343</v>
      </c>
      <c r="H90" t="s">
        <v>50</v>
      </c>
    </row>
    <row r="91" spans="1:12" x14ac:dyDescent="0.35">
      <c r="A91">
        <v>90</v>
      </c>
      <c r="B91" s="4">
        <v>45272</v>
      </c>
      <c r="C91" t="s">
        <v>8</v>
      </c>
      <c r="D91" t="s">
        <v>5</v>
      </c>
      <c r="E91" t="s">
        <v>342</v>
      </c>
      <c r="G91" t="s">
        <v>344</v>
      </c>
      <c r="H91" t="s">
        <v>50</v>
      </c>
    </row>
    <row r="92" spans="1:12" x14ac:dyDescent="0.35">
      <c r="A92">
        <v>91</v>
      </c>
      <c r="B92" s="4">
        <v>45289</v>
      </c>
      <c r="C92" t="s">
        <v>8</v>
      </c>
      <c r="D92" t="s">
        <v>5</v>
      </c>
      <c r="E92" t="s">
        <v>345</v>
      </c>
      <c r="G92" t="s">
        <v>346</v>
      </c>
      <c r="H92" t="s">
        <v>50</v>
      </c>
      <c r="I92" t="s">
        <v>347</v>
      </c>
    </row>
    <row r="93" spans="1:12" x14ac:dyDescent="0.35">
      <c r="A93">
        <v>92</v>
      </c>
      <c r="B93" s="4">
        <v>45289</v>
      </c>
      <c r="C93" t="s">
        <v>8</v>
      </c>
      <c r="D93" t="s">
        <v>5</v>
      </c>
      <c r="E93" t="s">
        <v>348</v>
      </c>
      <c r="G93" t="s">
        <v>349</v>
      </c>
      <c r="H93" t="s">
        <v>50</v>
      </c>
      <c r="I93" t="s">
        <v>283</v>
      </c>
      <c r="J93" t="s">
        <v>350</v>
      </c>
    </row>
    <row r="94" spans="1:12" x14ac:dyDescent="0.35">
      <c r="A94">
        <v>93</v>
      </c>
      <c r="B94" s="4">
        <v>45289</v>
      </c>
      <c r="C94" t="s">
        <v>10</v>
      </c>
      <c r="D94" t="s">
        <v>9</v>
      </c>
      <c r="E94" t="s">
        <v>351</v>
      </c>
      <c r="G94" t="s">
        <v>352</v>
      </c>
      <c r="H94" t="s">
        <v>50</v>
      </c>
      <c r="I94" t="s">
        <v>353</v>
      </c>
      <c r="J94" t="s">
        <v>354</v>
      </c>
    </row>
    <row r="95" spans="1:12" x14ac:dyDescent="0.35">
      <c r="A95">
        <v>94</v>
      </c>
      <c r="B95" s="4">
        <v>45289</v>
      </c>
      <c r="C95" t="s">
        <v>8</v>
      </c>
      <c r="D95" t="s">
        <v>5</v>
      </c>
      <c r="E95" t="s">
        <v>355</v>
      </c>
      <c r="G95" t="s">
        <v>356</v>
      </c>
      <c r="H95" t="s">
        <v>50</v>
      </c>
      <c r="I95" t="s">
        <v>353</v>
      </c>
      <c r="J95" t="s">
        <v>357</v>
      </c>
      <c r="K95" t="s">
        <v>358</v>
      </c>
      <c r="L95" t="s">
        <v>359</v>
      </c>
    </row>
    <row r="96" spans="1:12" x14ac:dyDescent="0.35">
      <c r="A96">
        <v>95</v>
      </c>
      <c r="B96" s="4">
        <v>45289</v>
      </c>
      <c r="C96" t="s">
        <v>8</v>
      </c>
      <c r="D96" t="s">
        <v>5</v>
      </c>
      <c r="E96" t="s">
        <v>355</v>
      </c>
      <c r="G96" t="s">
        <v>360</v>
      </c>
      <c r="H96" t="s">
        <v>50</v>
      </c>
      <c r="I96" t="s">
        <v>77</v>
      </c>
      <c r="K96" t="s">
        <v>361</v>
      </c>
      <c r="L96" t="s">
        <v>362</v>
      </c>
    </row>
    <row r="97" spans="1:12" x14ac:dyDescent="0.35">
      <c r="A97">
        <v>96</v>
      </c>
      <c r="B97" s="4">
        <v>45289</v>
      </c>
      <c r="C97" t="s">
        <v>8</v>
      </c>
      <c r="D97" t="s">
        <v>5</v>
      </c>
      <c r="E97" t="s">
        <v>363</v>
      </c>
      <c r="G97" t="s">
        <v>364</v>
      </c>
      <c r="H97" t="s">
        <v>50</v>
      </c>
      <c r="I97" t="s">
        <v>365</v>
      </c>
      <c r="J97" t="s">
        <v>366</v>
      </c>
      <c r="K97" t="s">
        <v>367</v>
      </c>
      <c r="L97" t="s">
        <v>368</v>
      </c>
    </row>
    <row r="98" spans="1:12" x14ac:dyDescent="0.35">
      <c r="A98">
        <v>97</v>
      </c>
      <c r="B98" s="4">
        <v>45299</v>
      </c>
      <c r="C98" t="s">
        <v>8</v>
      </c>
      <c r="D98" t="s">
        <v>5</v>
      </c>
      <c r="E98" t="s">
        <v>369</v>
      </c>
      <c r="G98" t="s">
        <v>370</v>
      </c>
      <c r="H98" t="s">
        <v>50</v>
      </c>
      <c r="I98" t="s">
        <v>347</v>
      </c>
      <c r="J98" t="s">
        <v>371</v>
      </c>
      <c r="K98" t="s">
        <v>372</v>
      </c>
    </row>
    <row r="99" spans="1:12" x14ac:dyDescent="0.35">
      <c r="A99">
        <v>98</v>
      </c>
      <c r="B99" s="4">
        <v>45299</v>
      </c>
      <c r="C99" t="s">
        <v>8</v>
      </c>
      <c r="D99" t="s">
        <v>5</v>
      </c>
      <c r="E99" t="s">
        <v>373</v>
      </c>
      <c r="G99" t="s">
        <v>374</v>
      </c>
      <c r="H99" t="s">
        <v>50</v>
      </c>
      <c r="I99" t="s">
        <v>264</v>
      </c>
      <c r="K99" t="s">
        <v>375</v>
      </c>
      <c r="L99" t="s">
        <v>376</v>
      </c>
    </row>
    <row r="100" spans="1:12" x14ac:dyDescent="0.35">
      <c r="A100">
        <v>99</v>
      </c>
      <c r="B100" s="4">
        <v>45309</v>
      </c>
      <c r="C100" t="s">
        <v>8</v>
      </c>
      <c r="D100" t="s">
        <v>117</v>
      </c>
      <c r="E100" t="s">
        <v>377</v>
      </c>
      <c r="G100" t="s">
        <v>378</v>
      </c>
      <c r="H100" t="s">
        <v>50</v>
      </c>
      <c r="I100" t="s">
        <v>77</v>
      </c>
    </row>
    <row r="101" spans="1:12" x14ac:dyDescent="0.35">
      <c r="A101">
        <v>100</v>
      </c>
      <c r="B101" s="4">
        <v>45309</v>
      </c>
      <c r="C101" t="s">
        <v>8</v>
      </c>
      <c r="D101" t="s">
        <v>5</v>
      </c>
      <c r="E101" t="s">
        <v>379</v>
      </c>
      <c r="G101" t="s">
        <v>380</v>
      </c>
      <c r="H101" t="s">
        <v>77</v>
      </c>
      <c r="I101" t="s">
        <v>365</v>
      </c>
      <c r="J101" t="s">
        <v>381</v>
      </c>
      <c r="K101" t="s">
        <v>382</v>
      </c>
    </row>
    <row r="102" spans="1:12" x14ac:dyDescent="0.35">
      <c r="A102">
        <v>101</v>
      </c>
      <c r="B102" s="4">
        <v>45310</v>
      </c>
      <c r="C102" t="s">
        <v>8</v>
      </c>
      <c r="D102" t="s">
        <v>117</v>
      </c>
      <c r="E102" t="s">
        <v>383</v>
      </c>
      <c r="G102" t="s">
        <v>384</v>
      </c>
      <c r="H102" t="s">
        <v>50</v>
      </c>
      <c r="L102" t="s">
        <v>385</v>
      </c>
    </row>
    <row r="103" spans="1:12" x14ac:dyDescent="0.35">
      <c r="A103">
        <v>102</v>
      </c>
      <c r="B103" s="4">
        <v>45310</v>
      </c>
      <c r="C103" t="s">
        <v>8</v>
      </c>
      <c r="D103" t="s">
        <v>16</v>
      </c>
      <c r="E103" t="s">
        <v>386</v>
      </c>
      <c r="G103" t="s">
        <v>387</v>
      </c>
      <c r="H103" t="s">
        <v>50</v>
      </c>
      <c r="I103" t="s">
        <v>77</v>
      </c>
      <c r="K103" t="s">
        <v>388</v>
      </c>
      <c r="L103" t="s">
        <v>389</v>
      </c>
    </row>
    <row r="104" spans="1:12" x14ac:dyDescent="0.35">
      <c r="A104">
        <v>103</v>
      </c>
      <c r="B104" s="4">
        <v>45314</v>
      </c>
      <c r="C104" t="s">
        <v>8</v>
      </c>
      <c r="D104" t="s">
        <v>5</v>
      </c>
      <c r="E104" t="s">
        <v>390</v>
      </c>
      <c r="G104" t="s">
        <v>391</v>
      </c>
      <c r="H104" t="s">
        <v>50</v>
      </c>
      <c r="I104" t="s">
        <v>347</v>
      </c>
      <c r="J104" t="s">
        <v>324</v>
      </c>
      <c r="K104" t="s">
        <v>392</v>
      </c>
      <c r="L104" t="s">
        <v>393</v>
      </c>
    </row>
    <row r="105" spans="1:12" x14ac:dyDescent="0.35">
      <c r="A105">
        <v>104</v>
      </c>
      <c r="B105" s="4">
        <v>45318</v>
      </c>
      <c r="C105" t="s">
        <v>8</v>
      </c>
      <c r="D105" t="s">
        <v>9</v>
      </c>
      <c r="E105" t="s">
        <v>394</v>
      </c>
      <c r="G105" t="s">
        <v>395</v>
      </c>
      <c r="H105" t="s">
        <v>279</v>
      </c>
      <c r="I105" t="s">
        <v>347</v>
      </c>
      <c r="K105" t="s">
        <v>396</v>
      </c>
      <c r="L105" t="s">
        <v>397</v>
      </c>
    </row>
    <row r="106" spans="1:12" x14ac:dyDescent="0.35">
      <c r="A106">
        <v>105</v>
      </c>
      <c r="B106" s="4">
        <v>45320</v>
      </c>
      <c r="C106" t="s">
        <v>8</v>
      </c>
      <c r="D106" t="s">
        <v>5</v>
      </c>
      <c r="E106" t="s">
        <v>377</v>
      </c>
      <c r="G106" t="s">
        <v>398</v>
      </c>
      <c r="H106" t="s">
        <v>50</v>
      </c>
      <c r="I106" t="s">
        <v>347</v>
      </c>
      <c r="J106" t="s">
        <v>399</v>
      </c>
      <c r="L106" t="s">
        <v>400</v>
      </c>
    </row>
    <row r="107" spans="1:12" x14ac:dyDescent="0.35">
      <c r="A107">
        <v>106</v>
      </c>
      <c r="B107" s="4">
        <v>45323</v>
      </c>
      <c r="C107" t="s">
        <v>8</v>
      </c>
      <c r="D107" t="s">
        <v>5</v>
      </c>
      <c r="E107" t="s">
        <v>401</v>
      </c>
      <c r="G107" t="s">
        <v>402</v>
      </c>
      <c r="H107" t="s">
        <v>50</v>
      </c>
      <c r="I107" t="s">
        <v>347</v>
      </c>
      <c r="J107" t="s">
        <v>403</v>
      </c>
      <c r="L107" t="s">
        <v>404</v>
      </c>
    </row>
    <row r="108" spans="1:12" x14ac:dyDescent="0.35">
      <c r="A108">
        <v>107</v>
      </c>
      <c r="B108" s="4">
        <v>45334</v>
      </c>
      <c r="C108" t="s">
        <v>10</v>
      </c>
      <c r="D108" t="s">
        <v>5</v>
      </c>
      <c r="E108" t="s">
        <v>405</v>
      </c>
      <c r="G108" t="s">
        <v>406</v>
      </c>
      <c r="H108" t="s">
        <v>50</v>
      </c>
      <c r="I108" t="s">
        <v>71</v>
      </c>
    </row>
    <row r="109" spans="1:12" x14ac:dyDescent="0.35">
      <c r="A109">
        <v>108</v>
      </c>
      <c r="B109" s="4">
        <v>45335</v>
      </c>
      <c r="C109" t="s">
        <v>8</v>
      </c>
      <c r="D109" t="s">
        <v>19</v>
      </c>
      <c r="E109" t="s">
        <v>407</v>
      </c>
      <c r="G109" t="s">
        <v>408</v>
      </c>
      <c r="H109" t="s">
        <v>38</v>
      </c>
      <c r="I109" t="s">
        <v>347</v>
      </c>
    </row>
    <row r="110" spans="1:12" x14ac:dyDescent="0.35">
      <c r="A110">
        <v>109</v>
      </c>
      <c r="B110" s="4">
        <v>45336</v>
      </c>
      <c r="C110" t="s">
        <v>10</v>
      </c>
      <c r="D110" t="s">
        <v>13</v>
      </c>
      <c r="E110" t="s">
        <v>409</v>
      </c>
      <c r="G110" t="s">
        <v>410</v>
      </c>
      <c r="H110" t="s">
        <v>411</v>
      </c>
      <c r="I110" t="s">
        <v>13</v>
      </c>
      <c r="L110" t="s">
        <v>412</v>
      </c>
    </row>
    <row r="111" spans="1:12" x14ac:dyDescent="0.35">
      <c r="A111">
        <v>110</v>
      </c>
      <c r="C111" t="s">
        <v>8</v>
      </c>
      <c r="D111" t="s">
        <v>5</v>
      </c>
      <c r="E111" t="s">
        <v>413</v>
      </c>
      <c r="G111" t="s">
        <v>414</v>
      </c>
      <c r="H111" t="s">
        <v>50</v>
      </c>
      <c r="K111" t="s">
        <v>415</v>
      </c>
      <c r="L111" t="s">
        <v>416</v>
      </c>
    </row>
    <row r="112" spans="1:12" x14ac:dyDescent="0.35">
      <c r="A112">
        <v>111</v>
      </c>
      <c r="C112" t="s">
        <v>8</v>
      </c>
      <c r="D112" t="s">
        <v>5</v>
      </c>
      <c r="E112" t="s">
        <v>417</v>
      </c>
      <c r="G112" t="s">
        <v>418</v>
      </c>
      <c r="H112" t="s">
        <v>50</v>
      </c>
      <c r="I112" t="s">
        <v>347</v>
      </c>
    </row>
    <row r="113" spans="1:12" x14ac:dyDescent="0.35">
      <c r="A113">
        <v>112</v>
      </c>
      <c r="B113" s="4">
        <v>45294</v>
      </c>
      <c r="C113" t="s">
        <v>8</v>
      </c>
      <c r="D113" t="s">
        <v>5</v>
      </c>
      <c r="E113" t="s">
        <v>419</v>
      </c>
      <c r="G113" t="s">
        <v>420</v>
      </c>
      <c r="I113" t="s">
        <v>179</v>
      </c>
      <c r="J113" t="s">
        <v>246</v>
      </c>
      <c r="K113" t="s">
        <v>421</v>
      </c>
    </row>
    <row r="114" spans="1:12" x14ac:dyDescent="0.35">
      <c r="A114">
        <v>113</v>
      </c>
      <c r="B114" s="4">
        <v>45314</v>
      </c>
      <c r="C114" t="s">
        <v>10</v>
      </c>
      <c r="D114" t="s">
        <v>9</v>
      </c>
      <c r="E114" t="s">
        <v>379</v>
      </c>
      <c r="G114" t="s">
        <v>422</v>
      </c>
      <c r="H114" t="s">
        <v>50</v>
      </c>
      <c r="I114" t="s">
        <v>347</v>
      </c>
      <c r="J114" t="s">
        <v>399</v>
      </c>
      <c r="K114" t="s">
        <v>423</v>
      </c>
      <c r="L114" t="s">
        <v>424</v>
      </c>
    </row>
    <row r="115" spans="1:12" x14ac:dyDescent="0.35">
      <c r="A115">
        <v>114</v>
      </c>
      <c r="C115" t="s">
        <v>8</v>
      </c>
      <c r="D115" t="s">
        <v>9</v>
      </c>
      <c r="E115" t="s">
        <v>425</v>
      </c>
      <c r="G115" t="s">
        <v>426</v>
      </c>
      <c r="H115" t="s">
        <v>50</v>
      </c>
      <c r="I115" t="s">
        <v>9</v>
      </c>
    </row>
    <row r="116" spans="1:12" x14ac:dyDescent="0.35">
      <c r="A116">
        <v>115</v>
      </c>
      <c r="B116" s="4">
        <v>45343</v>
      </c>
      <c r="C116" t="s">
        <v>8</v>
      </c>
      <c r="D116" t="s">
        <v>5</v>
      </c>
      <c r="E116" t="s">
        <v>427</v>
      </c>
      <c r="G116" t="s">
        <v>428</v>
      </c>
      <c r="H116" t="s">
        <v>77</v>
      </c>
      <c r="I116" t="s">
        <v>347</v>
      </c>
      <c r="K116" t="s">
        <v>429</v>
      </c>
      <c r="L116" t="s">
        <v>430</v>
      </c>
    </row>
    <row r="117" spans="1:12" x14ac:dyDescent="0.35">
      <c r="A117">
        <v>116</v>
      </c>
      <c r="B117" s="4">
        <v>45345</v>
      </c>
      <c r="C117" t="s">
        <v>10</v>
      </c>
      <c r="D117" t="s">
        <v>5</v>
      </c>
      <c r="E117" t="s">
        <v>431</v>
      </c>
      <c r="G117" t="s">
        <v>432</v>
      </c>
      <c r="H117" t="s">
        <v>50</v>
      </c>
      <c r="I117" t="s">
        <v>71</v>
      </c>
      <c r="J117" t="s">
        <v>98</v>
      </c>
      <c r="K117" t="s">
        <v>433</v>
      </c>
      <c r="L117" t="s">
        <v>434</v>
      </c>
    </row>
    <row r="118" spans="1:12" x14ac:dyDescent="0.35">
      <c r="A118">
        <v>117</v>
      </c>
      <c r="B118" s="4">
        <v>45345</v>
      </c>
      <c r="C118" t="s">
        <v>8</v>
      </c>
      <c r="D118" t="s">
        <v>5</v>
      </c>
      <c r="E118" t="s">
        <v>435</v>
      </c>
      <c r="G118" t="s">
        <v>436</v>
      </c>
      <c r="H118" t="s">
        <v>50</v>
      </c>
      <c r="I118" t="s">
        <v>77</v>
      </c>
      <c r="J118" t="s">
        <v>437</v>
      </c>
      <c r="L118" t="s">
        <v>438</v>
      </c>
    </row>
    <row r="119" spans="1:12" x14ac:dyDescent="0.35">
      <c r="A119">
        <v>118</v>
      </c>
      <c r="B119" s="4">
        <v>45345</v>
      </c>
      <c r="C119" t="s">
        <v>10</v>
      </c>
      <c r="D119" t="s">
        <v>5</v>
      </c>
      <c r="E119" t="s">
        <v>439</v>
      </c>
      <c r="G119" t="s">
        <v>440</v>
      </c>
      <c r="K119" t="s">
        <v>441</v>
      </c>
      <c r="L119" t="s">
        <v>442</v>
      </c>
    </row>
    <row r="120" spans="1:12" x14ac:dyDescent="0.35">
      <c r="A120">
        <v>119</v>
      </c>
      <c r="B120" s="4">
        <v>45348</v>
      </c>
      <c r="C120" t="s">
        <v>10</v>
      </c>
      <c r="D120" t="s">
        <v>5</v>
      </c>
      <c r="E120" t="s">
        <v>443</v>
      </c>
      <c r="G120" t="s">
        <v>444</v>
      </c>
      <c r="H120" t="s">
        <v>411</v>
      </c>
      <c r="I120" t="s">
        <v>71</v>
      </c>
      <c r="K120" t="s">
        <v>445</v>
      </c>
      <c r="L120" t="s">
        <v>446</v>
      </c>
    </row>
    <row r="121" spans="1:12" x14ac:dyDescent="0.35">
      <c r="A121">
        <v>120</v>
      </c>
      <c r="B121" s="4">
        <v>45356</v>
      </c>
      <c r="C121" t="s">
        <v>8</v>
      </c>
      <c r="D121" t="s">
        <v>5</v>
      </c>
      <c r="E121" t="s">
        <v>405</v>
      </c>
      <c r="G121" t="s">
        <v>447</v>
      </c>
      <c r="H121" t="s">
        <v>50</v>
      </c>
      <c r="I121" t="s">
        <v>77</v>
      </c>
    </row>
    <row r="122" spans="1:12" x14ac:dyDescent="0.35">
      <c r="A122">
        <v>121</v>
      </c>
      <c r="B122" s="4">
        <v>45356</v>
      </c>
      <c r="C122" t="s">
        <v>8</v>
      </c>
      <c r="D122" t="s">
        <v>5</v>
      </c>
      <c r="E122" t="s">
        <v>405</v>
      </c>
      <c r="G122" t="s">
        <v>448</v>
      </c>
      <c r="H122" t="s">
        <v>50</v>
      </c>
      <c r="I122" t="s">
        <v>283</v>
      </c>
    </row>
    <row r="123" spans="1:12" x14ac:dyDescent="0.35">
      <c r="A123">
        <v>122</v>
      </c>
      <c r="B123" s="4">
        <v>45357</v>
      </c>
      <c r="C123" t="s">
        <v>8</v>
      </c>
      <c r="D123" t="s">
        <v>5</v>
      </c>
      <c r="E123" t="s">
        <v>405</v>
      </c>
      <c r="G123" t="s">
        <v>449</v>
      </c>
      <c r="H123" t="s">
        <v>50</v>
      </c>
      <c r="I123" t="s">
        <v>283</v>
      </c>
      <c r="L123" t="s">
        <v>450</v>
      </c>
    </row>
    <row r="124" spans="1:12" x14ac:dyDescent="0.35">
      <c r="A124">
        <v>123</v>
      </c>
      <c r="B124" s="4">
        <v>45365</v>
      </c>
      <c r="C124" t="s">
        <v>8</v>
      </c>
      <c r="D124" t="s">
        <v>5</v>
      </c>
      <c r="E124" t="s">
        <v>451</v>
      </c>
      <c r="G124" t="s">
        <v>452</v>
      </c>
      <c r="H124" t="s">
        <v>50</v>
      </c>
      <c r="I124" t="s">
        <v>347</v>
      </c>
      <c r="J124" t="s">
        <v>453</v>
      </c>
      <c r="K124" t="s">
        <v>454</v>
      </c>
      <c r="L124" t="s">
        <v>455</v>
      </c>
    </row>
    <row r="125" spans="1:12" x14ac:dyDescent="0.35">
      <c r="A125">
        <v>124</v>
      </c>
      <c r="B125" s="4">
        <v>45365</v>
      </c>
      <c r="C125" t="s">
        <v>8</v>
      </c>
      <c r="D125" t="s">
        <v>5</v>
      </c>
      <c r="E125" t="s">
        <v>405</v>
      </c>
      <c r="G125" t="s">
        <v>456</v>
      </c>
      <c r="H125" t="s">
        <v>50</v>
      </c>
      <c r="I125" t="s">
        <v>283</v>
      </c>
      <c r="J125" t="s">
        <v>457</v>
      </c>
      <c r="K125" t="s">
        <v>458</v>
      </c>
      <c r="L125" t="s">
        <v>459</v>
      </c>
    </row>
    <row r="126" spans="1:12" x14ac:dyDescent="0.35">
      <c r="A126">
        <v>125</v>
      </c>
      <c r="B126" s="4">
        <v>45366</v>
      </c>
      <c r="C126" t="s">
        <v>8</v>
      </c>
      <c r="D126" t="s">
        <v>5</v>
      </c>
      <c r="E126" t="s">
        <v>460</v>
      </c>
      <c r="G126" t="s">
        <v>461</v>
      </c>
      <c r="H126" t="s">
        <v>77</v>
      </c>
      <c r="I126" t="s">
        <v>365</v>
      </c>
      <c r="J126" t="s">
        <v>462</v>
      </c>
      <c r="K126" t="s">
        <v>463</v>
      </c>
      <c r="L126" t="s">
        <v>464</v>
      </c>
    </row>
    <row r="127" spans="1:12" x14ac:dyDescent="0.35">
      <c r="A127">
        <v>126</v>
      </c>
      <c r="B127" s="4">
        <v>45376</v>
      </c>
      <c r="C127" t="s">
        <v>8</v>
      </c>
      <c r="D127" t="s">
        <v>16</v>
      </c>
      <c r="E127" t="s">
        <v>465</v>
      </c>
      <c r="G127" t="s">
        <v>466</v>
      </c>
      <c r="H127" t="s">
        <v>50</v>
      </c>
      <c r="I127" t="s">
        <v>340</v>
      </c>
      <c r="K127" t="s">
        <v>467</v>
      </c>
      <c r="L127" t="s">
        <v>468</v>
      </c>
    </row>
    <row r="128" spans="1:12" x14ac:dyDescent="0.35">
      <c r="A128">
        <v>127</v>
      </c>
      <c r="B128" s="4">
        <v>45376</v>
      </c>
      <c r="C128" t="s">
        <v>8</v>
      </c>
      <c r="D128" t="s">
        <v>16</v>
      </c>
      <c r="E128" t="s">
        <v>465</v>
      </c>
      <c r="G128" t="s">
        <v>469</v>
      </c>
      <c r="H128" t="s">
        <v>50</v>
      </c>
      <c r="I128" t="s">
        <v>77</v>
      </c>
      <c r="K128" t="s">
        <v>467</v>
      </c>
      <c r="L128" t="s">
        <v>468</v>
      </c>
    </row>
    <row r="129" spans="1:12" x14ac:dyDescent="0.35">
      <c r="A129">
        <v>128</v>
      </c>
      <c r="B129" s="4">
        <v>45377</v>
      </c>
      <c r="C129" t="s">
        <v>8</v>
      </c>
      <c r="D129" t="s">
        <v>117</v>
      </c>
      <c r="E129" t="s">
        <v>470</v>
      </c>
      <c r="G129" t="s">
        <v>471</v>
      </c>
      <c r="H129" t="s">
        <v>50</v>
      </c>
      <c r="K129" t="s">
        <v>472</v>
      </c>
      <c r="L129" t="s">
        <v>473</v>
      </c>
    </row>
    <row r="130" spans="1:12" x14ac:dyDescent="0.35">
      <c r="A130">
        <v>129</v>
      </c>
      <c r="B130" s="4">
        <v>45406</v>
      </c>
      <c r="C130" t="s">
        <v>8</v>
      </c>
      <c r="D130" t="s">
        <v>117</v>
      </c>
      <c r="E130" t="s">
        <v>474</v>
      </c>
      <c r="G130" t="s">
        <v>475</v>
      </c>
      <c r="H130" t="s">
        <v>411</v>
      </c>
      <c r="I130" t="s">
        <v>71</v>
      </c>
      <c r="J130" t="s">
        <v>476</v>
      </c>
    </row>
    <row r="131" spans="1:12" x14ac:dyDescent="0.35">
      <c r="A131">
        <v>130</v>
      </c>
      <c r="B131" s="4">
        <v>45407</v>
      </c>
      <c r="C131" t="s">
        <v>10</v>
      </c>
      <c r="D131" t="s">
        <v>5</v>
      </c>
      <c r="E131" t="s">
        <v>477</v>
      </c>
      <c r="G131" t="s">
        <v>478</v>
      </c>
      <c r="H131" t="s">
        <v>479</v>
      </c>
      <c r="I131" t="s">
        <v>71</v>
      </c>
      <c r="J131" t="s">
        <v>331</v>
      </c>
    </row>
    <row r="132" spans="1:12" x14ac:dyDescent="0.35">
      <c r="A132">
        <v>131</v>
      </c>
      <c r="B132" s="4">
        <v>45407</v>
      </c>
      <c r="C132" t="s">
        <v>8</v>
      </c>
      <c r="D132" t="s">
        <v>5</v>
      </c>
      <c r="E132" t="s">
        <v>480</v>
      </c>
      <c r="G132" t="s">
        <v>481</v>
      </c>
      <c r="H132" t="s">
        <v>50</v>
      </c>
      <c r="I132" t="s">
        <v>283</v>
      </c>
      <c r="J132" t="s">
        <v>381</v>
      </c>
      <c r="L132" t="s">
        <v>482</v>
      </c>
    </row>
  </sheetData>
  <autoFilter ref="A1:R132" xr:uid="{00000000-0001-0000-0200-000000000000}"/>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Analysis - Charts</vt:lpstr>
      <vt:lpstr>Analysis - Table</vt: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Merryl Arokiasamy</dc:creator>
  <cp:lastModifiedBy>Merryl Arokiasamy</cp:lastModifiedBy>
  <dcterms:created xsi:type="dcterms:W3CDTF">2024-04-30T13:51:43Z</dcterms:created>
  <dcterms:modified xsi:type="dcterms:W3CDTF">2024-05-08T19:12:56Z</dcterms:modified>
</cp:coreProperties>
</file>