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5b422914c82bf4/Documents/Boot Camp/Instructions/"/>
    </mc:Choice>
  </mc:AlternateContent>
  <xr:revisionPtr revIDLastSave="247" documentId="13_ncr:40009_{11C9D2FE-BDF6-5C46-B9DE-A4DF0C4A6734}" xr6:coauthVersionLast="47" xr6:coauthVersionMax="47" xr10:uidLastSave="{136F8151-ABEF-4544-B025-5BB4A9D6D86A}"/>
  <bookViews>
    <workbookView xWindow="16284" yWindow="-108" windowWidth="23256" windowHeight="12456" firstSheet="2" activeTab="4" xr2:uid="{00000000-000D-0000-FFFF-FFFF00000000}"/>
  </bookViews>
  <sheets>
    <sheet name="Category Statistics" sheetId="3" r:id="rId1"/>
    <sheet name="Sub-categ-Statistics" sheetId="4" r:id="rId2"/>
    <sheet name="Outcomes -Launch Day" sheetId="5" r:id="rId3"/>
    <sheet name="Statistics" sheetId="6" r:id="rId4"/>
    <sheet name="Grades" sheetId="7" r:id="rId5"/>
    <sheet name="Crowdfunding" sheetId="1" r:id="rId6"/>
  </sheets>
  <definedNames>
    <definedName name="_xlnm._FilterDatabase" localSheetId="5" hidden="1">Crowdfunding!$A$1:$T$1001</definedName>
    <definedName name="_xlchart.v1.0" hidden="1">Grades!$A$2:$A$566</definedName>
    <definedName name="_xlchart.v1.1" hidden="1">Grades!$B$1</definedName>
    <definedName name="_xlchart.v1.10" hidden="1">Grades!$D$2:$D$566</definedName>
    <definedName name="_xlchart.v1.11" hidden="1">Grades!$E$1</definedName>
    <definedName name="_xlchart.v1.12" hidden="1">Grades!$E$2:$E$566</definedName>
    <definedName name="_xlchart.v1.13" hidden="1">Grades!$B$1</definedName>
    <definedName name="_xlchart.v1.14" hidden="1">Grades!$B$2:$B$566</definedName>
    <definedName name="_xlchart.v1.15" hidden="1">Grades!$E$1</definedName>
    <definedName name="_xlchart.v1.16" hidden="1">Grades!$E$2:$E$566</definedName>
    <definedName name="_xlchart.v1.2" hidden="1">Grades!$B$2:$B$566</definedName>
    <definedName name="_xlchart.v1.3" hidden="1">Grades!$A$2:$A$566</definedName>
    <definedName name="_xlchart.v1.4" hidden="1">Grades!$B$1</definedName>
    <definedName name="_xlchart.v1.5" hidden="1">Grades!$B$2:$B$566</definedName>
    <definedName name="_xlchart.v1.6" hidden="1">Grades!$A$2:$A$566</definedName>
    <definedName name="_xlchart.v1.7" hidden="1">Grades!$B$1</definedName>
    <definedName name="_xlchart.v1.8" hidden="1">Grades!$B$2:$B$566</definedName>
    <definedName name="_xlchart.v1.9" hidden="1">Grades!$D$1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L3" i="7"/>
  <c r="L2" i="7"/>
  <c r="K3" i="7"/>
  <c r="K2" i="7"/>
  <c r="J3" i="7"/>
  <c r="J2" i="7"/>
  <c r="I3" i="7"/>
  <c r="I2" i="7"/>
  <c r="H3" i="7"/>
  <c r="H2" i="7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<sst xmlns="http://schemas.openxmlformats.org/spreadsheetml/2006/main" count="7065" uniqueCount="2110">
  <si>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</si>
  <si>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</si>
  <si>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</si>
  <si>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</si>
  <si>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</si>
  <si>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</si>
  <si>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</si>
  <si>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</si>
  <si>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</si>
  <si>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</si>
  <si>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</si>
  <si>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</si>
  <si>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</si>
  <si>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</si>
  <si>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</si>
  <si>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</si>
  <si>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</si>
  <si>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</si>
  <si>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</si>
  <si>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</si>
  <si>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</si>
  <si>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</si>
  <si>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</si>
  <si>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</si>
  <si>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</si>
  <si>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</si>
  <si>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</si>
  <si>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</si>
  <si>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</si>
  <si>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</si>
  <si>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</si>
  <si>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</si>
  <si>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</si>
  <si>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</si>
  <si>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</si>
  <si>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</si>
  <si>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</si>
  <si>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</si>
  <si>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</si>
  <si>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</si>
  <si>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</si>
  <si>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</si>
  <si>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</si>
  <si>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</si>
  <si>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</si>
  <si>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</si>
  <si>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</si>
  <si>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</si>
  <si>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</si>
  <si>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</si>
  <si>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</si>
  <si>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</si>
  <si>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</si>
  <si>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</si>
  <si>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</si>
  <si>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</si>
  <si>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</si>
  <si>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</si>
  <si>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</si>
  <si>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</si>
  <si>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</si>
  <si>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</si>
  <si>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</si>
  <si>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</si>
  <si>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</si>
  <si>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</si>
  <si>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</si>
  <si>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</si>
  <si>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</si>
  <si>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</si>
  <si>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</si>
  <si>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</si>
  <si>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</si>
  <si>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</si>
  <si>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</si>
  <si>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</si>
  <si>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</si>
  <si>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</si>
  <si>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</si>
  <si>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</si>
  <si>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</si>
  <si>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</si>
  <si>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</si>
  <si>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</si>
  <si>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</si>
  <si>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</si>
  <si>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</si>
  <si>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</si>
  <si>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</si>
  <si>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</si>
  <si>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</si>
  <si>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</si>
  <si>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</si>
  <si>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</si>
  <si>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</si>
  <si>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</si>
  <si>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</si>
  <si>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</si>
  <si>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</si>
  <si>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</si>
  <si>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</si>
  <si>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</si>
  <si>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</si>
  <si>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</si>
  <si>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</si>
  <si>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</si>
  <si>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</si>
  <si>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</si>
  <si>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</si>
  <si>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</si>
  <si>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</si>
  <si>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</si>
  <si>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</si>
  <si>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</si>
  <si>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</si>
  <si>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</si>
  <si>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</si>
  <si>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</si>
  <si>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</si>
  <si>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</si>
  <si>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</si>
  <si>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</si>
  <si>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</si>
  <si>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</si>
  <si>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</si>
  <si>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</si>
  <si>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</si>
  <si>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</si>
  <si>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</si>
  <si>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</si>
  <si>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</si>
  <si>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</si>
  <si>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</si>
  <si>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</si>
  <si>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</si>
  <si>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</si>
  <si>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</si>
  <si>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</si>
  <si>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</si>
  <si>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</si>
  <si>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</si>
  <si>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</si>
  <si>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</si>
  <si>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</si>
  <si>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</si>
  <si>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</si>
  <si>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</si>
  <si>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</si>
  <si>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</si>
  <si>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</si>
  <si>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</si>
  <si>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</si>
  <si>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</si>
  <si>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</si>
  <si>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</si>
  <si>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</si>
  <si>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</si>
  <si>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</si>
  <si>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</si>
  <si>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</si>
  <si>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</si>
  <si>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</si>
  <si>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</si>
  <si>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</si>
  <si>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</si>
  <si>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</si>
  <si>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</si>
  <si>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</si>
  <si>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</si>
  <si>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</si>
  <si>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</si>
  <si>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</si>
  <si>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</si>
  <si>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</si>
  <si>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</si>
  <si>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</si>
  <si>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</si>
  <si>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</si>
  <si>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</si>
  <si>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</si>
  <si>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</si>
  <si>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</si>
  <si>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</si>
  <si>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</si>
  <si>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</si>
  <si>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</si>
  <si>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</si>
  <si>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</si>
  <si>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</si>
  <si>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</si>
  <si>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</si>
  <si>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</si>
  <si>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</si>
  <si>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</si>
  <si>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</si>
  <si>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</si>
  <si>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</si>
  <si>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</si>
  <si>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</si>
  <si>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</si>
  <si>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</si>
  <si>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</si>
  <si>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</si>
  <si>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</si>
  <si>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</si>
  <si>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</si>
  <si>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</si>
  <si>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</si>
  <si>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</si>
  <si>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</si>
  <si>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</si>
  <si>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</si>
  <si>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</si>
  <si>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</si>
  <si>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</si>
  <si>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</si>
  <si>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</si>
  <si>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</si>
  <si>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</si>
  <si>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</si>
  <si>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</si>
  <si>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</si>
  <si>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</si>
  <si>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</si>
  <si>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</si>
  <si>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</si>
  <si>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</si>
  <si>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</si>
  <si>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</si>
  <si>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</si>
  <si>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</si>
  <si>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</si>
  <si>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</si>
  <si>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</si>
  <si>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</si>
  <si>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</si>
  <si>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</si>
  <si>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</si>
  <si>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</si>
  <si>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</si>
  <si>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</si>
  <si>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</si>
  <si>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</si>
  <si>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</si>
  <si>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</si>
  <si>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</si>
  <si>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</si>
  <si>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</si>
  <si>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</si>
  <si>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</si>
  <si>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</si>
  <si>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</si>
  <si>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</si>
  <si>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</si>
  <si>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</si>
  <si>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</si>
  <si>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</si>
  <si>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</si>
  <si>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</si>
  <si>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</si>
  <si>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</si>
  <si>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</si>
  <si>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</si>
  <si>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</si>
  <si>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</si>
  <si>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</si>
  <si>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</si>
  <si>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</si>
  <si>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</si>
  <si>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</si>
  <si>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</si>
  <si>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</si>
  <si>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</si>
  <si>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</si>
  <si>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</si>
  <si>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</si>
  <si>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</si>
  <si>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</si>
  <si>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</si>
  <si>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</si>
  <si>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</si>
  <si>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</si>
  <si>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</si>
  <si>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</si>
  <si>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</si>
  <si>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</si>
  <si>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</si>
  <si>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</si>
  <si>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</si>
  <si>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</si>
  <si>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</si>
  <si>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</si>
  <si>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</si>
  <si>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</si>
  <si>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</si>
  <si>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</si>
  <si>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</si>
  <si>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</si>
  <si>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</si>
  <si>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</si>
  <si>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</si>
  <si>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</si>
  <si>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</si>
  <si>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</si>
  <si>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</si>
  <si>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</si>
  <si>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</si>
  <si>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</si>
  <si>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</si>
  <si>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</si>
  <si>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</si>
  <si>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</si>
  <si>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</si>
  <si>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</si>
  <si>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</si>
  <si>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</si>
  <si>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</si>
  <si>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</si>
  <si>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</si>
  <si>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</si>
  <si>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</si>
  <si>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</si>
  <si>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</si>
  <si>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</si>
  <si>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</si>
  <si>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</si>
  <si>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</si>
  <si>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</si>
  <si>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</si>
  <si>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</si>
  <si>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</si>
  <si>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</si>
  <si>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</si>
  <si>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</si>
  <si>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</si>
  <si>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</si>
  <si>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</si>
  <si>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</si>
  <si>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</si>
  <si>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</si>
  <si>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</si>
  <si>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</si>
  <si>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</si>
  <si>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</si>
  <si>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</si>
  <si>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</si>
  <si>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</si>
  <si>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</si>
  <si>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</si>
  <si>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</si>
  <si>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</si>
  <si>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</si>
  <si>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</si>
  <si>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</si>
  <si>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</si>
  <si>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</si>
  <si>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</si>
  <si>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</si>
  <si>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</si>
  <si>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</si>
  <si>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</si>
  <si>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</si>
  <si>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</si>
  <si>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</si>
  <si>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</si>
  <si>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</si>
  <si>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</si>
  <si>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</si>
  <si>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</si>
  <si>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</si>
  <si>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</si>
  <si>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</si>
  <si>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</si>
  <si>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</si>
  <si>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</si>
  <si>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</si>
  <si>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</si>
  <si>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</si>
  <si>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</si>
  <si>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</si>
  <si>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</si>
  <si>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</si>
  <si>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</si>
  <si>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</si>
  <si>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</si>
  <si>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</si>
  <si>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</si>
  <si>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</si>
  <si>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</si>
  <si>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</si>
  <si>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</si>
  <si>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</si>
  <si>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</si>
  <si>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</si>
  <si>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</si>
  <si>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</si>
  <si>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</si>
  <si>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</si>
  <si>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</si>
  <si>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</si>
  <si>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</si>
  <si>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</si>
  <si>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</si>
  <si>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</si>
  <si>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</si>
  <si>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</si>
  <si>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</si>
  <si>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</si>
  <si>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</si>
  <si>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</si>
  <si>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</si>
  <si>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</si>
  <si>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</si>
  <si>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</si>
  <si>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</si>
  <si>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</si>
  <si>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</si>
  <si>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</si>
  <si>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</si>
  <si>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</si>
  <si>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</si>
  <si>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</si>
  <si>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</si>
  <si>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</si>
  <si>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</si>
  <si>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</si>
  <si>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</si>
  <si>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</si>
  <si>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</si>
  <si>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</si>
  <si>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</si>
  <si>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</si>
  <si>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</si>
  <si>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</si>
  <si>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</si>
  <si>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</si>
  <si>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</si>
  <si>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</si>
  <si>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</si>
  <si>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</si>
  <si>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</si>
  <si>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</si>
  <si>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</si>
  <si>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</si>
  <si>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</si>
  <si>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</si>
  <si>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</si>
  <si>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</si>
  <si>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</si>
  <si>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</si>
  <si>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</si>
  <si>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</si>
  <si>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</si>
  <si>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</si>
  <si>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</si>
  <si>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</si>
  <si>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</si>
  <si>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</si>
  <si>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</si>
  <si>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</si>
  <si>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</si>
  <si>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</si>
  <si>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</si>
  <si>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</si>
  <si>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</si>
  <si>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</si>
  <si>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</si>
  <si>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</si>
  <si>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</si>
  <si>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</si>
  <si>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</si>
  <si>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</si>
  <si>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</si>
  <si>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</si>
  <si>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</si>
  <si>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</si>
  <si>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</si>
  <si>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</si>
  <si>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</si>
  <si>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</si>
  <si>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</si>
  <si>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</si>
  <si>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</si>
  <si>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</si>
  <si>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</si>
  <si>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</si>
  <si>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</si>
  <si>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</si>
  <si>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</si>
  <si>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</si>
  <si>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</si>
  <si>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</si>
  <si>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</si>
  <si>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</si>
  <si>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</si>
  <si>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</si>
  <si>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</si>
  <si>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</si>
  <si>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</si>
  <si>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</si>
  <si>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</si>
  <si>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</si>
  <si>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</si>
  <si>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</si>
  <si>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</si>
  <si>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</si>
  <si>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</si>
  <si>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</si>
  <si>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</si>
  <si>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</si>
  <si>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</si>
  <si>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</si>
  <si>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</si>
  <si>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</si>
  <si>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</si>
  <si>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</si>
  <si>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</si>
  <si>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</si>
  <si>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</si>
  <si>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</si>
  <si>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</si>
  <si>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</si>
  <si>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</si>
  <si>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</si>
  <si>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</si>
  <si>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</si>
  <si>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</si>
  <si>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</si>
  <si>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</si>
  <si>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</si>
  <si>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</si>
  <si>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</si>
  <si>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</si>
  <si>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</si>
  <si>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</si>
  <si>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</si>
  <si>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</si>
  <si>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</si>
  <si>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</si>
  <si>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</si>
  <si>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</si>
  <si>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</si>
  <si>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</si>
  <si>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</si>
  <si>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</si>
  <si>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</si>
  <si>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</si>
  <si>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</si>
  <si>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</si>
  <si>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</si>
  <si>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</si>
  <si>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</si>
  <si>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</si>
  <si>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</si>
  <si>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</si>
  <si>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</si>
  <si>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</si>
  <si>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</si>
  <si>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</si>
  <si>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</si>
  <si>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</si>
  <si>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</si>
  <si>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</si>
  <si>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</si>
  <si>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</si>
  <si>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</si>
  <si>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</si>
  <si>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</si>
  <si>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</si>
  <si>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</si>
  <si>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</si>
  <si>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</si>
  <si>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</si>
  <si>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</si>
  <si>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</si>
  <si>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</si>
  <si>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</si>
  <si>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</si>
  <si>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</si>
  <si>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</si>
  <si>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</si>
  <si>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</si>
  <si>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</si>
  <si>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</si>
  <si>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</si>
  <si>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</si>
  <si>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</si>
  <si>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</si>
  <si>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</si>
  <si>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</si>
  <si>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</si>
  <si>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</si>
  <si>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</si>
  <si>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</si>
  <si>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</si>
  <si>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</si>
  <si>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</si>
  <si>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</si>
  <si>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</si>
  <si>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</si>
  <si>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</si>
  <si>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</si>
  <si>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</si>
  <si>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</si>
  <si>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</si>
  <si>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</si>
  <si>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</si>
  <si>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</si>
  <si>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</si>
  <si>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</si>
  <si>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</si>
  <si>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</si>
  <si>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</si>
  <si>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</si>
  <si>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</si>
  <si>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</si>
  <si>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</si>
  <si>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</si>
  <si>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</si>
  <si>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</si>
  <si>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</si>
  <si>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</si>
  <si>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</si>
  <si>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</si>
  <si>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</si>
  <si>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</si>
  <si>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</si>
  <si>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</si>
  <si>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</si>
  <si>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</si>
  <si>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</si>
  <si>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</si>
  <si>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</si>
  <si>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</si>
  <si>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</si>
  <si>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</si>
  <si>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</si>
  <si>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</si>
  <si>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</si>
  <si>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</si>
  <si>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</si>
  <si>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</si>
  <si>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</si>
  <si>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</si>
  <si>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</si>
  <si>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</si>
  <si>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</si>
  <si>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</si>
  <si>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</si>
  <si>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</si>
  <si>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</si>
  <si>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</si>
  <si>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</si>
  <si>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</si>
  <si>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</si>
  <si>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</si>
  <si>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</si>
  <si>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</si>
  <si>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</si>
  <si>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</si>
  <si>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</si>
  <si>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</si>
  <si>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</si>
  <si>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</si>
  <si>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</si>
  <si>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</si>
  <si>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</si>
  <si>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</si>
  <si>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</si>
  <si>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</si>
  <si>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</si>
  <si>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</si>
  <si>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</si>
  <si>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</si>
  <si>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</si>
  <si>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</si>
  <si>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</si>
  <si>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</si>
  <si>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</si>
  <si>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</si>
  <si>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</si>
  <si>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</si>
  <si>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</si>
  <si>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</si>
  <si>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</si>
  <si>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</si>
  <si>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</si>
  <si>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</si>
  <si>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</si>
  <si>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</si>
  <si>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</si>
  <si>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</si>
  <si>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</si>
  <si>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</si>
  <si>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</si>
  <si>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</si>
  <si>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</si>
  <si>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</si>
  <si>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</si>
  <si>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</si>
  <si>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</si>
  <si>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</si>
  <si>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</si>
  <si>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</si>
  <si>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</si>
  <si>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</si>
  <si>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</si>
  <si>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</si>
  <si>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</si>
  <si>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</si>
  <si>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</si>
  <si>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</si>
  <si>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</si>
  <si>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</si>
  <si>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</si>
  <si>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</si>
  <si>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</si>
  <si>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</si>
  <si>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</si>
  <si>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</si>
  <si>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</si>
  <si>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</si>
  <si>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</si>
  <si>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</si>
  <si>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</si>
  <si>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</si>
  <si>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</si>
  <si>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</si>
  <si>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</si>
  <si>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</si>
  <si>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</si>
  <si>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</si>
  <si>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</si>
  <si>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</si>
  <si>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</si>
  <si>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</si>
  <si>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</si>
  <si>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</si>
  <si>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</si>
  <si>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</si>
  <si>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</si>
  <si>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</si>
  <si>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</si>
  <si>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</si>
  <si>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</si>
  <si>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</si>
  <si>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</si>
  <si>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</si>
  <si>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</si>
  <si>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</si>
  <si>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</si>
  <si>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</si>
  <si>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</si>
  <si>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</si>
  <si>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</si>
  <si>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</si>
  <si>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</si>
  <si>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</si>
  <si>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</si>
  <si>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</si>
  <si>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</si>
  <si>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</si>
  <si>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</si>
  <si>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</si>
  <si>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</si>
  <si>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</si>
  <si>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</si>
  <si>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</si>
  <si>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</si>
  <si>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</si>
  <si>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</si>
  <si>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</si>
  <si>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</si>
  <si>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</si>
  <si>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</si>
  <si>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</si>
  <si>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</si>
  <si>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</si>
  <si>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</si>
  <si>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</si>
  <si>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</si>
  <si>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</si>
  <si>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</si>
  <si>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</si>
  <si>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</si>
  <si>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</si>
  <si>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</si>
  <si>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</si>
  <si>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</si>
  <si>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</si>
  <si>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</si>
  <si>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</si>
  <si>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</si>
  <si>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</si>
  <si>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</si>
  <si>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</si>
  <si>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</si>
  <si>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</si>
  <si>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</si>
  <si>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</si>
  <si>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</si>
  <si>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</si>
  <si>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</si>
  <si>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</si>
  <si>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</si>
  <si>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</si>
  <si>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</si>
  <si>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</si>
  <si>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</si>
  <si>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</si>
  <si>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</si>
  <si>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</si>
  <si>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</si>
  <si>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</si>
  <si>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</si>
  <si>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</si>
  <si>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</si>
  <si>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</si>
  <si>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</si>
  <si>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</si>
  <si>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</si>
  <si>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</si>
  <si>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</si>
  <si>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</si>
  <si>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</si>
  <si>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</si>
  <si>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</si>
  <si>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</si>
  <si>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</si>
  <si>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</si>
  <si>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</si>
  <si>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</si>
  <si>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</si>
  <si>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</si>
  <si>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</si>
  <si>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</si>
  <si>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</si>
  <si>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</si>
  <si>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</si>
  <si>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</si>
  <si>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</si>
  <si>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</si>
  <si>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</si>
  <si>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</si>
  <si>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</si>
  <si>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</si>
  <si>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</si>
  <si>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</si>
  <si>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</si>
  <si>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</si>
  <si>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</si>
  <si>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</si>
  <si>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</si>
  <si>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</si>
  <si>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</si>
  <si>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</si>
  <si>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</si>
  <si>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</si>
  <si>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</si>
  <si>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</si>
  <si>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</si>
  <si>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</si>
  <si>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</si>
  <si>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</si>
  <si>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</si>
  <si>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</si>
  <si>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</si>
  <si>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</si>
  <si>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</si>
  <si>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</si>
  <si>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</si>
  <si>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</si>
  <si>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</si>
  <si>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</si>
  <si>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</si>
  <si>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</si>
  <si>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</si>
  <si>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</si>
  <si>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</si>
  <si>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</si>
  <si>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</si>
  <si>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</si>
  <si>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</si>
  <si>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</si>
  <si>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</si>
  <si>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</si>
  <si>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</si>
  <si>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</si>
  <si>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</si>
  <si>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</si>
  <si>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</si>
  <si>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</si>
  <si>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</si>
  <si>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</si>
  <si>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</si>
  <si>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</si>
  <si>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</si>
  <si>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</si>
  <si>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</si>
  <si>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</si>
  <si>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</si>
  <si>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</si>
  <si>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</si>
  <si>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</si>
  <si>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</si>
  <si>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</si>
  <si>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</si>
  <si>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</si>
  <si>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</si>
  <si>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</si>
  <si>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</si>
  <si>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</si>
  <si>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</si>
  <si>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</si>
  <si>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</si>
  <si>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</si>
  <si>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</si>
  <si>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</si>
  <si>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</si>
  <si>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</si>
  <si>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</si>
  <si>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</si>
  <si>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</si>
  <si>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</si>
  <si>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</si>
  <si>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</si>
  <si>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</si>
  <si>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</si>
  <si>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</si>
  <si>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</si>
  <si>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</si>
  <si>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</si>
  <si>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</si>
  <si>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</si>
  <si>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</si>
  <si>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</si>
  <si>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</si>
  <si>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</si>
  <si>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</si>
  <si>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</si>
  <si>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</si>
  <si>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</si>
  <si>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</si>
  <si>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</si>
  <si>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</si>
  <si>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</si>
  <si>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</si>
  <si>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</si>
  <si>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</si>
  <si>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</si>
  <si>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</si>
  <si>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</si>
  <si>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</si>
  <si>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</si>
  <si>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</si>
  <si>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</si>
  <si>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</si>
  <si>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</si>
  <si>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</si>
  <si>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</si>
  <si>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</si>
  <si>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</si>
  <si>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</si>
  <si>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</si>
  <si>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</si>
  <si>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</si>
  <si>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</si>
  <si>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</si>
  <si>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</si>
  <si>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</si>
  <si>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</si>
  <si>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</si>
  <si>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</si>
  <si>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</si>
  <si>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</si>
  <si>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</si>
  <si>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</si>
  <si>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</si>
  <si>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</si>
  <si>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</si>
  <si>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</si>
  <si>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</si>
  <si>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</si>
  <si>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</si>
  <si>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</si>
  <si>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</si>
  <si>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</si>
  <si>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</si>
  <si>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</si>
  <si>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</si>
  <si>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</si>
  <si>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</si>
  <si>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</si>
  <si>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</si>
  <si>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</si>
  <si>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</si>
  <si>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</si>
  <si>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</si>
  <si>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</si>
  <si>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</si>
  <si>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</si>
  <si>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</si>
  <si>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</si>
  <si>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</si>
  <si>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</si>
  <si>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</si>
  <si>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</si>
  <si>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</si>
  <si>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</si>
  <si>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</si>
  <si>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</si>
  <si>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</si>
  <si>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</si>
  <si>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</si>
  <si>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</si>
  <si>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</si>
  <si>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</si>
  <si>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</si>
  <si>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</si>
  <si>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</si>
  <si>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</si>
  <si>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</si>
  <si>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</si>
  <si>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</si>
  <si>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</si>
  <si>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</si>
  <si>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</si>
  <si>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</si>
  <si>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</si>
  <si>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</si>
  <si>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</si>
  <si>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</si>
  <si>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</si>
  <si>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</si>
  <si>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</si>
  <si>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</si>
  <si>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</si>
  <si>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</si>
  <si>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</si>
  <si>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</si>
  <si>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</si>
  <si>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</si>
  <si>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</si>
  <si>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</si>
  <si>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</si>
  <si>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</si>
  <si>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</si>
  <si>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</si>
  <si>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</si>
  <si>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</si>
  <si>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</si>
  <si>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</si>
  <si>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</si>
  <si>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</si>
  <si>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</si>
  <si>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</si>
  <si>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</si>
  <si>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</si>
  <si>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</si>
  <si>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</si>
  <si>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</si>
  <si>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</si>
  <si>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</si>
  <si>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</si>
  <si>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</si>
  <si>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</si>
  <si>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</si>
  <si>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</si>
  <si>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</si>
  <si>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</si>
  <si>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</si>
  <si>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</si>
  <si>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</si>
  <si>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</si>
  <si>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</si>
  <si>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</si>
  <si>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</si>
  <si>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</si>
  <si>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</si>
  <si>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</si>
  <si>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</si>
  <si>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</si>
  <si>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</si>
  <si>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</si>
  <si>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</si>
  <si>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</si>
  <si>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</si>
  <si>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</si>
  <si>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</si>
  <si>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</si>
  <si>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</si>
  <si>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</si>
  <si>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</si>
  <si>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</si>
  <si>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</si>
  <si>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</si>
  <si>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</si>
  <si>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</si>
  <si>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</si>
  <si>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</si>
  <si>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</si>
  <si>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</si>
  <si>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</si>
  <si>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</si>
  <si>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</si>
  <si>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</si>
  <si>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</si>
  <si>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</si>
  <si>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</si>
  <si>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</si>
  <si>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</si>
  <si>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</si>
  <si>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</si>
  <si>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</si>
  <si>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</si>
  <si>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</si>
  <si>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</si>
  <si>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</si>
  <si>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</si>
  <si>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</si>
  <si>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</si>
  <si>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</si>
  <si>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</si>
  <si>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</si>
  <si>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</si>
  <si>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</si>
  <si>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</si>
  <si>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</si>
  <si>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</si>
  <si>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</si>
  <si>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</si>
  <si>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</si>
  <si>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</si>
  <si>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</si>
  <si>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</si>
  <si>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</si>
  <si>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</si>
  <si>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</si>
  <si>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</si>
  <si>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</si>
  <si>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</si>
  <si>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</si>
  <si>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</si>
  <si>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</si>
  <si>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</si>
  <si>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</si>
  <si>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</si>
  <si>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</si>
  <si>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</si>
  <si>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</si>
  <si>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</si>
  <si>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</si>
  <si>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</si>
  <si>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</si>
  <si>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</si>
  <si>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</si>
  <si>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</si>
  <si>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</si>
  <si>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</si>
  <si>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</si>
  <si>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</si>
  <si>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</si>
  <si>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</si>
  <si>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</si>
  <si>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</si>
  <si>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</si>
  <si>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</si>
  <si>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</si>
  <si>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</si>
  <si>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</si>
  <si>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</si>
  <si>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</si>
  <si>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</si>
  <si>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</si>
  <si>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</si>
  <si>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</si>
  <si>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</si>
  <si>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</si>
  <si>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</si>
  <si>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</si>
  <si>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</si>
  <si>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</si>
  <si>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</si>
  <si>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</si>
  <si>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</si>
  <si>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</si>
  <si>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</si>
  <si>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</si>
  <si>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</si>
  <si>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</si>
  <si>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</si>
  <si>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</si>
  <si>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</si>
  <si>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</si>
  <si>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</si>
  <si>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</si>
  <si>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</si>
  <si>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</si>
  <si>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</si>
  <si>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</si>
  <si>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</si>
  <si>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</si>
  <si>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</si>
  <si>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</si>
  <si>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</si>
  <si>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</si>
  <si>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</si>
  <si>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</si>
  <si>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</si>
  <si>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</si>
  <si>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</si>
  <si>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</si>
  <si>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</si>
  <si>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</si>
  <si>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</si>
  <si>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</si>
  <si>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</si>
  <si>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</si>
  <si>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</si>
  <si>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</si>
  <si>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</si>
  <si>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</si>
  <si>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</si>
  <si>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</si>
  <si>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</si>
  <si>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</si>
  <si>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</si>
  <si>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</si>
  <si>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</si>
  <si>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</si>
  <si>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</si>
  <si>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</si>
  <si>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</si>
  <si>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</si>
  <si>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</si>
  <si>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</si>
  <si>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</si>
  <si>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</si>
  <si>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</si>
  <si>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</si>
  <si>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</si>
  <si>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</si>
  <si>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</si>
  <si>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</si>
  <si>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</si>
  <si>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</si>
  <si>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</si>
  <si>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</si>
  <si>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</si>
  <si>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</si>
  <si>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</si>
  <si>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</si>
  <si>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</si>
  <si>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</si>
  <si>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</si>
  <si>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</si>
  <si>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</si>
  <si>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</si>
  <si>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</si>
  <si>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</si>
  <si>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</si>
  <si>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</si>
  <si>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</si>
  <si>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</si>
  <si>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</si>
  <si>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</si>
  <si>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</si>
  <si>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</si>
  <si>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</si>
  <si>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</si>
  <si>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</si>
  <si>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</si>
  <si>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</si>
  <si>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</si>
  <si>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</si>
  <si>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</si>
  <si>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</si>
  <si>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</si>
  <si>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</si>
  <si>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</si>
  <si>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</si>
  <si>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</si>
  <si>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</si>
  <si>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</si>
  <si>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</si>
  <si>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</si>
  <si>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</si>
  <si>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</si>
  <si>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</si>
  <si>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</si>
  <si>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</si>
  <si>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</si>
  <si>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</si>
  <si>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</si>
  <si>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</si>
  <si>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</si>
  <si>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</si>
  <si>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</si>
  <si>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</si>
  <si>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</si>
  <si>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</si>
  <si>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</si>
  <si>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</si>
  <si>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</si>
  <si>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</si>
  <si>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</si>
  <si>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</si>
  <si>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</si>
  <si>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</si>
  <si>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</si>
  <si>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</si>
  <si>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</si>
  <si>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</si>
  <si>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</si>
  <si>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</si>
  <si>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</si>
  <si>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</si>
  <si>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</si>
  <si>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</si>
  <si>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</si>
  <si>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</si>
  <si>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</si>
  <si>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</si>
  <si>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</si>
  <si>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</si>
  <si>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</si>
  <si>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</si>
  <si>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</si>
  <si>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</si>
  <si>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</si>
  <si>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</si>
  <si>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</si>
  <si>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</si>
  <si>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</si>
  <si>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</si>
  <si>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</si>
  <si>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</si>
  <si>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</si>
  <si>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</si>
  <si>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</si>
  <si>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</si>
  <si>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</si>
  <si>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</si>
  <si>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</si>
  <si>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</si>
  <si>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</si>
  <si>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</si>
  <si>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</si>
  <si>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</si>
  <si>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</si>
  <si>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</si>
  <si>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</si>
  <si>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</si>
  <si>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</si>
  <si>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</si>
  <si>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</si>
  <si>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</si>
  <si>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</si>
  <si>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</si>
  <si>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</si>
  <si>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</si>
  <si>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</si>
  <si>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</si>
  <si>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</si>
  <si>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</si>
  <si>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</si>
  <si>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</si>
  <si>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</si>
  <si>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</si>
  <si>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</si>
  <si>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</si>
  <si>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</si>
  <si>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</si>
  <si>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</si>
  <si>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</si>
  <si>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</si>
  <si>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</si>
  <si>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</si>
  <si>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</si>
  <si>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</si>
  <si>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</si>
  <si>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</si>
  <si>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</si>
  <si>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</si>
  <si>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</si>
  <si>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</si>
  <si>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</si>
  <si>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</si>
  <si>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</si>
  <si>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</si>
  <si>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</si>
  <si>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</si>
  <si>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</si>
  <si>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</si>
  <si>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</si>
  <si>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</si>
  <si>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</si>
  <si>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</si>
  <si>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</si>
  <si>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</si>
  <si>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</si>
  <si>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</si>
  <si>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</si>
  <si>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</si>
  <si>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</si>
  <si>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</si>
  <si>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</si>
  <si>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</si>
  <si>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</si>
  <si>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</si>
  <si>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</si>
  <si>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</si>
  <si>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</si>
  <si>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</si>
  <si>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</si>
  <si>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</si>
  <si>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</si>
  <si>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</si>
  <si>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</si>
  <si>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</si>
  <si>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</si>
  <si>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</si>
  <si>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</si>
  <si>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</si>
  <si>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</si>
  <si>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</si>
  <si>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</si>
  <si>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</si>
  <si>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</si>
  <si>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</si>
  <si>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</si>
  <si>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</si>
  <si>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</si>
  <si>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</si>
  <si>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</si>
  <si>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</si>
  <si>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</si>
  <si>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</si>
  <si>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</si>
  <si>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</si>
  <si>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</si>
  <si>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</si>
  <si>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</si>
  <si>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</si>
  <si>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</si>
  <si>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</si>
  <si>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</si>
  <si>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</si>
  <si>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</si>
  <si>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</si>
  <si>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</si>
  <si>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</si>
  <si>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</si>
  <si>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</si>
  <si>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</si>
  <si>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</si>
  <si>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</si>
  <si>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</si>
  <si>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</si>
  <si>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</si>
  <si>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</si>
  <si>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</si>
  <si>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</si>
  <si>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</si>
  <si>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</si>
  <si>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</si>
  <si>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</si>
  <si>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</si>
  <si>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</si>
  <si>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</si>
  <si>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</si>
  <si>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</si>
  <si>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</si>
  <si>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</si>
  <si>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</si>
  <si>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</si>
  <si>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</si>
  <si>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</si>
  <si>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</si>
  <si>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</si>
  <si>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</si>
  <si>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</si>
  <si>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</si>
  <si>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</si>
  <si>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</si>
  <si>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</si>
  <si>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</si>
  <si>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</si>
  <si>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</si>
  <si>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</si>
  <si>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</si>
  <si>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</si>
  <si>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</si>
  <si>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</si>
  <si>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</si>
  <si>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</si>
  <si>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</si>
  <si>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</si>
  <si>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</si>
  <si>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</si>
  <si>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</si>
  <si>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</si>
  <si>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</si>
  <si>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</si>
  <si>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</si>
  <si>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</si>
  <si>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</si>
  <si>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</si>
  <si>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</si>
  <si>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</si>
  <si>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</si>
  <si>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</si>
  <si>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</si>
  <si>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</si>
  <si>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</si>
  <si>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</si>
  <si>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</si>
  <si>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</si>
  <si>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</si>
  <si>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</si>
  <si>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</si>
  <si>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</si>
  <si>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</si>
  <si>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</si>
  <si>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</si>
  <si>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</si>
  <si>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</si>
  <si>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</si>
  <si>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</si>
  <si>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</si>
  <si>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</si>
  <si>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</si>
  <si>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</si>
  <si>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</si>
  <si>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</si>
  <si>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</si>
  <si>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</si>
  <si>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</si>
  <si>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</si>
  <si>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</si>
  <si>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</si>
  <si>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</si>
  <si>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</si>
  <si>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</si>
  <si>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</si>
  <si>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</si>
  <si>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</si>
  <si>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</si>
  <si>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</si>
  <si>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</si>
  <si>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</si>
  <si>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</si>
  <si>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</si>
  <si>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</si>
  <si>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</si>
  <si>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</si>
  <si>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</si>
  <si>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</si>
  <si>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</si>
  <si>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</si>
  <si>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</si>
  <si>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</si>
  <si>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</si>
  <si>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</si>
  <si>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</si>
  <si>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</si>
  <si>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</si>
  <si>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</si>
  <si>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</si>
  <si>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</si>
  <si>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</si>
  <si>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</si>
  <si>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</si>
  <si>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</si>
  <si>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</si>
  <si>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</si>
  <si>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</si>
  <si>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</si>
  <si>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</si>
  <si>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</si>
  <si>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</si>
  <si>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</si>
  <si>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</si>
  <si>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</si>
  <si>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</si>
  <si>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</si>
  <si>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</si>
  <si>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</si>
  <si>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</si>
  <si>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</si>
  <si>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</si>
  <si>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</si>
  <si>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</si>
  <si>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</si>
  <si>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</si>
  <si>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</si>
  <si>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</si>
  <si>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</si>
  <si>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</si>
  <si>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</si>
  <si>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</si>
  <si>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</si>
  <si>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</si>
  <si>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</si>
  <si>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</si>
  <si>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</si>
  <si>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</si>
  <si>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</si>
  <si>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</si>
  <si>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</si>
  <si>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</si>
  <si>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</si>
  <si>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</si>
  <si>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</si>
  <si>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</si>
  <si>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</si>
  <si>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</si>
  <si>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</si>
  <si>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</si>
  <si>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</si>
  <si>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</si>
  <si>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</si>
  <si>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</si>
  <si>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</si>
  <si>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</si>
  <si>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</si>
  <si>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</si>
  <si>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</si>
  <si>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</si>
  <si>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</si>
  <si>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</si>
  <si>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</si>
  <si>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</si>
  <si>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</si>
  <si>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</si>
  <si>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</si>
  <si>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</si>
  <si>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</si>
  <si>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</si>
  <si>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</si>
  <si>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</si>
  <si>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</si>
  <si>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</si>
  <si>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</si>
  <si>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</si>
  <si>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</si>
  <si>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</si>
  <si>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</si>
  <si>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</si>
  <si>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</si>
  <si>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</si>
  <si>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</si>
  <si>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</si>
  <si>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</si>
  <si>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</si>
  <si>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</si>
  <si>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</si>
  <si>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</si>
  <si>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</si>
  <si>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</si>
  <si>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</si>
  <si>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</si>
  <si>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</si>
  <si>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</si>
  <si>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</si>
  <si>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</si>
  <si>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</si>
  <si>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</si>
  <si>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</si>
  <si>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</si>
  <si>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</si>
  <si>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</si>
  <si>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</si>
  <si>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</si>
  <si>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</si>
  <si>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</si>
  <si>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</si>
  <si>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</si>
  <si>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</si>
  <si>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</si>
  <si>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</si>
  <si>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</si>
  <si>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</si>
  <si>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</si>
  <si>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</si>
  <si>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</si>
  <si>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</si>
  <si>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</si>
  <si>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</si>
  <si>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</si>
  <si>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</si>
  <si>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</si>
  <si>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</si>
  <si>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</si>
  <si>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</si>
  <si>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</si>
  <si>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</si>
  <si>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</si>
  <si>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</si>
  <si>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</si>
  <si>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</si>
  <si>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</si>
  <si>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</si>
  <si>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</si>
  <si>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</si>
  <si>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</si>
  <si>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</si>
  <si>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</si>
  <si>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</si>
  <si>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</si>
  <si>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</si>
  <si>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</si>
  <si>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</si>
  <si>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</si>
  <si>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</si>
  <si>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</si>
  <si>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</si>
  <si>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</si>
  <si>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</si>
  <si>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</si>
  <si>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</si>
  <si>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</si>
  <si>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</si>
  <si>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</si>
  <si>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</si>
  <si>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</si>
  <si>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</si>
  <si>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</si>
  <si>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</si>
  <si>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</si>
  <si>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</si>
  <si>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</si>
  <si>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</si>
  <si>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</si>
  <si>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</si>
  <si>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</si>
  <si>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</si>
  <si>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</si>
  <si>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</si>
  <si>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</si>
  <si>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</si>
  <si>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</si>
  <si>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</si>
  <si>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</si>
  <si>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</si>
  <si>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</si>
  <si>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</si>
  <si>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</si>
  <si>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</si>
  <si>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</si>
  <si>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</si>
  <si>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</si>
  <si>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</si>
  <si>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</si>
  <si>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</si>
  <si>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</si>
  <si>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</si>
  <si>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</si>
  <si>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</si>
  <si>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</si>
  <si>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</si>
  <si>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</si>
  <si>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</si>
  <si>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</si>
  <si>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</si>
  <si>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</si>
  <si>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</si>
  <si>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</si>
  <si>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</si>
  <si>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</si>
  <si>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</si>
  <si>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</si>
  <si>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</si>
  <si>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</si>
  <si>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</si>
  <si>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</si>
  <si>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</si>
  <si>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</si>
  <si>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</si>
  <si>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</si>
  <si>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</si>
  <si>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</si>
  <si>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</si>
  <si>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</si>
  <si>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</si>
  <si>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</si>
  <si>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</si>
  <si>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</si>
  <si>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</si>
  <si>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</si>
  <si>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</si>
  <si>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</si>
  <si>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</si>
  <si>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</si>
  <si>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</si>
  <si>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</si>
  <si>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</si>
  <si>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</si>
  <si>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</si>
  <si>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</si>
  <si>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</si>
  <si>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</si>
  <si>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</si>
  <si>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</si>
  <si>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</si>
  <si>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</si>
  <si>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</si>
  <si>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</si>
  <si>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</si>
  <si>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</si>
  <si>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</si>
  <si>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</si>
  <si>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</si>
  <si>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</si>
  <si>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</si>
  <si>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</si>
  <si>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</si>
  <si>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</si>
  <si>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</si>
  <si>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</si>
  <si>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</si>
  <si>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</si>
  <si>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</si>
  <si>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</si>
  <si>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</si>
  <si>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</si>
  <si>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</si>
  <si>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</si>
  <si>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</si>
  <si>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</si>
  <si>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</si>
  <si>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</si>
  <si>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</si>
  <si>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</si>
  <si>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</si>
  <si>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</si>
  <si>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</si>
  <si>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</si>
  <si>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</si>
  <si>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</si>
  <si>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</si>
  <si>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</si>
  <si>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</si>
  <si>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</si>
  <si>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</si>
  <si>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</si>
  <si>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</si>
  <si>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</si>
  <si>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</si>
  <si>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</si>
  <si>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</si>
  <si>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</si>
  <si>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</si>
  <si>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</si>
  <si>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</si>
  <si>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</si>
  <si>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</si>
  <si>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</si>
  <si>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</si>
  <si>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</si>
  <si>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</si>
  <si>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</si>
  <si>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</si>
  <si>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</si>
  <si>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</si>
  <si>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</si>
  <si>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</si>
  <si>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</si>
  <si>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</si>
  <si>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</si>
  <si>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</si>
  <si>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</si>
  <si>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</si>
  <si>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</si>
  <si>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</si>
  <si>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</si>
  <si>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</si>
  <si>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</si>
  <si>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</si>
  <si>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</si>
  <si>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</si>
  <si>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</si>
  <si>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</si>
  <si>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</si>
  <si>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</si>
  <si>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</si>
  <si>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</si>
  <si>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</si>
  <si>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</si>
  <si>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</si>
  <si>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</si>
  <si>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</si>
  <si>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</si>
  <si>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</si>
  <si>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</si>
  <si>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</si>
  <si>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</si>
  <si>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</si>
  <si>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</si>
  <si>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</si>
  <si>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</si>
  <si>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</si>
  <si>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</si>
  <si>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</si>
  <si>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</si>
  <si>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</si>
  <si>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</si>
  <si>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</si>
  <si>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</si>
  <si>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</si>
  <si>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</si>
  <si>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</si>
  <si>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</si>
  <si>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</si>
  <si>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</si>
  <si>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</si>
  <si>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</si>
  <si>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</si>
  <si>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</si>
  <si>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</si>
  <si>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</si>
  <si>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</si>
  <si>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</si>
  <si>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</si>
  <si>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</si>
  <si>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</si>
  <si>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</si>
  <si>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</si>
  <si>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</si>
  <si>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</si>
  <si>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</si>
  <si>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</si>
  <si>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</si>
  <si>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</si>
  <si>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</si>
  <si>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</si>
  <si>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</si>
  <si>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</si>
  <si>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</si>
  <si>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</si>
  <si>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</si>
  <si>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</si>
  <si>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</si>
  <si>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</si>
  <si>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</si>
  <si>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</si>
  <si>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</si>
  <si>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</si>
  <si>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</si>
  <si>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</si>
  <si>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</si>
  <si>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</si>
  <si>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</si>
  <si>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</si>
  <si>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</si>
  <si>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</si>
  <si>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</si>
  <si>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</si>
  <si>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</si>
  <si>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</si>
  <si>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</si>
  <si>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</si>
  <si>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</si>
  <si>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</si>
  <si>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</si>
  <si>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</si>
  <si>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</si>
  <si>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</si>
  <si>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</si>
  <si>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</si>
  <si>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</si>
  <si>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</si>
  <si>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</si>
  <si>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</si>
  <si>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</si>
  <si>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</si>
  <si>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</si>
  <si>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</si>
  <si>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</si>
  <si>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</si>
  <si>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</si>
  <si>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</si>
  <si>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</si>
  <si>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</si>
  <si>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</si>
  <si>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</si>
  <si>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</si>
  <si>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</si>
  <si>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</si>
  <si>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</si>
  <si>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</si>
  <si>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</si>
  <si>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</si>
  <si>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</si>
  <si>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</si>
  <si>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</si>
  <si>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</si>
  <si>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</si>
  <si>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</si>
  <si>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</si>
  <si>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</si>
  <si>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</si>
  <si>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</si>
  <si>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</si>
  <si>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</si>
  <si>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</si>
  <si>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</si>
  <si>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</si>
  <si>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</si>
  <si>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</si>
  <si>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</si>
  <si>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</si>
  <si>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</si>
  <si>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</si>
  <si>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</si>
  <si>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</si>
  <si>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</si>
  <si>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</si>
  <si>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</si>
  <si>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</si>
  <si>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</si>
  <si>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</si>
  <si>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</si>
  <si>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</si>
  <si>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</si>
  <si>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</si>
  <si>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</si>
  <si>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</si>
  <si>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</si>
  <si>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</si>
  <si>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</si>
  <si>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</si>
  <si>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</si>
  <si>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</si>
  <si>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</si>
  <si>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</si>
  <si>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</si>
  <si>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</si>
  <si>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</si>
  <si>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</si>
  <si>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</si>
  <si>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</si>
  <si>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</si>
  <si>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</si>
  <si>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</si>
  <si>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</si>
  <si>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</si>
  <si>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</si>
  <si>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</si>
  <si>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</si>
  <si>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</si>
  <si>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</si>
  <si>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</si>
  <si>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</si>
  <si>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</si>
  <si>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</si>
  <si>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</si>
  <si>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</si>
  <si>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</si>
  <si>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</si>
  <si>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</si>
  <si>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</si>
  <si>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</si>
  <si>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</si>
  <si>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</si>
  <si>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</si>
  <si>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</si>
  <si>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</si>
  <si>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</si>
  <si>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</si>
  <si>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</si>
  <si>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</si>
  <si>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</si>
  <si>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</si>
  <si>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</si>
  <si>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</si>
  <si>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</si>
  <si>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</si>
  <si>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</si>
  <si>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</si>
  <si>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</si>
  <si>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</si>
  <si>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</si>
  <si>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</si>
  <si>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</si>
  <si>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</si>
  <si>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</si>
  <si>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</si>
  <si>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of Successful</t>
  </si>
  <si>
    <t>Number of Failed</t>
  </si>
  <si>
    <t>Number Of Canceled</t>
  </si>
  <si>
    <t>Porcentage of Successful</t>
  </si>
  <si>
    <t>Porcentage of Fail</t>
  </si>
  <si>
    <t>Porcentage of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</si>
  <si>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</si>
  <si>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</si>
  <si>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</si>
  <si>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</si>
  <si>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</si>
  <si>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</si>
  <si>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</si>
  <si>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</si>
  <si>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39000</t>
  </si>
  <si>
    <t>40000 to 44999</t>
  </si>
  <si>
    <t>Greater than 50000</t>
  </si>
  <si>
    <t>Median</t>
  </si>
  <si>
    <t>Mean</t>
  </si>
  <si>
    <t>Mode</t>
  </si>
  <si>
    <t>Standar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</si>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</sst>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6AA34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C80"/>
      <color rgb="FFFF9999"/>
      <color rgb="FF6AA343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5-4DF8-A422-9DF2B7115A5C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5-4DF8-A422-9DF2B7115A5C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5-4DF8-A422-9DF2B7115A5C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5-4DF8-A422-9DF2B7115A5C}"/>
            </c:ext>
          </c:extLst>
        </c:ser>
        <c:ser>
          <c:idx val="4"/>
          <c:order val="4"/>
          <c:tx>
            <c:strRef>
              <c:f>'Category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015-4DF8-A422-9DF2B711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681007"/>
        <c:axId val="1242824303"/>
      </c:barChart>
      <c:catAx>
        <c:axId val="18236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24303"/>
        <c:crosses val="autoZero"/>
        <c:auto val="1"/>
        <c:lblAlgn val="ctr"/>
        <c:lblOffset val="100"/>
        <c:noMultiLvlLbl val="0"/>
      </c:catAx>
      <c:valAx>
        <c:axId val="12428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[CrowdfundingBook.xlsx]Sub-categ-Statistics!PivotTable2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'Sub-categ-Statistics'!$B$4:$B$5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'Sub-categ-Statistics'!$A$6:$A$31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'Sub-categ-Statistics'!$B$6:$B$31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8-4349-8884-B3F1511474CF}"/>
            </c:ext>
          </c:extLst>
        </c:ser>
        <c:ser>
          <c:idx val="1"/>
          <c:order val="1"/>
          <c:tx>
            <c:strRef>
              <c:f>'Sub-categ-Statistics'!$C$4:$C$5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'Sub-categ-Statistics'!$A$6:$A$31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'Sub-categ-Statistics'!$C$6:$C$31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8-4349-8884-B3F1511474CF}"/>
            </c:ext>
          </c:extLst>
        </c:ser>
        <c:ser>
          <c:idx val="2"/>
          <c:order val="2"/>
          <c:tx>
            <c:strRef>
              <c:f>'Sub-categ-Statistics'!$D$4:$D$5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'Sub-categ-Statistics'!$A$6:$A$31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'Sub-categ-Statistics'!$D$6:$D$31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C8-4349-8884-B3F1511474CF}"/>
            </c:ext>
          </c:extLst>
        </c:ser>
        <c:ser>
          <c:idx val="3"/>
          <c:order val="3"/>
          <c:tx>
            <c:strRef>
              <c:f>'Sub-categ-Statistics'!$E$4:$E$5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'Sub-categ-Statistics'!$A$6:$A$31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'Sub-categ-Statistics'!$E$6:$E$31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C8-4349-8884-B3F1511474CF}"/>
            </c:ext>
          </c:extLst>
        </c:ser>
        <c:ser>
          <c:idx val="4"/>
          <c:order val="4"/>
          <c:tx>
            <c:strRef>
              <c:f>'Sub-categ-Statistics'!$F$4:$F$5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'Sub-categ-Statistics'!$A$6:$A$31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'Sub-categ-Statistics'!$F$6:$F$31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BDC8-4349-8884-B3F15114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3807263"/>
        <c:axId val="499014815"/>
      </c:barChart>
      <c:catAx>
        <c:axId val="4938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4815"/>
        <c:crosses val="autoZero"/>
        <c:auto val="1"/>
        <c:lblAlgn val="ctr"/>
        <c:lblOffset val="100"/>
        <c:noMultiLvlLbl val="0"/>
      </c:catAx>
      <c:valAx>
        <c:axId val="4990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-Launch Day!PivotTable3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-Launch Day'!$B$4:$B$5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08A-8A05-E9AD01AC7DC0}"/>
            </c:ext>
          </c:extLst>
        </c:ser>
        <c:ser>
          <c:idx val="1"/>
          <c:order val="1"/>
          <c:tx>
            <c:strRef>
              <c:f>'Outcomes -Launch Day'!$C$4:$C$5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B-408A-8A05-E9AD01AC7DC0}"/>
            </c:ext>
          </c:extLst>
        </c:ser>
        <c:ser>
          <c:idx val="2"/>
          <c:order val="2"/>
          <c:tx>
            <c:strRef>
              <c:f>'Outcomes -Launch Day'!$D$4:$D$5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B-408A-8A05-E9AD01AC7DC0}"/>
            </c:ext>
          </c:extLst>
        </c:ser>
        <c:ser>
          <c:idx val="3"/>
          <c:order val="3"/>
          <c:tx>
            <c:strRef>
              <c:f>'Outcomes -Launch Day'!$E$4:$E$5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-Launch Day'!$A$6:$A$18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-Launch Day'!$E$6:$E$18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B-408A-8A05-E9AD01AC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6143"/>
        <c:axId val="1834580079"/>
      </c:lineChart>
      <c:catAx>
        <c:axId val="4851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0079"/>
        <c:crosses val="autoZero"/>
        <c:auto val="1"/>
        <c:lblAlgn val="ctr"/>
        <c:lblOffset val="100"/>
        <c:noMultiLvlLbl val="0"/>
      </c:catAx>
      <c:valAx>
        <c:axId val="18345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2</xdr:row>
      <xdr:rowOff>148590</xdr:rowOff>
    </xdr:from>
    <xdr:to>
      <xdr:col>14</xdr:col>
      <xdr:colOff>285750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D65F5-004E-3E6F-7633-586FFDE8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68580</xdr:rowOff>
    </xdr:from>
    <xdr:to>
      <xdr:col>15</xdr:col>
      <xdr:colOff>104775</xdr:colOff>
      <xdr:row>18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EDBC3-2459-D599-2E9E-47957B7D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3</xdr:row>
      <xdr:rowOff>108585</xdr:rowOff>
    </xdr:from>
    <xdr:to>
      <xdr:col>13</xdr:col>
      <xdr:colOff>137160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3F28B-5114-0318-E9BB-DE3D7FCAE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MERY MOLINA ORDOÑEZ" refreshedDate="45144.801124189813" createdVersion="8" refreshedVersion="8" minRefreshableVersion="3" recordCount="1001" xr:uid="{BE5C0B7A-FBA8-4581-A7E0-5D96D9182ADF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MERY MOLINA ORDOÑEZ" refreshedDate="45144.823601851851" createdVersion="8" refreshedVersion="8" minRefreshableVersion="3" recordCount="1000" xr:uid="{5111E547-5B33-421C-96F9-1BB069B3ED8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BED99-A9F8-49AB-BAD4-74A9DBD81E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F9580-643F-4651-877C-98F355B1DBF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19" baseItem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4BA4-DC02-49CB-BA4D-740933120ED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0F34-AF06-411F-983B-31271F778EE2}">
  <dimension ref="A1:G15"/>
  <sheetViews>
    <sheetView workbookViewId="0">
      <selection activeCell="D21" sqref="D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2035</v>
      </c>
    </row>
    <row r="3" spans="1:7" x14ac:dyDescent="0.25">
      <c r="A3" s="5" t="s">
        <v>2048</v>
      </c>
      <c r="B3" s="5" t="s">
        <v>2049</v>
      </c>
    </row>
    <row r="4" spans="1:7" x14ac:dyDescent="0.25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  <c r="G4" t="s">
        <v>2047</v>
      </c>
    </row>
    <row r="5" spans="1:7" x14ac:dyDescent="0.25">
      <c r="A5" s="6" t="s">
        <v>2037</v>
      </c>
      <c r="B5" s="7">
        <v>11</v>
      </c>
      <c r="C5" s="7">
        <v>60</v>
      </c>
      <c r="D5" s="7">
        <v>5</v>
      </c>
      <c r="E5" s="7">
        <v>102</v>
      </c>
      <c r="F5" s="7"/>
      <c r="G5" s="7">
        <v>178</v>
      </c>
    </row>
    <row r="6" spans="1:7" x14ac:dyDescent="0.25">
      <c r="A6" s="6" t="s">
        <v>2038</v>
      </c>
      <c r="B6" s="7">
        <v>4</v>
      </c>
      <c r="C6" s="7">
        <v>20</v>
      </c>
      <c r="D6" s="7"/>
      <c r="E6" s="7">
        <v>22</v>
      </c>
      <c r="F6" s="7"/>
      <c r="G6" s="7">
        <v>46</v>
      </c>
    </row>
    <row r="7" spans="1:7" x14ac:dyDescent="0.25">
      <c r="A7" s="6" t="s">
        <v>2039</v>
      </c>
      <c r="B7" s="7">
        <v>1</v>
      </c>
      <c r="C7" s="7">
        <v>23</v>
      </c>
      <c r="D7" s="7">
        <v>3</v>
      </c>
      <c r="E7" s="7">
        <v>21</v>
      </c>
      <c r="F7" s="7"/>
      <c r="G7" s="7">
        <v>48</v>
      </c>
    </row>
    <row r="8" spans="1:7" x14ac:dyDescent="0.25">
      <c r="A8" s="6" t="s">
        <v>2040</v>
      </c>
      <c r="B8" s="7"/>
      <c r="C8" s="7"/>
      <c r="D8" s="7"/>
      <c r="E8" s="7">
        <v>4</v>
      </c>
      <c r="F8" s="7"/>
      <c r="G8" s="7">
        <v>4</v>
      </c>
    </row>
    <row r="9" spans="1:7" x14ac:dyDescent="0.25">
      <c r="A9" s="6" t="s">
        <v>2041</v>
      </c>
      <c r="B9" s="7">
        <v>10</v>
      </c>
      <c r="C9" s="7">
        <v>66</v>
      </c>
      <c r="D9" s="7"/>
      <c r="E9" s="7">
        <v>99</v>
      </c>
      <c r="F9" s="7"/>
      <c r="G9" s="7">
        <v>175</v>
      </c>
    </row>
    <row r="10" spans="1:7" x14ac:dyDescent="0.25">
      <c r="A10" s="6" t="s">
        <v>2042</v>
      </c>
      <c r="B10" s="7">
        <v>4</v>
      </c>
      <c r="C10" s="7">
        <v>11</v>
      </c>
      <c r="D10" s="7">
        <v>1</v>
      </c>
      <c r="E10" s="7">
        <v>26</v>
      </c>
      <c r="F10" s="7"/>
      <c r="G10" s="7">
        <v>42</v>
      </c>
    </row>
    <row r="11" spans="1:7" x14ac:dyDescent="0.25">
      <c r="A11" s="6" t="s">
        <v>2043</v>
      </c>
      <c r="B11" s="7">
        <v>2</v>
      </c>
      <c r="C11" s="7">
        <v>24</v>
      </c>
      <c r="D11" s="7">
        <v>1</v>
      </c>
      <c r="E11" s="7">
        <v>40</v>
      </c>
      <c r="F11" s="7"/>
      <c r="G11" s="7">
        <v>67</v>
      </c>
    </row>
    <row r="12" spans="1:7" x14ac:dyDescent="0.25">
      <c r="A12" s="6" t="s">
        <v>2044</v>
      </c>
      <c r="B12" s="7">
        <v>2</v>
      </c>
      <c r="C12" s="7">
        <v>28</v>
      </c>
      <c r="D12" s="7">
        <v>2</v>
      </c>
      <c r="E12" s="7">
        <v>64</v>
      </c>
      <c r="F12" s="7"/>
      <c r="G12" s="7">
        <v>96</v>
      </c>
    </row>
    <row r="13" spans="1:7" x14ac:dyDescent="0.25">
      <c r="A13" s="6" t="s">
        <v>2045</v>
      </c>
      <c r="B13" s="7">
        <v>23</v>
      </c>
      <c r="C13" s="7">
        <v>132</v>
      </c>
      <c r="D13" s="7">
        <v>2</v>
      </c>
      <c r="E13" s="7">
        <v>187</v>
      </c>
      <c r="F13" s="7"/>
      <c r="G13" s="7">
        <v>344</v>
      </c>
    </row>
    <row r="14" spans="1:7" x14ac:dyDescent="0.25">
      <c r="A14" s="6" t="s">
        <v>2046</v>
      </c>
      <c r="B14" s="7"/>
      <c r="C14" s="7"/>
      <c r="D14" s="7"/>
      <c r="E14" s="7"/>
      <c r="F14" s="7"/>
      <c r="G14" s="7"/>
    </row>
    <row r="15" spans="1:7" x14ac:dyDescent="0.25">
      <c r="A15" s="6" t="s">
        <v>2047</v>
      </c>
      <c r="B15" s="7">
        <v>57</v>
      </c>
      <c r="C15" s="7">
        <v>364</v>
      </c>
      <c r="D15" s="7">
        <v>14</v>
      </c>
      <c r="E15" s="7">
        <v>565</v>
      </c>
      <c r="F15" s="7"/>
      <c r="G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6B6A-4E57-4C14-BCE8-59117F1725B5}">
  <dimension ref="A1:G31"/>
  <sheetViews>
    <sheetView workbookViewId="0">
      <selection activeCell="I23" sqref="I23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2035</v>
      </c>
    </row>
    <row r="2" spans="1:7" x14ac:dyDescent="0.25">
      <c r="A2" s="5" t="s">
        <v>2030</v>
      </c>
      <c r="B2" t="s">
        <v>2035</v>
      </c>
    </row>
    <row r="4" spans="1:7" x14ac:dyDescent="0.25">
      <c r="A4" s="5" t="s">
        <v>2048</v>
      </c>
      <c r="B4" s="5" t="s">
        <v>2049</v>
      </c>
    </row>
    <row r="5" spans="1:7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t="s">
        <v>2047</v>
      </c>
    </row>
    <row r="6" spans="1:7" x14ac:dyDescent="0.25">
      <c r="A6" s="6" t="s">
        <v>2050</v>
      </c>
      <c r="B6" s="7">
        <v>1</v>
      </c>
      <c r="C6" s="7">
        <v>10</v>
      </c>
      <c r="D6" s="7">
        <v>2</v>
      </c>
      <c r="E6" s="7">
        <v>21</v>
      </c>
      <c r="F6" s="7"/>
      <c r="G6" s="7">
        <v>34</v>
      </c>
    </row>
    <row r="7" spans="1:7" x14ac:dyDescent="0.25">
      <c r="A7" s="6" t="s">
        <v>2051</v>
      </c>
      <c r="B7" s="7"/>
      <c r="C7" s="7"/>
      <c r="D7" s="7"/>
      <c r="E7" s="7">
        <v>4</v>
      </c>
      <c r="F7" s="7"/>
      <c r="G7" s="7">
        <v>4</v>
      </c>
    </row>
    <row r="8" spans="1:7" x14ac:dyDescent="0.25">
      <c r="A8" s="6" t="s">
        <v>2052</v>
      </c>
      <c r="B8" s="7">
        <v>4</v>
      </c>
      <c r="C8" s="7">
        <v>21</v>
      </c>
      <c r="D8" s="7">
        <v>1</v>
      </c>
      <c r="E8" s="7">
        <v>34</v>
      </c>
      <c r="F8" s="7"/>
      <c r="G8" s="7">
        <v>60</v>
      </c>
    </row>
    <row r="9" spans="1:7" x14ac:dyDescent="0.25">
      <c r="A9" s="6" t="s">
        <v>2053</v>
      </c>
      <c r="B9" s="7">
        <v>2</v>
      </c>
      <c r="C9" s="7">
        <v>12</v>
      </c>
      <c r="D9" s="7">
        <v>1</v>
      </c>
      <c r="E9" s="7">
        <v>22</v>
      </c>
      <c r="F9" s="7"/>
      <c r="G9" s="7">
        <v>37</v>
      </c>
    </row>
    <row r="10" spans="1:7" x14ac:dyDescent="0.25">
      <c r="A10" s="6" t="s">
        <v>2054</v>
      </c>
      <c r="B10" s="7"/>
      <c r="C10" s="7">
        <v>8</v>
      </c>
      <c r="D10" s="7"/>
      <c r="E10" s="7">
        <v>10</v>
      </c>
      <c r="F10" s="7"/>
      <c r="G10" s="7">
        <v>18</v>
      </c>
    </row>
    <row r="11" spans="1:7" x14ac:dyDescent="0.25">
      <c r="A11" s="6" t="s">
        <v>2055</v>
      </c>
      <c r="B11" s="7">
        <v>1</v>
      </c>
      <c r="C11" s="7">
        <v>7</v>
      </c>
      <c r="D11" s="7"/>
      <c r="E11" s="7">
        <v>9</v>
      </c>
      <c r="F11" s="7"/>
      <c r="G11" s="7">
        <v>17</v>
      </c>
    </row>
    <row r="12" spans="1:7" x14ac:dyDescent="0.25">
      <c r="A12" s="6" t="s">
        <v>2056</v>
      </c>
      <c r="B12" s="7">
        <v>4</v>
      </c>
      <c r="C12" s="7">
        <v>20</v>
      </c>
      <c r="D12" s="7"/>
      <c r="E12" s="7">
        <v>22</v>
      </c>
      <c r="F12" s="7"/>
      <c r="G12" s="7">
        <v>46</v>
      </c>
    </row>
    <row r="13" spans="1:7" x14ac:dyDescent="0.25">
      <c r="A13" s="6" t="s">
        <v>2057</v>
      </c>
      <c r="B13" s="7">
        <v>3</v>
      </c>
      <c r="C13" s="7">
        <v>19</v>
      </c>
      <c r="D13" s="7"/>
      <c r="E13" s="7">
        <v>23</v>
      </c>
      <c r="F13" s="7"/>
      <c r="G13" s="7">
        <v>45</v>
      </c>
    </row>
    <row r="14" spans="1:7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/>
      <c r="G14" s="7">
        <v>17</v>
      </c>
    </row>
    <row r="15" spans="1:7" x14ac:dyDescent="0.25">
      <c r="A15" s="6" t="s">
        <v>2059</v>
      </c>
      <c r="B15" s="7"/>
      <c r="C15" s="7">
        <v>3</v>
      </c>
      <c r="D15" s="7"/>
      <c r="E15" s="7">
        <v>4</v>
      </c>
      <c r="F15" s="7"/>
      <c r="G15" s="7">
        <v>7</v>
      </c>
    </row>
    <row r="16" spans="1:7" x14ac:dyDescent="0.25">
      <c r="A16" s="6" t="s">
        <v>2060</v>
      </c>
      <c r="B16" s="7"/>
      <c r="C16" s="7">
        <v>8</v>
      </c>
      <c r="D16" s="7">
        <v>1</v>
      </c>
      <c r="E16" s="7">
        <v>4</v>
      </c>
      <c r="F16" s="7"/>
      <c r="G16" s="7">
        <v>13</v>
      </c>
    </row>
    <row r="17" spans="1:7" x14ac:dyDescent="0.25">
      <c r="A17" s="6" t="s">
        <v>2061</v>
      </c>
      <c r="B17" s="7">
        <v>1</v>
      </c>
      <c r="C17" s="7">
        <v>6</v>
      </c>
      <c r="D17" s="7">
        <v>1</v>
      </c>
      <c r="E17" s="7">
        <v>13</v>
      </c>
      <c r="F17" s="7"/>
      <c r="G17" s="7">
        <v>21</v>
      </c>
    </row>
    <row r="18" spans="1:7" x14ac:dyDescent="0.25">
      <c r="A18" s="6" t="s">
        <v>2062</v>
      </c>
      <c r="B18" s="7">
        <v>4</v>
      </c>
      <c r="C18" s="7">
        <v>11</v>
      </c>
      <c r="D18" s="7">
        <v>1</v>
      </c>
      <c r="E18" s="7">
        <v>26</v>
      </c>
      <c r="F18" s="7"/>
      <c r="G18" s="7">
        <v>42</v>
      </c>
    </row>
    <row r="19" spans="1:7" x14ac:dyDescent="0.25">
      <c r="A19" s="6" t="s">
        <v>2063</v>
      </c>
      <c r="B19" s="7">
        <v>23</v>
      </c>
      <c r="C19" s="7">
        <v>132</v>
      </c>
      <c r="D19" s="7">
        <v>2</v>
      </c>
      <c r="E19" s="7">
        <v>187</v>
      </c>
      <c r="F19" s="7"/>
      <c r="G19" s="7">
        <v>344</v>
      </c>
    </row>
    <row r="20" spans="1:7" x14ac:dyDescent="0.25">
      <c r="A20" s="6" t="s">
        <v>2064</v>
      </c>
      <c r="B20" s="7"/>
      <c r="C20" s="7">
        <v>4</v>
      </c>
      <c r="D20" s="7"/>
      <c r="E20" s="7">
        <v>4</v>
      </c>
      <c r="F20" s="7"/>
      <c r="G20" s="7">
        <v>8</v>
      </c>
    </row>
    <row r="21" spans="1:7" x14ac:dyDescent="0.25">
      <c r="A21" s="6" t="s">
        <v>2065</v>
      </c>
      <c r="B21" s="7">
        <v>6</v>
      </c>
      <c r="C21" s="7">
        <v>30</v>
      </c>
      <c r="D21" s="7"/>
      <c r="E21" s="7">
        <v>49</v>
      </c>
      <c r="F21" s="7"/>
      <c r="G21" s="7">
        <v>85</v>
      </c>
    </row>
    <row r="22" spans="1:7" x14ac:dyDescent="0.25">
      <c r="A22" s="6" t="s">
        <v>2066</v>
      </c>
      <c r="B22" s="7"/>
      <c r="C22" s="7">
        <v>9</v>
      </c>
      <c r="D22" s="7"/>
      <c r="E22" s="7">
        <v>5</v>
      </c>
      <c r="F22" s="7"/>
      <c r="G22" s="7">
        <v>14</v>
      </c>
    </row>
    <row r="23" spans="1:7" x14ac:dyDescent="0.25">
      <c r="A23" s="6" t="s">
        <v>2067</v>
      </c>
      <c r="B23" s="7">
        <v>1</v>
      </c>
      <c r="C23" s="7">
        <v>5</v>
      </c>
      <c r="D23" s="7">
        <v>1</v>
      </c>
      <c r="E23" s="7">
        <v>9</v>
      </c>
      <c r="F23" s="7"/>
      <c r="G23" s="7">
        <v>16</v>
      </c>
    </row>
    <row r="24" spans="1:7" x14ac:dyDescent="0.25">
      <c r="A24" s="6" t="s">
        <v>2068</v>
      </c>
      <c r="B24" s="7">
        <v>3</v>
      </c>
      <c r="C24" s="7">
        <v>3</v>
      </c>
      <c r="D24" s="7"/>
      <c r="E24" s="7">
        <v>11</v>
      </c>
      <c r="F24" s="7"/>
      <c r="G24" s="7">
        <v>17</v>
      </c>
    </row>
    <row r="25" spans="1:7" x14ac:dyDescent="0.25">
      <c r="A25" s="6" t="s">
        <v>2069</v>
      </c>
      <c r="B25" s="7"/>
      <c r="C25" s="7">
        <v>7</v>
      </c>
      <c r="D25" s="7"/>
      <c r="E25" s="7">
        <v>14</v>
      </c>
      <c r="F25" s="7"/>
      <c r="G25" s="7">
        <v>21</v>
      </c>
    </row>
    <row r="26" spans="1:7" x14ac:dyDescent="0.25">
      <c r="A26" s="6" t="s">
        <v>2070</v>
      </c>
      <c r="B26" s="7">
        <v>1</v>
      </c>
      <c r="C26" s="7">
        <v>15</v>
      </c>
      <c r="D26" s="7">
        <v>2</v>
      </c>
      <c r="E26" s="7">
        <v>17</v>
      </c>
      <c r="F26" s="7"/>
      <c r="G26" s="7">
        <v>35</v>
      </c>
    </row>
    <row r="27" spans="1:7" x14ac:dyDescent="0.25">
      <c r="A27" s="6" t="s">
        <v>2071</v>
      </c>
      <c r="B27" s="7"/>
      <c r="C27" s="7">
        <v>16</v>
      </c>
      <c r="D27" s="7">
        <v>1</v>
      </c>
      <c r="E27" s="7">
        <v>28</v>
      </c>
      <c r="F27" s="7"/>
      <c r="G27" s="7">
        <v>45</v>
      </c>
    </row>
    <row r="28" spans="1:7" x14ac:dyDescent="0.25">
      <c r="A28" s="6" t="s">
        <v>2072</v>
      </c>
      <c r="B28" s="7">
        <v>2</v>
      </c>
      <c r="C28" s="7">
        <v>12</v>
      </c>
      <c r="D28" s="7">
        <v>1</v>
      </c>
      <c r="E28" s="7">
        <v>36</v>
      </c>
      <c r="F28" s="7"/>
      <c r="G28" s="7">
        <v>51</v>
      </c>
    </row>
    <row r="29" spans="1:7" x14ac:dyDescent="0.25">
      <c r="A29" s="6" t="s">
        <v>2073</v>
      </c>
      <c r="B29" s="7"/>
      <c r="C29" s="7"/>
      <c r="D29" s="7"/>
      <c r="E29" s="7">
        <v>3</v>
      </c>
      <c r="F29" s="7"/>
      <c r="G29" s="7">
        <v>3</v>
      </c>
    </row>
    <row r="30" spans="1:7" x14ac:dyDescent="0.25">
      <c r="A30" s="6" t="s">
        <v>2046</v>
      </c>
      <c r="B30" s="7"/>
      <c r="C30" s="7"/>
      <c r="D30" s="7"/>
      <c r="E30" s="7"/>
      <c r="F30" s="7"/>
      <c r="G30" s="7"/>
    </row>
    <row r="31" spans="1:7" x14ac:dyDescent="0.25">
      <c r="A31" s="6" t="s">
        <v>2047</v>
      </c>
      <c r="B31" s="7">
        <v>57</v>
      </c>
      <c r="C31" s="7">
        <v>364</v>
      </c>
      <c r="D31" s="7">
        <v>14</v>
      </c>
      <c r="E31" s="7">
        <v>565</v>
      </c>
      <c r="F31" s="7"/>
      <c r="G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2BD-D7CE-4138-9AB1-C41732B0E7CF}">
  <dimension ref="A1:F18"/>
  <sheetViews>
    <sheetView workbookViewId="0">
      <selection activeCell="G22" sqref="G22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2035</v>
      </c>
    </row>
    <row r="2" spans="1:6" x14ac:dyDescent="0.25">
      <c r="A2" s="5" t="s">
        <v>2086</v>
      </c>
      <c r="B2" t="s">
        <v>2035</v>
      </c>
    </row>
    <row r="4" spans="1:6" x14ac:dyDescent="0.25">
      <c r="A4" s="5" t="s">
        <v>2048</v>
      </c>
      <c r="B4" s="5" t="s">
        <v>2049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25">
      <c r="A6" s="6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6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6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6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6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6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6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6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6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6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6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6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6" t="s">
        <v>2047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4738-788B-43F3-93EB-9F1AF79565DA}">
  <dimension ref="A1:G12"/>
  <sheetViews>
    <sheetView workbookViewId="0">
      <selection activeCell="B3" sqref="B3"/>
    </sheetView>
  </sheetViews>
  <sheetFormatPr defaultRowHeight="15.75" x14ac:dyDescent="0.25"/>
  <cols>
    <col min="1" max="1" width="17.625" customWidth="1"/>
    <col min="2" max="2" width="19" bestFit="1" customWidth="1"/>
    <col min="3" max="3" width="18.25" bestFit="1" customWidth="1"/>
    <col min="4" max="4" width="18.375" bestFit="1" customWidth="1"/>
    <col min="5" max="5" width="21.25" bestFit="1" customWidth="1"/>
    <col min="6" max="6" width="15.875" bestFit="1" customWidth="1"/>
    <col min="7" max="7" width="20.75" bestFit="1" customWidth="1"/>
  </cols>
  <sheetData>
    <row r="1" spans="1:7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</row>
    <row r="2" spans="1:7" x14ac:dyDescent="0.25">
      <c r="A2" t="s">
        <v>2094</v>
      </c>
      <c r="B2">
        <f>COUNTIFS(Crowdfunding!$G:$G, "Successful", Crowdfunding!$D:$D,"&lt;1000")</f>
        <v>30</v>
      </c>
    </row>
    <row r="3" spans="1:7" x14ac:dyDescent="0.25">
      <c r="A3" t="s">
        <v>2095</v>
      </c>
      <c r="B3">
        <f>COUNTIFS(Crowdfunding!$G:$G, "Successful", Crowdfunding!$D:$D,"Between 1000, 4999")</f>
        <v>0</v>
      </c>
    </row>
    <row r="4" spans="1:7" x14ac:dyDescent="0.25">
      <c r="A4" t="s">
        <v>2096</v>
      </c>
      <c r="B4">
        <f>COUNTIFS(Crowdfunding!$G:$G, "Successful", Crowdfunding!$D:$D,"&lt;1000")</f>
        <v>30</v>
      </c>
    </row>
    <row r="5" spans="1:7" x14ac:dyDescent="0.25">
      <c r="A5" t="s">
        <v>2097</v>
      </c>
      <c r="B5">
        <f>COUNTIFS(Crowdfunding!$G:$G, "Successful", Crowdfunding!$D:$D,"&lt;1000")</f>
        <v>30</v>
      </c>
    </row>
    <row r="6" spans="1:7" x14ac:dyDescent="0.25">
      <c r="A6" t="s">
        <v>2098</v>
      </c>
      <c r="B6">
        <f>COUNTIFS(Crowdfunding!$G:$G, "Successful", Crowdfunding!$D:$D,"&lt;1000")</f>
        <v>30</v>
      </c>
    </row>
    <row r="7" spans="1:7" x14ac:dyDescent="0.25">
      <c r="A7" t="s">
        <v>2099</v>
      </c>
      <c r="B7">
        <f>COUNTIFS(Crowdfunding!$G:$G, "Successful", Crowdfunding!$D:$D,"&lt;1000")</f>
        <v>30</v>
      </c>
    </row>
    <row r="8" spans="1:7" x14ac:dyDescent="0.25">
      <c r="A8" t="s">
        <v>2100</v>
      </c>
      <c r="B8">
        <f>COUNTIFS(Crowdfunding!$G:$G, "Successful", Crowdfunding!$D:$D,"&lt;1000")</f>
        <v>30</v>
      </c>
    </row>
    <row r="9" spans="1:7" x14ac:dyDescent="0.25">
      <c r="A9" t="s">
        <v>2101</v>
      </c>
      <c r="B9">
        <f>COUNTIFS(Crowdfunding!$G:$G, "Successful", Crowdfunding!$D:$D,"&lt;1000")</f>
        <v>30</v>
      </c>
    </row>
    <row r="10" spans="1:7" x14ac:dyDescent="0.25">
      <c r="A10" t="s">
        <v>2102</v>
      </c>
      <c r="B10">
        <f>COUNTIFS(Crowdfunding!$G:$G, "Successful", Crowdfunding!$D:$D,"&lt;1000")</f>
        <v>30</v>
      </c>
    </row>
    <row r="11" spans="1:7" x14ac:dyDescent="0.25">
      <c r="A11" t="s">
        <v>2103</v>
      </c>
      <c r="B11">
        <f>COUNTIFS(Crowdfunding!$G:$G, "Successful", Crowdfunding!$D:$D,"&lt;1000")</f>
        <v>30</v>
      </c>
    </row>
    <row r="12" spans="1:7" x14ac:dyDescent="0.25">
      <c r="A12" t="s">
        <v>2104</v>
      </c>
      <c r="B12">
        <f>COUNTIFS(Crowdfunding!$G:$G, "Successful", Crowdfunding!$D:$D,"&lt;1000")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9B19-3112-49DC-BA40-CBFA2695733F}">
  <dimension ref="A1:L566"/>
  <sheetViews>
    <sheetView tabSelected="1" zoomScale="85" zoomScaleNormal="85" workbookViewId="0">
      <selection activeCell="I20" sqref="I20"/>
    </sheetView>
  </sheetViews>
  <sheetFormatPr defaultRowHeight="15.75" x14ac:dyDescent="0.25"/>
  <cols>
    <col min="2" max="2" width="13.5" bestFit="1" customWidth="1"/>
    <col min="3" max="3" width="13.5" customWidth="1"/>
    <col min="5" max="5" width="13.5" bestFit="1" customWidth="1"/>
    <col min="9" max="9" width="15.5" customWidth="1"/>
    <col min="11" max="11" width="13" customWidth="1"/>
    <col min="12" max="12" width="15.75" customWidth="1"/>
  </cols>
  <sheetData>
    <row r="1" spans="1:12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G1" t="s">
        <v>4</v>
      </c>
      <c r="H1" t="s">
        <v>2105</v>
      </c>
      <c r="I1" t="s">
        <v>2106</v>
      </c>
      <c r="J1" t="s">
        <v>2107</v>
      </c>
      <c r="K1" t="s">
        <v>2109</v>
      </c>
      <c r="L1" t="s">
        <v>2108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MODE(B2:B566)</f>
        <v>85</v>
      </c>
      <c r="K2">
        <f>_xlfn.VAR.P(B2:B566)</f>
        <v>1603373.7324019109</v>
      </c>
      <c r="L2" s="8">
        <f>_xlfn.STDEV.P(B2:B566)</f>
        <v>1266.2439466397898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MEDIAN(E2:E567)</f>
        <v>114.5</v>
      </c>
      <c r="I3">
        <f>AVERAGE(E2:E567)</f>
        <v>585.61538461538464</v>
      </c>
      <c r="J3">
        <f>MODE(E2:E567)</f>
        <v>1</v>
      </c>
      <c r="K3">
        <f>_xlfn.VAR.P(E2:E567)</f>
        <v>921574.68174133555</v>
      </c>
      <c r="L3" s="8">
        <f>_xlfn.STDEV.P(E2:E567)</f>
        <v>959.98681331637863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23" priority="17" operator="equal">
      <formula>"Canceled"</formula>
    </cfRule>
    <cfRule type="cellIs" dxfId="22" priority="18" operator="equal">
      <formula>"Successful"</formula>
    </cfRule>
    <cfRule type="cellIs" dxfId="21" priority="19" operator="equal">
      <formula>"Failed"</formula>
    </cfRule>
    <cfRule type="cellIs" dxfId="20" priority="20" operator="equal">
      <formula>"Live"</formula>
    </cfRule>
  </conditionalFormatting>
  <conditionalFormatting sqref="D1:D1047940">
    <cfRule type="cellIs" dxfId="19" priority="13" operator="equal">
      <formula>"Canceled"</formula>
    </cfRule>
    <cfRule type="cellIs" dxfId="18" priority="14" operator="equal">
      <formula>"Successful"</formula>
    </cfRule>
    <cfRule type="cellIs" dxfId="17" priority="15" operator="equal">
      <formula>"Failed"</formula>
    </cfRule>
    <cfRule type="cellIs" dxfId="16" priority="16" operator="equal">
      <formula>"Live"</formula>
    </cfRule>
  </conditionalFormatting>
  <conditionalFormatting sqref="G2">
    <cfRule type="cellIs" dxfId="11" priority="5" operator="equal">
      <formula>"Canceled"</formula>
    </cfRule>
    <cfRule type="cellIs" dxfId="10" priority="6" operator="equal">
      <formula>"Successful"</formula>
    </cfRule>
    <cfRule type="cellIs" dxfId="9" priority="7" operator="equal">
      <formula>"Failed"</formula>
    </cfRule>
    <cfRule type="cellIs" dxfId="8" priority="8" operator="equal">
      <formula>"Live"</formula>
    </cfRule>
  </conditionalFormatting>
  <conditionalFormatting sqref="G3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"Failed"</formula>
    </cfRule>
    <cfRule type="cellIs" dxfId="4" priority="4" operator="equal">
      <formula>"Live"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1" workbookViewId="0">
      <selection activeCell="G5" sqref="G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25" customWidth="1"/>
    <col min="8" max="8" width="13" bestFit="1" customWidth="1"/>
    <col min="9" max="9" width="16.875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75" customWidth="1"/>
    <col min="20" max="20" width="13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(((L2/60)/60)/24+DATE(1970,1,1))</f>
        <v>42336.25</v>
      </c>
      <c r="O2" s="4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(((L3/60)/60)/24+DATE(1970,1,1))</f>
        <v>41870.208333333336</v>
      </c>
      <c r="O3" s="4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(((L67/60)/60)/24+DATE(1970,1,1))</f>
        <v>40570.25</v>
      </c>
      <c r="O67" s="4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(((L131/60)/60)/24+DATE(1970,1,1))</f>
        <v>42038.25</v>
      </c>
      <c r="O131" s="4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(((L195/60)/60)/24+DATE(1970,1,1))</f>
        <v>43198.208333333328</v>
      </c>
      <c r="O195" s="4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(((L259/60)/60)/24+DATE(1970,1,1))</f>
        <v>41338.25</v>
      </c>
      <c r="O259" s="4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(((L323/60)/60)/24+DATE(1970,1,1))</f>
        <v>40634.208333333336</v>
      </c>
      <c r="O323" s="4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(((L387/60)/60)/24+DATE(1970,1,1))</f>
        <v>43553.208333333328</v>
      </c>
      <c r="O387" s="4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(((L451/60)/60)/24+DATE(1970,1,1))</f>
        <v>43530.25</v>
      </c>
      <c r="O451" s="4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(((L515/60)/60)/24+DATE(1970,1,1))</f>
        <v>40430.208333333336</v>
      </c>
      <c r="O515" s="4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(((L579/60)/60)/24+DATE(1970,1,1))</f>
        <v>40613.25</v>
      </c>
      <c r="O579" s="4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(((L643/60)/60)/24+DATE(1970,1,1))</f>
        <v>42786.25</v>
      </c>
      <c r="O643" s="4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(((L707/60)/60)/24+DATE(1970,1,1))</f>
        <v>41619.25</v>
      </c>
      <c r="O707" s="4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(((L771/60)/60)/24+DATE(1970,1,1))</f>
        <v>41501.208333333336</v>
      </c>
      <c r="O771" s="4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(((L835/60)/60)/24+DATE(1970,1,1))</f>
        <v>40588.25</v>
      </c>
      <c r="O835" s="4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(((L899/60)/60)/24+DATE(1970,1,1))</f>
        <v>43583.208333333328</v>
      </c>
      <c r="O899" s="4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(((L963/60)/60)/24+DATE(1970,1,1))</f>
        <v>40591.25</v>
      </c>
      <c r="O963" s="4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F0000"/>
        <color theme="7" tint="0.39997558519241921"/>
        <color rgb="FF92D050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Statistics</vt:lpstr>
      <vt:lpstr>Sub-categ-Statistics</vt:lpstr>
      <vt:lpstr>Outcomes -Launch Day</vt:lpstr>
      <vt:lpstr>Statistics</vt:lpstr>
      <vt:lpstr>Grades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LUZ MERY MOLINA ORDOÑEZ</cp:lastModifiedBy>
  <dcterms:created xsi:type="dcterms:W3CDTF">2021-09-29T18:52:28Z</dcterms:created>
  <dcterms:modified xsi:type="dcterms:W3CDTF">2023-08-07T04:53:38Z</dcterms:modified>
</cp:coreProperties>
</file>