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pin\OneDrive\Escritorio\Contabilidad Financiera\Clase 10\"/>
    </mc:Choice>
  </mc:AlternateContent>
  <xr:revisionPtr revIDLastSave="0" documentId="13_ncr:1_{00C9B184-BB48-44CA-9098-B9163C1256FC}" xr6:coauthVersionLast="47" xr6:coauthVersionMax="47" xr10:uidLastSave="{00000000-0000-0000-0000-000000000000}"/>
  <bookViews>
    <workbookView xWindow="-108" yWindow="-108" windowWidth="23256" windowHeight="12456" activeTab="1" xr2:uid="{00223454-C872-4A65-81CD-1BD3DFF3C7AB}"/>
  </bookViews>
  <sheets>
    <sheet name="Folio#0001" sheetId="4" r:id="rId1"/>
    <sheet name="Folio#0002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3" i="5" l="1"/>
  <c r="E43" i="5"/>
  <c r="F32" i="5"/>
  <c r="E32" i="5"/>
  <c r="I30" i="5"/>
  <c r="I33" i="5" s="1"/>
  <c r="I25" i="5"/>
  <c r="I26" i="5" s="1"/>
  <c r="F22" i="5"/>
  <c r="E22" i="5"/>
  <c r="I22" i="5"/>
  <c r="I15" i="5"/>
  <c r="I16" i="5" s="1"/>
  <c r="I20" i="5"/>
  <c r="I23" i="5" s="1"/>
  <c r="E10" i="5"/>
  <c r="F10" i="5"/>
  <c r="I13" i="5"/>
  <c r="I10" i="5"/>
  <c r="I9" i="5"/>
  <c r="I8" i="5"/>
  <c r="I6" i="5"/>
  <c r="F34" i="4"/>
  <c r="E34" i="4"/>
  <c r="E32" i="4"/>
  <c r="F32" i="4"/>
  <c r="E29" i="4"/>
  <c r="F29" i="4"/>
  <c r="E18" i="4"/>
  <c r="F18" i="4"/>
  <c r="E11" i="4"/>
  <c r="F1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Ing. Espinoza</author>
  </authors>
  <commentList>
    <comment ref="I22" authorId="0" shapeId="0" xr:uid="{8E610C6A-54AB-430F-B946-C1AABD21BCCD}">
      <text>
        <r>
          <rPr>
            <b/>
            <sz val="9"/>
            <color indexed="81"/>
            <rFont val="Tahoma"/>
            <charset val="1"/>
          </rPr>
          <t>Ing. Espinoza:</t>
        </r>
        <r>
          <rPr>
            <sz val="9"/>
            <color indexed="81"/>
            <rFont val="Tahoma"/>
            <charset val="1"/>
          </rPr>
          <t xml:space="preserve">
Cuentas afectadas si fuesen a contado
</t>
        </r>
      </text>
    </comment>
    <comment ref="L22" authorId="0" shapeId="0" xr:uid="{6C4012D5-EDB3-4929-8CF7-ADC25846038D}">
      <text>
        <r>
          <rPr>
            <b/>
            <sz val="9"/>
            <color indexed="81"/>
            <rFont val="Tahoma"/>
            <charset val="1"/>
          </rPr>
          <t>Ing. Espinoza:</t>
        </r>
        <r>
          <rPr>
            <sz val="9"/>
            <color indexed="81"/>
            <rFont val="Tahoma"/>
            <charset val="1"/>
          </rPr>
          <t xml:space="preserve">
Cuentas afectadas si fuesen a contado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Ing. Espinoza</author>
  </authors>
  <commentList>
    <comment ref="H18" authorId="0" shapeId="0" xr:uid="{62CCF152-DEE4-4FA4-87B3-5AF7B2BEF2F9}">
      <text>
        <r>
          <rPr>
            <b/>
            <sz val="9"/>
            <color indexed="81"/>
            <rFont val="Tahoma"/>
            <family val="2"/>
          </rPr>
          <t>Ing. Espinoza:</t>
        </r>
        <r>
          <rPr>
            <sz val="9"/>
            <color indexed="81"/>
            <rFont val="Tahoma"/>
            <family val="2"/>
          </rPr>
          <t xml:space="preserve">
SE CALCULA EN BASE AL 40% DEL SUBTOTAL DE LA ALCALDIA
</t>
        </r>
      </text>
    </comment>
    <comment ref="H28" authorId="0" shapeId="0" xr:uid="{A38F6023-A6B4-4576-904C-DDDD75B98CF4}">
      <text>
        <r>
          <rPr>
            <b/>
            <sz val="9"/>
            <color indexed="81"/>
            <rFont val="Tahoma"/>
            <family val="2"/>
          </rPr>
          <t>Ing. Espinoza:</t>
        </r>
        <r>
          <rPr>
            <sz val="9"/>
            <color indexed="81"/>
            <rFont val="Tahoma"/>
            <family val="2"/>
          </rPr>
          <t xml:space="preserve">
SE CALCULA EN BASE AL 40% DEL SUBTOTAL DE LA ALCALDIA
</t>
        </r>
      </text>
    </comment>
  </commentList>
</comments>
</file>

<file path=xl/sharedStrings.xml><?xml version="1.0" encoding="utf-8"?>
<sst xmlns="http://schemas.openxmlformats.org/spreadsheetml/2006/main" count="137" uniqueCount="89">
  <si>
    <t>Parcial</t>
  </si>
  <si>
    <t>Fecha</t>
  </si>
  <si>
    <t>Concepto</t>
  </si>
  <si>
    <t>Folio de Mayor</t>
  </si>
  <si>
    <t>debe</t>
  </si>
  <si>
    <t>Haber</t>
  </si>
  <si>
    <t>Caja</t>
  </si>
  <si>
    <t xml:space="preserve">            Capital</t>
  </si>
  <si>
    <t>Folio</t>
  </si>
  <si>
    <t>Diario 1 de la contabilidad de la Distribuidora EL CARPINTERO</t>
  </si>
  <si>
    <t>del sr: Dagoberto Conzalez</t>
  </si>
  <si>
    <t>Asiento 1</t>
  </si>
  <si>
    <t>Bancos</t>
  </si>
  <si>
    <t>Inventario</t>
  </si>
  <si>
    <t>Clientes</t>
  </si>
  <si>
    <t xml:space="preserve">            Proveedores</t>
  </si>
  <si>
    <t xml:space="preserve">            Para regisrar Asiento de apaertura, según balance</t>
  </si>
  <si>
    <t xml:space="preserve">            Practicado en esta fecha</t>
  </si>
  <si>
    <t>Asiento 2</t>
  </si>
  <si>
    <t>Mobiliario y equipo de Oficina</t>
  </si>
  <si>
    <t>Acreedores Diversos</t>
  </si>
  <si>
    <t xml:space="preserve">            Para Contabilizar compra de mobiliario y equipo de</t>
  </si>
  <si>
    <t xml:space="preserve">            oficina, según factura No 0082, pagado 40% por cheque</t>
  </si>
  <si>
    <t xml:space="preserve">            Banpro CK# 0082 y el resto a credito</t>
  </si>
  <si>
    <t>Asiento 3</t>
  </si>
  <si>
    <t>Nota</t>
  </si>
  <si>
    <t>se cobra IVA despues de compras superiores a 1000</t>
  </si>
  <si>
    <t>cuentas Afectadas</t>
  </si>
  <si>
    <t>bancos</t>
  </si>
  <si>
    <t>inventario</t>
  </si>
  <si>
    <t>ventas</t>
  </si>
  <si>
    <t>documentos por cobrar</t>
  </si>
  <si>
    <t>retenciones la fuente 2%</t>
  </si>
  <si>
    <t>Retenciones IMI (Alcaldia)</t>
  </si>
  <si>
    <t>IVA por Pagar</t>
  </si>
  <si>
    <t>Costo de venta</t>
  </si>
  <si>
    <t>Total factura</t>
  </si>
  <si>
    <t>Retenciones que nos hacen</t>
  </si>
  <si>
    <t>Subtotal</t>
  </si>
  <si>
    <t>Total</t>
  </si>
  <si>
    <t>total</t>
  </si>
  <si>
    <t>Valor Neto a pagar</t>
  </si>
  <si>
    <t>Documentos x Cobrar</t>
  </si>
  <si>
    <t>retenciones IMI-Alcaldia</t>
  </si>
  <si>
    <t>Retenciones en la fuente 2%</t>
  </si>
  <si>
    <t xml:space="preserve">            Ventas</t>
  </si>
  <si>
    <t xml:space="preserve">            IVA por Pagar</t>
  </si>
  <si>
    <t>Vendemos mercancías por C$ 30,000.00 con numero de factura: #12345 y nos pagan el 30% con cheque# 96 y por el
resto nos firman documento. Aplicamos impuestos y retenciones de ley</t>
  </si>
  <si>
    <t>Asiento 3a</t>
  </si>
  <si>
    <t>para registrar costos de venta según producto numero287</t>
  </si>
  <si>
    <t>Fin de hoja</t>
  </si>
  <si>
    <t>Pasa a Folio N# 2</t>
  </si>
  <si>
    <t>del folio 0001</t>
  </si>
  <si>
    <t>Asiento 4</t>
  </si>
  <si>
    <t>Cuenta</t>
  </si>
  <si>
    <t>Monto</t>
  </si>
  <si>
    <t>IVA</t>
  </si>
  <si>
    <t>Retenciones de Ley</t>
  </si>
  <si>
    <t>subtotal</t>
  </si>
  <si>
    <t>Enunciado</t>
  </si>
  <si>
    <t>4. enero 7 del 2025. Un cliente nos paga su cuenta de C$ 50,000.00 con cheque. Aplicación de retenciones
de ley.</t>
  </si>
  <si>
    <t>BANCOS</t>
  </si>
  <si>
    <t>RETENCIONES EN LA FUENTE 2%</t>
  </si>
  <si>
    <t>RETENVICIONES IMI 1%</t>
  </si>
  <si>
    <t xml:space="preserve">            CLIENTES</t>
  </si>
  <si>
    <t>APLICACIÓN DE RETENCIONES DE LEY</t>
  </si>
  <si>
    <t>PARA REGISTRAR PAGO DE CHEQUE POR FACTURA</t>
  </si>
  <si>
    <t xml:space="preserve">NUMERO 0050 PAGADO CON CK#714 DE BAC, </t>
  </si>
  <si>
    <t>Asiento 5</t>
  </si>
  <si>
    <t>INVENTARIO</t>
  </si>
  <si>
    <t>IVA ACREDITABLE</t>
  </si>
  <si>
    <t xml:space="preserve">            BANCOS</t>
  </si>
  <si>
    <t xml:space="preserve">            RETENCIONES POR PAGAR 2% IR</t>
  </si>
  <si>
    <t xml:space="preserve">            RETENCIONES IMI 1% </t>
  </si>
  <si>
    <t xml:space="preserve">            DOCUMENTOS POR PAGAR</t>
  </si>
  <si>
    <t>SUB TOTAL</t>
  </si>
  <si>
    <t>SUB TOTAL VALOR CK</t>
  </si>
  <si>
    <t>SE REGISTRA COMPRA DE MERCACIA SEGÚN Fact No 036</t>
  </si>
  <si>
    <t>40% con ck 0028 lafise y el resto se firma documento de credito</t>
  </si>
  <si>
    <t>Asiento 6</t>
  </si>
  <si>
    <t>enero 11 del 2025. Pagamos a nuestros proveedores de propaganda la suma de C$ 1,000.00 con cheque
por gastos de publicidad. Aplicación de retenciones de ley.</t>
  </si>
  <si>
    <t>GASTOS DE VENTA</t>
  </si>
  <si>
    <t>SUBTOTAL</t>
  </si>
  <si>
    <t>SE REGISTRA PAGO A PROVEEDOR CON CK # 0029 LAFISE</t>
  </si>
  <si>
    <t>enero 13 del 2025. Pagamos en concepto de agua, luz y energía eléctrica la suma de C$ 750.00 con
cheque</t>
  </si>
  <si>
    <t>GASTOS ADMINISTRATIVOS</t>
  </si>
  <si>
    <t xml:space="preserve">SE REGISTRA PAGO DE SERVICIOS BASICOS SEGÚN FACTURA  </t>
  </si>
  <si>
    <t>CON CK # 0030 LAFISE</t>
  </si>
  <si>
    <t>FACT: 00036, FACT: 008742, PAGADOS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</si>
</sst>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C$&quot;* #,##0.00_);_(&quot;C$&quot;* \(#,##0.00\);_(&quot;C$&quot;* &quot;-&quot;??_);_(@_)"/>
    <numFmt numFmtId="164" formatCode="0000"/>
    <numFmt numFmtId="165" formatCode="dd\-mm\-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3" xfId="0" applyBorder="1"/>
    <xf numFmtId="0" fontId="0" fillId="0" borderId="1" xfId="0" applyBorder="1" applyAlignment="1">
      <alignment horizontal="left" vertical="center" wrapText="1"/>
    </xf>
    <xf numFmtId="0" fontId="0" fillId="0" borderId="4" xfId="0" applyBorder="1" applyAlignment="1"/>
    <xf numFmtId="44" fontId="0" fillId="0" borderId="2" xfId="1" applyFont="1" applyBorder="1"/>
    <xf numFmtId="44" fontId="0" fillId="0" borderId="3" xfId="1" applyFont="1" applyBorder="1"/>
    <xf numFmtId="0" fontId="0" fillId="0" borderId="3" xfId="0" applyFill="1" applyBorder="1"/>
    <xf numFmtId="164" fontId="0" fillId="0" borderId="0" xfId="0" applyNumberFormat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9" xfId="0" applyBorder="1"/>
    <xf numFmtId="0" fontId="0" fillId="0" borderId="8" xfId="0" applyBorder="1"/>
    <xf numFmtId="44" fontId="0" fillId="0" borderId="7" xfId="1" applyFont="1" applyBorder="1"/>
    <xf numFmtId="44" fontId="0" fillId="0" borderId="10" xfId="1" applyFont="1" applyBorder="1"/>
    <xf numFmtId="44" fontId="0" fillId="0" borderId="9" xfId="1" applyFont="1" applyBorder="1"/>
    <xf numFmtId="0" fontId="0" fillId="0" borderId="4" xfId="0" applyBorder="1" applyAlignment="1">
      <alignment horizontal="center"/>
    </xf>
    <xf numFmtId="165" fontId="0" fillId="0" borderId="2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0" fontId="0" fillId="0" borderId="7" xfId="0" applyBorder="1"/>
    <xf numFmtId="0" fontId="0" fillId="0" borderId="1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 vertical="top" wrapText="1"/>
    </xf>
    <xf numFmtId="44" fontId="0" fillId="0" borderId="0" xfId="1" applyFont="1"/>
    <xf numFmtId="0" fontId="0" fillId="0" borderId="3" xfId="0" applyBorder="1" applyAlignment="1">
      <alignment wrapText="1"/>
    </xf>
    <xf numFmtId="44" fontId="2" fillId="0" borderId="10" xfId="1" applyFont="1" applyBorder="1"/>
    <xf numFmtId="44" fontId="2" fillId="0" borderId="9" xfId="1" applyFont="1" applyBorder="1"/>
    <xf numFmtId="44" fontId="2" fillId="0" borderId="3" xfId="1" applyFont="1" applyBorder="1" applyAlignment="1">
      <alignment horizontal="center" vertical="center"/>
    </xf>
    <xf numFmtId="44" fontId="2" fillId="0" borderId="3" xfId="1" applyFont="1" applyBorder="1"/>
    <xf numFmtId="165" fontId="0" fillId="0" borderId="3" xfId="0" applyNumberFormat="1" applyFill="1" applyBorder="1"/>
    <xf numFmtId="165" fontId="0" fillId="0" borderId="3" xfId="0" applyNumberFormat="1" applyFill="1" applyBorder="1" applyAlignment="1">
      <alignment horizontal="center"/>
    </xf>
    <xf numFmtId="44" fontId="2" fillId="0" borderId="5" xfId="1" applyFont="1" applyBorder="1"/>
    <xf numFmtId="44" fontId="2" fillId="0" borderId="6" xfId="1" applyFont="1" applyBorder="1"/>
    <xf numFmtId="165" fontId="0" fillId="0" borderId="2" xfId="0" applyNumberFormat="1" applyBorder="1" applyAlignment="1">
      <alignment vertical="center"/>
    </xf>
    <xf numFmtId="44" fontId="2" fillId="0" borderId="0" xfId="1" applyFont="1"/>
    <xf numFmtId="0" fontId="0" fillId="0" borderId="0" xfId="0" applyAlignment="1">
      <alignment horizontal="center" vertical="center" wrapText="1"/>
    </xf>
    <xf numFmtId="44" fontId="0" fillId="0" borderId="13" xfId="1" applyFont="1" applyBorder="1"/>
    <xf numFmtId="0" fontId="0" fillId="0" borderId="7" xfId="0" applyFill="1" applyBorder="1"/>
    <xf numFmtId="0" fontId="0" fillId="0" borderId="0" xfId="0" applyAlignment="1">
      <alignment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365D1-547E-45FF-886E-93293A275149}">
  <dimension ref="A1:M59"/>
  <sheetViews>
    <sheetView topLeftCell="A13" zoomScale="85" zoomScaleNormal="85" workbookViewId="0">
      <selection activeCell="B35" sqref="B35"/>
    </sheetView>
  </sheetViews>
  <sheetFormatPr baseColWidth="10" defaultRowHeight="14.4" x14ac:dyDescent="0.3"/>
  <cols>
    <col min="1" max="1" width="10.33203125" bestFit="1" customWidth="1"/>
    <col min="2" max="2" width="55.5546875" bestFit="1" customWidth="1"/>
    <col min="3" max="3" width="6.44140625" bestFit="1" customWidth="1"/>
    <col min="4" max="4" width="12.21875" bestFit="1" customWidth="1"/>
    <col min="5" max="6" width="13.88671875" bestFit="1" customWidth="1"/>
    <col min="7" max="7" width="18.109375" customWidth="1"/>
    <col min="9" max="9" width="23.5546875" bestFit="1" customWidth="1"/>
    <col min="10" max="10" width="13.88671875" style="24" bestFit="1" customWidth="1"/>
    <col min="12" max="12" width="24.44140625" bestFit="1" customWidth="1"/>
    <col min="13" max="13" width="12.77734375" bestFit="1" customWidth="1"/>
  </cols>
  <sheetData>
    <row r="1" spans="1:7" x14ac:dyDescent="0.3">
      <c r="A1" s="16" t="s">
        <v>9</v>
      </c>
      <c r="B1" s="16"/>
      <c r="C1" s="16"/>
      <c r="D1" s="16"/>
    </row>
    <row r="2" spans="1:7" x14ac:dyDescent="0.3">
      <c r="A2" s="16" t="s">
        <v>10</v>
      </c>
      <c r="B2" s="16"/>
      <c r="C2" s="16"/>
      <c r="D2" s="16"/>
      <c r="E2" s="4" t="s">
        <v>8</v>
      </c>
      <c r="F2" s="8">
        <v>1</v>
      </c>
    </row>
    <row r="3" spans="1:7" ht="43.8" customHeight="1" x14ac:dyDescent="0.3">
      <c r="A3" s="1" t="s">
        <v>1</v>
      </c>
      <c r="B3" s="3" t="s">
        <v>2</v>
      </c>
      <c r="C3" s="3" t="s">
        <v>0</v>
      </c>
      <c r="D3" s="1" t="s">
        <v>3</v>
      </c>
      <c r="E3" s="1" t="s">
        <v>4</v>
      </c>
      <c r="F3" s="1" t="s">
        <v>5</v>
      </c>
      <c r="G3" s="21" t="s">
        <v>25</v>
      </c>
    </row>
    <row r="4" spans="1:7" ht="15" thickBot="1" x14ac:dyDescent="0.35">
      <c r="A4" s="17">
        <v>45659</v>
      </c>
      <c r="B4" s="9" t="s">
        <v>11</v>
      </c>
      <c r="C4" s="10"/>
      <c r="D4" s="10"/>
      <c r="E4" s="5"/>
      <c r="F4" s="5"/>
    </row>
    <row r="5" spans="1:7" ht="15" thickTop="1" x14ac:dyDescent="0.3">
      <c r="A5" s="18"/>
      <c r="B5" s="2" t="s">
        <v>6</v>
      </c>
      <c r="C5" s="2"/>
      <c r="D5" s="2"/>
      <c r="E5" s="6">
        <v>25000</v>
      </c>
      <c r="F5" s="6"/>
    </row>
    <row r="6" spans="1:7" x14ac:dyDescent="0.3">
      <c r="A6" s="18"/>
      <c r="B6" s="2" t="s">
        <v>12</v>
      </c>
      <c r="C6" s="2"/>
      <c r="D6" s="2"/>
      <c r="E6" s="6">
        <v>50000</v>
      </c>
      <c r="F6" s="6"/>
    </row>
    <row r="7" spans="1:7" x14ac:dyDescent="0.3">
      <c r="A7" s="18"/>
      <c r="B7" s="2" t="s">
        <v>13</v>
      </c>
      <c r="C7" s="2"/>
      <c r="D7" s="2"/>
      <c r="E7" s="6">
        <v>75000</v>
      </c>
      <c r="F7" s="6"/>
    </row>
    <row r="8" spans="1:7" x14ac:dyDescent="0.3">
      <c r="A8" s="18"/>
      <c r="B8" s="7" t="s">
        <v>14</v>
      </c>
      <c r="C8" s="2"/>
      <c r="D8" s="2"/>
      <c r="E8" s="6">
        <v>30000</v>
      </c>
      <c r="F8" s="6"/>
    </row>
    <row r="9" spans="1:7" x14ac:dyDescent="0.3">
      <c r="A9" s="18"/>
      <c r="B9" s="7" t="s">
        <v>7</v>
      </c>
      <c r="C9" s="2"/>
      <c r="D9" s="2"/>
      <c r="E9" s="6"/>
      <c r="F9" s="6">
        <v>60000</v>
      </c>
    </row>
    <row r="10" spans="1:7" ht="15" thickBot="1" x14ac:dyDescent="0.35">
      <c r="A10" s="18"/>
      <c r="B10" s="7" t="s">
        <v>15</v>
      </c>
      <c r="C10" s="2"/>
      <c r="D10" s="2"/>
      <c r="E10" s="14"/>
      <c r="F10" s="15">
        <v>120000</v>
      </c>
    </row>
    <row r="11" spans="1:7" ht="15" thickTop="1" x14ac:dyDescent="0.3">
      <c r="A11" s="18"/>
      <c r="B11" s="7"/>
      <c r="C11" s="2"/>
      <c r="D11" s="2"/>
      <c r="E11" s="29">
        <f>SUM(E5:E10)</f>
        <v>180000</v>
      </c>
      <c r="F11" s="29">
        <f>SUM(F5:F10)</f>
        <v>180000</v>
      </c>
    </row>
    <row r="12" spans="1:7" x14ac:dyDescent="0.3">
      <c r="A12" s="18"/>
      <c r="B12" s="7" t="s">
        <v>16</v>
      </c>
      <c r="C12" s="2"/>
      <c r="D12" s="2"/>
      <c r="E12" s="6"/>
      <c r="F12" s="6"/>
    </row>
    <row r="13" spans="1:7" x14ac:dyDescent="0.3">
      <c r="A13" s="19"/>
      <c r="B13" s="7" t="s">
        <v>17</v>
      </c>
      <c r="C13" s="2"/>
      <c r="D13" s="12"/>
      <c r="E13" s="13"/>
      <c r="F13" s="13"/>
    </row>
    <row r="14" spans="1:7" ht="15" thickBot="1" x14ac:dyDescent="0.35">
      <c r="A14" s="17">
        <v>45659</v>
      </c>
      <c r="B14" s="9" t="s">
        <v>18</v>
      </c>
      <c r="C14" s="10"/>
      <c r="D14" s="11"/>
      <c r="E14" s="6"/>
      <c r="F14" s="6"/>
    </row>
    <row r="15" spans="1:7" ht="15" thickTop="1" x14ac:dyDescent="0.3">
      <c r="A15" s="18"/>
      <c r="B15" s="2" t="s">
        <v>19</v>
      </c>
      <c r="C15" s="2"/>
      <c r="D15" s="2"/>
      <c r="E15" s="6">
        <v>60000</v>
      </c>
      <c r="F15" s="6"/>
    </row>
    <row r="16" spans="1:7" x14ac:dyDescent="0.3">
      <c r="A16" s="18"/>
      <c r="B16" s="2" t="s">
        <v>12</v>
      </c>
      <c r="C16" s="2"/>
      <c r="D16" s="2"/>
      <c r="E16" s="6"/>
      <c r="F16" s="6">
        <v>24000</v>
      </c>
    </row>
    <row r="17" spans="1:13" ht="15" thickBot="1" x14ac:dyDescent="0.35">
      <c r="A17" s="18"/>
      <c r="B17" s="2" t="s">
        <v>20</v>
      </c>
      <c r="C17" s="2"/>
      <c r="D17" s="2"/>
      <c r="E17" s="14"/>
      <c r="F17" s="15">
        <v>36000</v>
      </c>
    </row>
    <row r="18" spans="1:13" ht="15" thickTop="1" x14ac:dyDescent="0.3">
      <c r="A18" s="18"/>
      <c r="B18" s="2"/>
      <c r="C18" s="2"/>
      <c r="D18" s="2"/>
      <c r="E18" s="29">
        <f>SUM(E15:E17)</f>
        <v>60000</v>
      </c>
      <c r="F18" s="29">
        <f>SUM(F15:F17)</f>
        <v>60000</v>
      </c>
    </row>
    <row r="19" spans="1:13" x14ac:dyDescent="0.3">
      <c r="A19" s="18"/>
      <c r="B19" s="2" t="s">
        <v>21</v>
      </c>
      <c r="C19" s="2"/>
      <c r="D19" s="2"/>
      <c r="E19" s="6"/>
      <c r="F19" s="6"/>
    </row>
    <row r="20" spans="1:13" x14ac:dyDescent="0.3">
      <c r="A20" s="18"/>
      <c r="B20" s="2" t="s">
        <v>22</v>
      </c>
      <c r="C20" s="2"/>
      <c r="D20" s="2"/>
      <c r="E20" s="6"/>
      <c r="F20" s="6"/>
    </row>
    <row r="21" spans="1:13" x14ac:dyDescent="0.3">
      <c r="A21" s="18"/>
      <c r="B21" s="2" t="s">
        <v>23</v>
      </c>
      <c r="C21" s="12"/>
      <c r="D21" s="20"/>
      <c r="E21" s="13"/>
      <c r="F21" s="13"/>
    </row>
    <row r="22" spans="1:13" ht="15" thickBot="1" x14ac:dyDescent="0.35">
      <c r="A22" s="17">
        <v>45662</v>
      </c>
      <c r="B22" s="9" t="s">
        <v>24</v>
      </c>
      <c r="C22" s="11"/>
      <c r="D22" s="11"/>
      <c r="E22" s="6"/>
      <c r="F22" s="6"/>
      <c r="G22" s="23" t="s">
        <v>26</v>
      </c>
      <c r="I22" s="22" t="s">
        <v>27</v>
      </c>
      <c r="J22" s="22"/>
      <c r="L22" s="22" t="s">
        <v>27</v>
      </c>
      <c r="M22" s="22"/>
    </row>
    <row r="23" spans="1:13" ht="15" thickTop="1" x14ac:dyDescent="0.3">
      <c r="A23" s="18"/>
      <c r="B23" s="2" t="s">
        <v>12</v>
      </c>
      <c r="C23" s="2"/>
      <c r="D23" s="2"/>
      <c r="E23" s="6">
        <v>10080</v>
      </c>
      <c r="F23" s="6"/>
      <c r="G23" s="23"/>
      <c r="I23" t="s">
        <v>28</v>
      </c>
      <c r="J23" s="24">
        <v>33600</v>
      </c>
      <c r="L23" t="s">
        <v>28</v>
      </c>
      <c r="M23" s="24">
        <v>10080</v>
      </c>
    </row>
    <row r="24" spans="1:13" x14ac:dyDescent="0.3">
      <c r="A24" s="18"/>
      <c r="B24" s="2" t="s">
        <v>42</v>
      </c>
      <c r="C24" s="2"/>
      <c r="D24" s="2"/>
      <c r="E24" s="6">
        <v>24150</v>
      </c>
      <c r="F24" s="6"/>
      <c r="G24" s="23"/>
      <c r="I24" t="s">
        <v>29</v>
      </c>
      <c r="J24" s="24">
        <v>20000</v>
      </c>
      <c r="L24" t="s">
        <v>29</v>
      </c>
      <c r="M24" s="24">
        <v>20000</v>
      </c>
    </row>
    <row r="25" spans="1:13" x14ac:dyDescent="0.3">
      <c r="A25" s="18"/>
      <c r="B25" s="2" t="s">
        <v>44</v>
      </c>
      <c r="C25" s="2"/>
      <c r="D25" s="2"/>
      <c r="E25" s="6">
        <v>180</v>
      </c>
      <c r="F25" s="6"/>
      <c r="G25" s="23"/>
      <c r="I25" t="s">
        <v>30</v>
      </c>
      <c r="J25" s="24">
        <v>30000</v>
      </c>
      <c r="L25" t="s">
        <v>30</v>
      </c>
      <c r="M25" s="24">
        <v>30000</v>
      </c>
    </row>
    <row r="26" spans="1:13" x14ac:dyDescent="0.3">
      <c r="A26" s="18"/>
      <c r="B26" s="2" t="s">
        <v>43</v>
      </c>
      <c r="C26" s="2"/>
      <c r="D26" s="2"/>
      <c r="E26" s="6">
        <v>90</v>
      </c>
      <c r="F26" s="6"/>
      <c r="G26" s="23"/>
      <c r="I26" t="s">
        <v>31</v>
      </c>
      <c r="J26" s="24">
        <v>24150</v>
      </c>
      <c r="L26" t="s">
        <v>31</v>
      </c>
      <c r="M26" s="24">
        <v>24150</v>
      </c>
    </row>
    <row r="27" spans="1:13" x14ac:dyDescent="0.3">
      <c r="A27" s="18"/>
      <c r="B27" s="2" t="s">
        <v>45</v>
      </c>
      <c r="C27" s="2"/>
      <c r="D27" s="2"/>
      <c r="E27" s="6"/>
      <c r="F27" s="6">
        <v>30000</v>
      </c>
      <c r="G27" s="23"/>
      <c r="I27" t="s">
        <v>35</v>
      </c>
      <c r="J27" s="24">
        <v>20000</v>
      </c>
      <c r="L27" t="s">
        <v>35</v>
      </c>
      <c r="M27" s="24">
        <v>20000</v>
      </c>
    </row>
    <row r="28" spans="1:13" ht="15" thickBot="1" x14ac:dyDescent="0.35">
      <c r="A28" s="18"/>
      <c r="B28" s="2" t="s">
        <v>46</v>
      </c>
      <c r="C28" s="2"/>
      <c r="D28" s="2"/>
      <c r="E28" s="14"/>
      <c r="F28" s="15">
        <v>4500</v>
      </c>
      <c r="G28" s="23"/>
      <c r="I28" t="s">
        <v>34</v>
      </c>
      <c r="J28" s="24">
        <v>4500</v>
      </c>
      <c r="L28" t="s">
        <v>34</v>
      </c>
      <c r="M28" s="24">
        <v>4500</v>
      </c>
    </row>
    <row r="29" spans="1:13" ht="58.2" thickTop="1" x14ac:dyDescent="0.3">
      <c r="A29" s="18"/>
      <c r="B29" s="25" t="s">
        <v>47</v>
      </c>
      <c r="C29" s="2"/>
      <c r="D29" s="2"/>
      <c r="E29" s="28">
        <f>SUM(E23:E26)</f>
        <v>34500</v>
      </c>
      <c r="F29" s="28">
        <f>SUM(F27:F28)</f>
        <v>34500</v>
      </c>
      <c r="G29" s="23"/>
      <c r="I29" t="s">
        <v>38</v>
      </c>
      <c r="J29" s="24">
        <v>30000</v>
      </c>
      <c r="L29" t="s">
        <v>38</v>
      </c>
      <c r="M29" s="24">
        <v>30000</v>
      </c>
    </row>
    <row r="30" spans="1:13" ht="15" thickBot="1" x14ac:dyDescent="0.35">
      <c r="A30" s="30"/>
      <c r="B30" s="9" t="s">
        <v>48</v>
      </c>
      <c r="C30" s="2"/>
      <c r="D30" s="2"/>
      <c r="E30" s="6">
        <v>20000</v>
      </c>
      <c r="F30" s="6"/>
      <c r="I30" t="s">
        <v>36</v>
      </c>
      <c r="J30" s="24">
        <v>34500</v>
      </c>
      <c r="L30" t="s">
        <v>36</v>
      </c>
      <c r="M30" s="24">
        <v>34500</v>
      </c>
    </row>
    <row r="31" spans="1:13" ht="15.6" thickTop="1" thickBot="1" x14ac:dyDescent="0.35">
      <c r="A31" s="31">
        <v>45662</v>
      </c>
      <c r="B31" s="2" t="s">
        <v>35</v>
      </c>
      <c r="C31" s="2"/>
      <c r="D31" s="2"/>
      <c r="E31" s="14"/>
      <c r="F31" s="15">
        <v>20000</v>
      </c>
      <c r="M31" s="24"/>
    </row>
    <row r="32" spans="1:13" ht="15" thickTop="1" x14ac:dyDescent="0.3">
      <c r="A32" s="31"/>
      <c r="B32" s="2" t="s">
        <v>29</v>
      </c>
      <c r="C32" s="2"/>
      <c r="D32" s="2"/>
      <c r="E32" s="28">
        <f>SUM(E30:E31)</f>
        <v>20000</v>
      </c>
      <c r="F32" s="28">
        <f>SUM(F30:F31)</f>
        <v>20000</v>
      </c>
      <c r="I32" t="s">
        <v>32</v>
      </c>
      <c r="J32" s="24">
        <v>600</v>
      </c>
      <c r="L32" t="s">
        <v>32</v>
      </c>
      <c r="M32" s="24">
        <v>180</v>
      </c>
    </row>
    <row r="33" spans="1:13" x14ac:dyDescent="0.3">
      <c r="A33" s="31"/>
      <c r="B33" s="25" t="s">
        <v>49</v>
      </c>
      <c r="C33" s="2"/>
      <c r="D33" s="2"/>
      <c r="E33" s="6"/>
      <c r="F33" s="6"/>
      <c r="I33" t="s">
        <v>33</v>
      </c>
      <c r="J33" s="24">
        <v>300</v>
      </c>
      <c r="L33" t="s">
        <v>33</v>
      </c>
      <c r="M33" s="24">
        <v>300</v>
      </c>
    </row>
    <row r="34" spans="1:13" ht="15" thickBot="1" x14ac:dyDescent="0.35">
      <c r="A34" s="7"/>
      <c r="B34" s="2" t="s">
        <v>50</v>
      </c>
      <c r="C34" s="2"/>
      <c r="D34" s="2"/>
      <c r="E34" s="26">
        <f>+E32+E29+E18+E11</f>
        <v>294500</v>
      </c>
      <c r="F34" s="27">
        <f>+F32+F29+F18+F11</f>
        <v>294500</v>
      </c>
      <c r="I34" t="s">
        <v>37</v>
      </c>
      <c r="J34" s="24">
        <v>900</v>
      </c>
      <c r="L34" t="s">
        <v>37</v>
      </c>
      <c r="M34" s="24">
        <v>270</v>
      </c>
    </row>
    <row r="35" spans="1:13" ht="15" thickTop="1" x14ac:dyDescent="0.3">
      <c r="A35" s="7"/>
      <c r="B35" s="2" t="s">
        <v>51</v>
      </c>
      <c r="C35" s="2"/>
      <c r="D35" s="2"/>
      <c r="E35" s="6"/>
      <c r="F35" s="6"/>
      <c r="I35" t="s">
        <v>40</v>
      </c>
      <c r="J35" s="24">
        <v>34500</v>
      </c>
      <c r="L35" t="s">
        <v>40</v>
      </c>
      <c r="M35" s="24">
        <v>10350</v>
      </c>
    </row>
    <row r="36" spans="1:13" x14ac:dyDescent="0.3">
      <c r="A36" s="7"/>
      <c r="B36" s="2"/>
      <c r="C36" s="2"/>
      <c r="D36" s="2"/>
      <c r="E36" s="6"/>
      <c r="F36" s="6"/>
      <c r="I36" t="s">
        <v>41</v>
      </c>
      <c r="J36" s="24">
        <v>33600</v>
      </c>
      <c r="L36" t="s">
        <v>41</v>
      </c>
      <c r="M36" s="24">
        <v>10080</v>
      </c>
    </row>
    <row r="37" spans="1:13" x14ac:dyDescent="0.3">
      <c r="A37" s="7"/>
      <c r="B37" s="2"/>
      <c r="C37" s="2"/>
      <c r="D37" s="2"/>
      <c r="E37" s="6"/>
      <c r="F37" s="6"/>
    </row>
    <row r="38" spans="1:13" x14ac:dyDescent="0.3">
      <c r="A38" s="7"/>
      <c r="B38" s="2"/>
      <c r="C38" s="2"/>
      <c r="D38" s="2"/>
      <c r="E38" s="6"/>
      <c r="F38" s="6"/>
    </row>
    <row r="39" spans="1:13" x14ac:dyDescent="0.3">
      <c r="A39" s="7"/>
      <c r="B39" s="2"/>
      <c r="C39" s="2"/>
      <c r="D39" s="2"/>
      <c r="E39" s="6"/>
      <c r="F39" s="6"/>
    </row>
    <row r="40" spans="1:13" x14ac:dyDescent="0.3">
      <c r="A40" s="7"/>
      <c r="B40" s="2"/>
      <c r="C40" s="2"/>
      <c r="D40" s="2"/>
      <c r="E40" s="6"/>
      <c r="F40" s="6"/>
    </row>
    <row r="41" spans="1:13" x14ac:dyDescent="0.3">
      <c r="A41" s="7"/>
      <c r="B41" s="2"/>
      <c r="C41" s="2"/>
      <c r="D41" s="2"/>
      <c r="E41" s="6"/>
      <c r="F41" s="6"/>
    </row>
    <row r="42" spans="1:13" x14ac:dyDescent="0.3">
      <c r="A42" s="7"/>
      <c r="B42" s="2"/>
      <c r="C42" s="2"/>
      <c r="D42" s="2"/>
      <c r="E42" s="6"/>
      <c r="F42" s="6"/>
    </row>
    <row r="43" spans="1:13" x14ac:dyDescent="0.3">
      <c r="A43" s="7"/>
      <c r="B43" s="2"/>
      <c r="C43" s="2"/>
      <c r="D43" s="2"/>
      <c r="E43" s="6"/>
      <c r="F43" s="6"/>
    </row>
    <row r="44" spans="1:13" x14ac:dyDescent="0.3">
      <c r="A44" s="7"/>
      <c r="B44" s="2"/>
      <c r="C44" s="2"/>
      <c r="D44" s="2"/>
      <c r="E44" s="6"/>
      <c r="F44" s="6"/>
    </row>
    <row r="45" spans="1:13" x14ac:dyDescent="0.3">
      <c r="A45" s="7"/>
      <c r="B45" s="2"/>
      <c r="C45" s="2"/>
      <c r="D45" s="2"/>
      <c r="E45" s="6"/>
      <c r="F45" s="6"/>
    </row>
    <row r="46" spans="1:13" x14ac:dyDescent="0.3">
      <c r="A46" s="7"/>
      <c r="B46" s="2"/>
      <c r="C46" s="2"/>
      <c r="D46" s="2"/>
      <c r="E46" s="6"/>
      <c r="F46" s="6"/>
    </row>
    <row r="47" spans="1:13" x14ac:dyDescent="0.3">
      <c r="A47" s="7"/>
      <c r="B47" s="2"/>
      <c r="C47" s="2"/>
      <c r="D47" s="2"/>
      <c r="E47" s="6"/>
      <c r="F47" s="6"/>
    </row>
    <row r="48" spans="1:13" x14ac:dyDescent="0.3">
      <c r="A48" s="7"/>
      <c r="B48" s="2"/>
      <c r="C48" s="2"/>
      <c r="D48" s="2"/>
      <c r="E48" s="6"/>
      <c r="F48" s="6"/>
    </row>
    <row r="49" spans="1:6" x14ac:dyDescent="0.3">
      <c r="A49" s="7"/>
      <c r="B49" s="2"/>
      <c r="C49" s="2"/>
      <c r="D49" s="2"/>
      <c r="E49" s="6"/>
      <c r="F49" s="6"/>
    </row>
    <row r="50" spans="1:6" x14ac:dyDescent="0.3">
      <c r="A50" s="7"/>
      <c r="B50" s="2"/>
      <c r="C50" s="2"/>
      <c r="D50" s="2"/>
      <c r="E50" s="6"/>
      <c r="F50" s="6"/>
    </row>
    <row r="51" spans="1:6" x14ac:dyDescent="0.3">
      <c r="A51" s="7"/>
      <c r="B51" s="2"/>
      <c r="C51" s="2"/>
      <c r="D51" s="2"/>
      <c r="E51" s="6"/>
      <c r="F51" s="6"/>
    </row>
    <row r="52" spans="1:6" x14ac:dyDescent="0.3">
      <c r="A52" s="7"/>
      <c r="B52" s="2"/>
      <c r="C52" s="2"/>
      <c r="D52" s="2"/>
      <c r="E52" s="6"/>
      <c r="F52" s="6"/>
    </row>
    <row r="53" spans="1:6" x14ac:dyDescent="0.3">
      <c r="A53" s="7"/>
      <c r="B53" s="2"/>
      <c r="C53" s="2"/>
      <c r="D53" s="2"/>
      <c r="E53" s="6"/>
      <c r="F53" s="6"/>
    </row>
    <row r="54" spans="1:6" x14ac:dyDescent="0.3">
      <c r="A54" s="7"/>
      <c r="B54" s="2"/>
      <c r="C54" s="2"/>
      <c r="D54" s="2"/>
      <c r="E54" s="6"/>
      <c r="F54" s="6"/>
    </row>
    <row r="55" spans="1:6" x14ac:dyDescent="0.3">
      <c r="A55" s="7"/>
      <c r="B55" s="2"/>
      <c r="C55" s="2"/>
      <c r="D55" s="2"/>
      <c r="E55" s="6"/>
      <c r="F55" s="6"/>
    </row>
    <row r="56" spans="1:6" x14ac:dyDescent="0.3">
      <c r="A56" s="7"/>
      <c r="B56" s="2"/>
      <c r="C56" s="2"/>
      <c r="D56" s="2"/>
      <c r="E56" s="6"/>
      <c r="F56" s="6"/>
    </row>
    <row r="57" spans="1:6" x14ac:dyDescent="0.3">
      <c r="A57" s="7"/>
      <c r="B57" s="2"/>
      <c r="C57" s="2"/>
      <c r="D57" s="2"/>
      <c r="E57" s="6"/>
      <c r="F57" s="6"/>
    </row>
    <row r="58" spans="1:6" x14ac:dyDescent="0.3">
      <c r="A58" s="7"/>
      <c r="B58" s="2"/>
      <c r="C58" s="2"/>
      <c r="D58" s="2"/>
      <c r="E58" s="6"/>
      <c r="F58" s="6"/>
    </row>
    <row r="59" spans="1:6" x14ac:dyDescent="0.3">
      <c r="A59" s="7"/>
      <c r="B59" s="2"/>
      <c r="C59" s="2"/>
      <c r="D59" s="2"/>
      <c r="E59" s="6"/>
      <c r="F59" s="6"/>
    </row>
  </sheetData>
  <mergeCells count="9">
    <mergeCell ref="A31:A33"/>
    <mergeCell ref="A22:A29"/>
    <mergeCell ref="G22:G29"/>
    <mergeCell ref="I22:J22"/>
    <mergeCell ref="L22:M22"/>
    <mergeCell ref="A2:D2"/>
    <mergeCell ref="A1:D1"/>
    <mergeCell ref="A4:A13"/>
    <mergeCell ref="A14:A2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5D2A0-BFBE-401C-8FC7-C8B2BA8A2B26}">
  <dimension ref="A1:J46"/>
  <sheetViews>
    <sheetView tabSelected="1" topLeftCell="A22" zoomScale="85" zoomScaleNormal="85" workbookViewId="0">
      <selection activeCell="B49" sqref="B49"/>
    </sheetView>
  </sheetViews>
  <sheetFormatPr baseColWidth="10" defaultRowHeight="14.4" x14ac:dyDescent="0.3"/>
  <cols>
    <col min="1" max="1" width="10.33203125" bestFit="1" customWidth="1"/>
    <col min="2" max="2" width="55.5546875" bestFit="1" customWidth="1"/>
    <col min="3" max="3" width="6.44140625" bestFit="1" customWidth="1"/>
    <col min="4" max="4" width="12.21875" bestFit="1" customWidth="1"/>
    <col min="5" max="6" width="13.88671875" bestFit="1" customWidth="1"/>
    <col min="7" max="7" width="18.109375" customWidth="1"/>
    <col min="8" max="9" width="23.5546875" bestFit="1" customWidth="1"/>
    <col min="10" max="10" width="42.21875" customWidth="1"/>
  </cols>
  <sheetData>
    <row r="1" spans="1:10" x14ac:dyDescent="0.3">
      <c r="A1" s="16" t="s">
        <v>9</v>
      </c>
      <c r="B1" s="16"/>
      <c r="C1" s="16"/>
      <c r="D1" s="16"/>
    </row>
    <row r="2" spans="1:10" x14ac:dyDescent="0.3">
      <c r="A2" s="16" t="s">
        <v>10</v>
      </c>
      <c r="B2" s="16"/>
      <c r="C2" s="16"/>
      <c r="D2" s="16"/>
      <c r="E2" s="4" t="s">
        <v>8</v>
      </c>
      <c r="F2" s="8">
        <v>2</v>
      </c>
    </row>
    <row r="3" spans="1:10" ht="43.8" customHeight="1" x14ac:dyDescent="0.3">
      <c r="A3" s="1" t="s">
        <v>1</v>
      </c>
      <c r="B3" s="3" t="s">
        <v>2</v>
      </c>
      <c r="C3" s="3" t="s">
        <v>0</v>
      </c>
      <c r="D3" s="1" t="s">
        <v>3</v>
      </c>
      <c r="E3" s="1" t="s">
        <v>4</v>
      </c>
      <c r="F3" s="1" t="s">
        <v>5</v>
      </c>
      <c r="G3" s="21" t="s">
        <v>25</v>
      </c>
      <c r="H3" s="21" t="s">
        <v>54</v>
      </c>
      <c r="I3" s="21" t="s">
        <v>55</v>
      </c>
      <c r="J3" s="21" t="s">
        <v>59</v>
      </c>
    </row>
    <row r="4" spans="1:10" ht="15" customHeight="1" thickBot="1" x14ac:dyDescent="0.35">
      <c r="A4" s="34"/>
      <c r="B4" s="9" t="s">
        <v>52</v>
      </c>
      <c r="C4" s="10"/>
      <c r="D4" s="10"/>
      <c r="E4" s="32">
        <v>294500</v>
      </c>
      <c r="F4" s="33">
        <v>294500</v>
      </c>
      <c r="H4" t="s">
        <v>58</v>
      </c>
      <c r="I4" s="24">
        <v>43478.26</v>
      </c>
      <c r="J4" s="39"/>
    </row>
    <row r="5" spans="1:10" ht="15.6" thickTop="1" thickBot="1" x14ac:dyDescent="0.35">
      <c r="A5" s="17">
        <v>45664</v>
      </c>
      <c r="B5" s="9" t="s">
        <v>53</v>
      </c>
      <c r="C5" s="10"/>
      <c r="D5" s="11"/>
      <c r="E5" s="6"/>
      <c r="F5" s="6"/>
      <c r="H5" t="s">
        <v>56</v>
      </c>
      <c r="I5" s="24">
        <v>6521.74</v>
      </c>
      <c r="J5" s="36" t="s">
        <v>60</v>
      </c>
    </row>
    <row r="6" spans="1:10" ht="15" thickTop="1" x14ac:dyDescent="0.3">
      <c r="A6" s="18"/>
      <c r="B6" s="2" t="s">
        <v>61</v>
      </c>
      <c r="C6" s="2"/>
      <c r="D6" s="2"/>
      <c r="E6" s="6">
        <v>48695.65</v>
      </c>
      <c r="F6" s="6"/>
      <c r="H6" t="s">
        <v>39</v>
      </c>
      <c r="I6" s="35">
        <f>SUM(I4:I5)</f>
        <v>50000</v>
      </c>
      <c r="J6" s="36"/>
    </row>
    <row r="7" spans="1:10" x14ac:dyDescent="0.3">
      <c r="A7" s="18"/>
      <c r="B7" s="2" t="s">
        <v>62</v>
      </c>
      <c r="C7" s="2"/>
      <c r="D7" s="2"/>
      <c r="E7" s="6">
        <v>869.57</v>
      </c>
      <c r="F7" s="6"/>
      <c r="I7" s="24"/>
      <c r="J7" s="36"/>
    </row>
    <row r="8" spans="1:10" x14ac:dyDescent="0.3">
      <c r="A8" s="18"/>
      <c r="B8" s="2" t="s">
        <v>63</v>
      </c>
      <c r="C8" s="2"/>
      <c r="D8" s="2"/>
      <c r="E8" s="6">
        <v>434.78</v>
      </c>
      <c r="F8" s="6"/>
      <c r="H8" t="s">
        <v>32</v>
      </c>
      <c r="I8" s="24">
        <f>+I4*0.02</f>
        <v>869.5652</v>
      </c>
      <c r="J8" s="36"/>
    </row>
    <row r="9" spans="1:10" ht="15" thickBot="1" x14ac:dyDescent="0.35">
      <c r="A9" s="18"/>
      <c r="B9" s="2" t="s">
        <v>64</v>
      </c>
      <c r="C9" s="2"/>
      <c r="D9" s="2"/>
      <c r="E9" s="14"/>
      <c r="F9" s="15">
        <v>50000</v>
      </c>
      <c r="H9" t="s">
        <v>33</v>
      </c>
      <c r="I9" s="24">
        <f>+I4*0.01</f>
        <v>434.7826</v>
      </c>
      <c r="J9" s="36"/>
    </row>
    <row r="10" spans="1:10" ht="15" thickTop="1" x14ac:dyDescent="0.3">
      <c r="A10" s="18"/>
      <c r="B10" s="2"/>
      <c r="C10" s="2"/>
      <c r="D10" s="2"/>
      <c r="E10" s="29">
        <f>SUM(E6:E9)</f>
        <v>50000</v>
      </c>
      <c r="F10" s="29">
        <f>SUM(F6:F9)</f>
        <v>50000</v>
      </c>
      <c r="H10" t="s">
        <v>57</v>
      </c>
      <c r="I10" s="35">
        <f>SUM(I8:I9)</f>
        <v>1304.3478</v>
      </c>
      <c r="J10" s="36"/>
    </row>
    <row r="11" spans="1:10" x14ac:dyDescent="0.3">
      <c r="A11" s="18"/>
      <c r="B11" s="2" t="s">
        <v>66</v>
      </c>
      <c r="C11" s="2"/>
      <c r="D11" s="2"/>
      <c r="E11" s="6"/>
      <c r="F11" s="6"/>
      <c r="I11" s="24"/>
      <c r="J11" s="36"/>
    </row>
    <row r="12" spans="1:10" x14ac:dyDescent="0.3">
      <c r="A12" s="18"/>
      <c r="B12" s="2" t="s">
        <v>67</v>
      </c>
      <c r="C12" s="2"/>
      <c r="D12" s="2"/>
      <c r="E12" s="6"/>
      <c r="F12" s="6"/>
      <c r="I12" s="24">
        <v>50000</v>
      </c>
      <c r="J12" s="36"/>
    </row>
    <row r="13" spans="1:10" ht="15" thickBot="1" x14ac:dyDescent="0.35">
      <c r="A13" s="7"/>
      <c r="B13" s="2" t="s">
        <v>65</v>
      </c>
      <c r="C13" s="2"/>
      <c r="D13" s="2"/>
      <c r="E13" s="6"/>
      <c r="F13" s="6"/>
      <c r="I13" s="37">
        <f>+-I10</f>
        <v>-1304.3478</v>
      </c>
      <c r="J13" s="36"/>
    </row>
    <row r="14" spans="1:10" ht="15" thickTop="1" x14ac:dyDescent="0.3">
      <c r="A14" s="38"/>
      <c r="B14" s="20"/>
      <c r="C14" s="20"/>
      <c r="D14" s="20"/>
      <c r="E14" s="13"/>
      <c r="F14" s="13"/>
      <c r="H14" t="s">
        <v>75</v>
      </c>
      <c r="I14" s="24">
        <v>50000</v>
      </c>
      <c r="J14" s="36"/>
    </row>
    <row r="15" spans="1:10" ht="15" thickBot="1" x14ac:dyDescent="0.35">
      <c r="A15" s="17">
        <v>45664</v>
      </c>
      <c r="B15" s="9" t="s">
        <v>68</v>
      </c>
      <c r="C15" s="10"/>
      <c r="D15" s="11"/>
      <c r="E15" s="6"/>
      <c r="F15" s="6"/>
      <c r="H15" t="s">
        <v>56</v>
      </c>
      <c r="I15" s="24">
        <f>+I14*0.15</f>
        <v>7500</v>
      </c>
      <c r="J15" s="36" t="s">
        <v>60</v>
      </c>
    </row>
    <row r="16" spans="1:10" ht="15" thickTop="1" x14ac:dyDescent="0.3">
      <c r="A16" s="18"/>
      <c r="B16" s="2" t="s">
        <v>69</v>
      </c>
      <c r="C16" s="2"/>
      <c r="D16" s="2"/>
      <c r="E16" s="6">
        <v>50000</v>
      </c>
      <c r="F16" s="6"/>
      <c r="H16" t="s">
        <v>39</v>
      </c>
      <c r="I16" s="35">
        <f>SUM(I14:I15)</f>
        <v>57500</v>
      </c>
      <c r="J16" s="36"/>
    </row>
    <row r="17" spans="1:10" x14ac:dyDescent="0.3">
      <c r="A17" s="18"/>
      <c r="B17" s="2" t="s">
        <v>70</v>
      </c>
      <c r="C17" s="2"/>
      <c r="D17" s="2"/>
      <c r="E17" s="6">
        <v>7500</v>
      </c>
      <c r="F17" s="6"/>
      <c r="I17" s="24"/>
      <c r="J17" s="36"/>
    </row>
    <row r="18" spans="1:10" x14ac:dyDescent="0.3">
      <c r="A18" s="18"/>
      <c r="B18" s="2" t="s">
        <v>71</v>
      </c>
      <c r="C18" s="2"/>
      <c r="D18" s="2"/>
      <c r="E18" s="6"/>
      <c r="F18" s="6">
        <v>22400</v>
      </c>
      <c r="H18" t="s">
        <v>32</v>
      </c>
      <c r="I18" s="24">
        <v>400</v>
      </c>
      <c r="J18" s="36"/>
    </row>
    <row r="19" spans="1:10" x14ac:dyDescent="0.3">
      <c r="A19" s="18"/>
      <c r="B19" s="2" t="s">
        <v>74</v>
      </c>
      <c r="C19" s="2"/>
      <c r="D19" s="2"/>
      <c r="E19" s="6"/>
      <c r="F19" s="6">
        <v>34500</v>
      </c>
      <c r="H19" t="s">
        <v>33</v>
      </c>
      <c r="I19" s="24">
        <v>200</v>
      </c>
      <c r="J19" s="36"/>
    </row>
    <row r="20" spans="1:10" x14ac:dyDescent="0.3">
      <c r="A20" s="18"/>
      <c r="B20" s="2" t="s">
        <v>72</v>
      </c>
      <c r="C20" s="2"/>
      <c r="D20" s="2"/>
      <c r="E20" s="6"/>
      <c r="F20" s="6">
        <v>400</v>
      </c>
      <c r="H20" t="s">
        <v>57</v>
      </c>
      <c r="I20" s="35">
        <f>SUM(I18:I19)</f>
        <v>600</v>
      </c>
      <c r="J20" s="36"/>
    </row>
    <row r="21" spans="1:10" ht="15" thickBot="1" x14ac:dyDescent="0.35">
      <c r="A21" s="18"/>
      <c r="B21" s="2" t="s">
        <v>73</v>
      </c>
      <c r="C21" s="2"/>
      <c r="D21" s="2"/>
      <c r="E21" s="14"/>
      <c r="F21" s="15">
        <v>200</v>
      </c>
      <c r="I21" s="24"/>
      <c r="J21" s="36"/>
    </row>
    <row r="22" spans="1:10" ht="15" thickTop="1" x14ac:dyDescent="0.3">
      <c r="A22" s="18"/>
      <c r="B22" s="2" t="s">
        <v>77</v>
      </c>
      <c r="C22" s="2"/>
      <c r="D22" s="2"/>
      <c r="E22" s="29">
        <f>SUM(E16:E21)</f>
        <v>57500</v>
      </c>
      <c r="F22" s="29">
        <f>SUM(F16:F21)</f>
        <v>57500</v>
      </c>
      <c r="H22" t="s">
        <v>76</v>
      </c>
      <c r="I22" s="24">
        <f>+I16*0.4</f>
        <v>23000</v>
      </c>
      <c r="J22" s="36"/>
    </row>
    <row r="23" spans="1:10" ht="15" thickBot="1" x14ac:dyDescent="0.35">
      <c r="A23" s="7"/>
      <c r="B23" s="2" t="s">
        <v>78</v>
      </c>
      <c r="C23" s="2"/>
      <c r="D23" s="2"/>
      <c r="E23" s="6"/>
      <c r="F23" s="6"/>
      <c r="I23" s="37">
        <f>+-I20</f>
        <v>-600</v>
      </c>
      <c r="J23" s="36"/>
    </row>
    <row r="24" spans="1:10" ht="15" thickTop="1" x14ac:dyDescent="0.3">
      <c r="A24" s="38"/>
      <c r="B24" s="20"/>
      <c r="C24" s="20"/>
      <c r="D24" s="20"/>
      <c r="E24" s="13"/>
      <c r="F24" s="13"/>
      <c r="H24" t="s">
        <v>82</v>
      </c>
      <c r="I24" s="24">
        <v>1000</v>
      </c>
      <c r="J24" s="36"/>
    </row>
    <row r="25" spans="1:10" ht="15" thickBot="1" x14ac:dyDescent="0.35">
      <c r="A25" s="17">
        <v>45664</v>
      </c>
      <c r="B25" s="9" t="s">
        <v>79</v>
      </c>
      <c r="C25" s="10"/>
      <c r="D25" s="11"/>
      <c r="E25" s="6"/>
      <c r="F25" s="6"/>
      <c r="H25" t="s">
        <v>56</v>
      </c>
      <c r="I25" s="24">
        <f>+I24*0.15</f>
        <v>150</v>
      </c>
      <c r="J25" s="36" t="s">
        <v>80</v>
      </c>
    </row>
    <row r="26" spans="1:10" ht="15" thickTop="1" x14ac:dyDescent="0.3">
      <c r="A26" s="18"/>
      <c r="B26" s="2" t="s">
        <v>81</v>
      </c>
      <c r="C26" s="2"/>
      <c r="D26" s="2"/>
      <c r="E26" s="6">
        <v>10000</v>
      </c>
      <c r="F26" s="6"/>
      <c r="H26" t="s">
        <v>39</v>
      </c>
      <c r="I26" s="35">
        <f>SUM(I24:I25)</f>
        <v>1150</v>
      </c>
      <c r="J26" s="36"/>
    </row>
    <row r="27" spans="1:10" x14ac:dyDescent="0.3">
      <c r="A27" s="18"/>
      <c r="B27" s="2" t="s">
        <v>71</v>
      </c>
      <c r="C27" s="2"/>
      <c r="D27" s="2"/>
      <c r="E27" s="6"/>
      <c r="F27" s="6">
        <v>970</v>
      </c>
      <c r="I27" s="24"/>
      <c r="J27" s="36"/>
    </row>
    <row r="28" spans="1:10" x14ac:dyDescent="0.3">
      <c r="A28" s="18"/>
      <c r="B28" s="2" t="s">
        <v>72</v>
      </c>
      <c r="C28" s="2"/>
      <c r="D28" s="2"/>
      <c r="E28" s="6"/>
      <c r="F28" s="6">
        <v>20</v>
      </c>
      <c r="H28" t="s">
        <v>32</v>
      </c>
      <c r="I28" s="24">
        <v>20</v>
      </c>
      <c r="J28" s="36"/>
    </row>
    <row r="29" spans="1:10" x14ac:dyDescent="0.3">
      <c r="A29" s="18"/>
      <c r="B29" s="2" t="s">
        <v>73</v>
      </c>
      <c r="C29" s="2"/>
      <c r="D29" s="2"/>
      <c r="E29" s="6"/>
      <c r="F29" s="6">
        <v>10</v>
      </c>
      <c r="H29" t="s">
        <v>33</v>
      </c>
      <c r="I29" s="24">
        <v>10</v>
      </c>
      <c r="J29" s="36"/>
    </row>
    <row r="30" spans="1:10" x14ac:dyDescent="0.3">
      <c r="A30" s="18"/>
      <c r="B30" s="2" t="s">
        <v>83</v>
      </c>
      <c r="C30" s="2"/>
      <c r="D30" s="2"/>
      <c r="E30" s="6"/>
      <c r="F30" s="6"/>
      <c r="H30" t="s">
        <v>57</v>
      </c>
      <c r="I30" s="35">
        <f>SUM(I28:I29)</f>
        <v>30</v>
      </c>
      <c r="J30" s="36"/>
    </row>
    <row r="31" spans="1:10" ht="15" thickBot="1" x14ac:dyDescent="0.35">
      <c r="A31" s="18"/>
      <c r="B31" s="2" t="s">
        <v>65</v>
      </c>
      <c r="C31" s="2"/>
      <c r="D31" s="2"/>
      <c r="E31" s="14"/>
      <c r="F31" s="15"/>
      <c r="I31" s="24"/>
      <c r="J31" s="36"/>
    </row>
    <row r="32" spans="1:10" ht="15" thickTop="1" x14ac:dyDescent="0.3">
      <c r="A32" s="18"/>
      <c r="B32" s="2"/>
      <c r="C32" s="2"/>
      <c r="D32" s="2"/>
      <c r="E32" s="29">
        <f>SUM(E26:E31)</f>
        <v>10000</v>
      </c>
      <c r="F32" s="29">
        <f>SUM(F26:F31)</f>
        <v>1000</v>
      </c>
      <c r="H32" t="s">
        <v>76</v>
      </c>
      <c r="I32" s="24">
        <v>1000</v>
      </c>
      <c r="J32" s="36"/>
    </row>
    <row r="33" spans="1:10" ht="15" thickBot="1" x14ac:dyDescent="0.35">
      <c r="A33" s="7"/>
      <c r="B33" s="2"/>
      <c r="C33" s="2"/>
      <c r="D33" s="2"/>
      <c r="E33" s="6"/>
      <c r="F33" s="6"/>
      <c r="I33" s="37">
        <f>+-I30</f>
        <v>-30</v>
      </c>
      <c r="J33" s="36"/>
    </row>
    <row r="34" spans="1:10" ht="15" thickTop="1" x14ac:dyDescent="0.3">
      <c r="A34" s="38"/>
      <c r="B34" s="20"/>
      <c r="C34" s="20"/>
      <c r="D34" s="20"/>
      <c r="E34" s="13"/>
      <c r="F34" s="13"/>
      <c r="I34" s="24"/>
      <c r="J34" s="36"/>
    </row>
    <row r="35" spans="1:10" ht="15" customHeight="1" x14ac:dyDescent="0.3">
      <c r="A35" s="38"/>
      <c r="B35" s="20"/>
      <c r="C35" s="20"/>
      <c r="D35" s="20"/>
      <c r="E35" s="13"/>
      <c r="F35" s="13"/>
    </row>
    <row r="36" spans="1:10" ht="15" thickBot="1" x14ac:dyDescent="0.35">
      <c r="A36" s="17">
        <v>45670</v>
      </c>
      <c r="B36" s="9" t="s">
        <v>79</v>
      </c>
      <c r="C36" s="10"/>
      <c r="D36" s="11"/>
      <c r="E36" s="6"/>
      <c r="F36" s="6"/>
      <c r="I36" s="24"/>
      <c r="J36" s="36" t="s">
        <v>84</v>
      </c>
    </row>
    <row r="37" spans="1:10" ht="15" thickTop="1" x14ac:dyDescent="0.3">
      <c r="A37" s="18"/>
      <c r="B37" s="2" t="s">
        <v>85</v>
      </c>
      <c r="C37" s="2"/>
      <c r="D37" s="2"/>
      <c r="E37" s="6">
        <v>750</v>
      </c>
      <c r="F37" s="6"/>
      <c r="I37" s="24"/>
      <c r="J37" s="36"/>
    </row>
    <row r="38" spans="1:10" x14ac:dyDescent="0.3">
      <c r="A38" s="18"/>
      <c r="B38" s="2" t="s">
        <v>71</v>
      </c>
      <c r="C38" s="2"/>
      <c r="D38" s="2"/>
      <c r="E38" s="6"/>
      <c r="F38" s="6">
        <v>750</v>
      </c>
      <c r="I38" s="35"/>
      <c r="J38" s="36"/>
    </row>
    <row r="39" spans="1:10" x14ac:dyDescent="0.3">
      <c r="A39" s="18"/>
      <c r="B39" s="2"/>
      <c r="C39" s="2"/>
      <c r="D39" s="2"/>
      <c r="E39" s="6"/>
      <c r="F39" s="6"/>
      <c r="I39" s="24"/>
      <c r="J39" s="36"/>
    </row>
    <row r="40" spans="1:10" x14ac:dyDescent="0.3">
      <c r="A40" s="18"/>
      <c r="B40" s="2"/>
      <c r="C40" s="2"/>
      <c r="D40" s="2"/>
      <c r="E40" s="6"/>
      <c r="F40" s="6"/>
      <c r="I40" s="24"/>
      <c r="J40" s="36"/>
    </row>
    <row r="41" spans="1:10" x14ac:dyDescent="0.3">
      <c r="A41" s="18"/>
      <c r="B41" s="2" t="s">
        <v>86</v>
      </c>
      <c r="C41" s="2"/>
      <c r="D41" s="2"/>
      <c r="E41" s="6"/>
      <c r="F41" s="6"/>
      <c r="I41" s="24"/>
      <c r="J41" s="36"/>
    </row>
    <row r="42" spans="1:10" ht="15" thickBot="1" x14ac:dyDescent="0.35">
      <c r="A42" s="18"/>
      <c r="B42" s="2" t="s">
        <v>88</v>
      </c>
      <c r="C42" s="2"/>
      <c r="D42" s="2"/>
      <c r="E42" s="14"/>
      <c r="F42" s="15"/>
      <c r="I42" s="35"/>
      <c r="J42" s="36"/>
    </row>
    <row r="43" spans="1:10" ht="15" thickTop="1" x14ac:dyDescent="0.3">
      <c r="A43" s="18"/>
      <c r="B43" s="2" t="s">
        <v>87</v>
      </c>
      <c r="C43" s="2"/>
      <c r="D43" s="2"/>
      <c r="E43" s="29">
        <f>SUM(E37:E42)</f>
        <v>750</v>
      </c>
      <c r="F43" s="29">
        <f>SUM(F37:F42)</f>
        <v>750</v>
      </c>
      <c r="I43" s="24"/>
      <c r="J43" s="36"/>
    </row>
    <row r="44" spans="1:10" x14ac:dyDescent="0.3">
      <c r="A44" s="7"/>
      <c r="B44" s="2"/>
      <c r="C44" s="2"/>
      <c r="D44" s="2"/>
      <c r="E44" s="6"/>
      <c r="F44" s="6"/>
      <c r="I44" s="24"/>
      <c r="J44" s="36"/>
    </row>
    <row r="45" spans="1:10" ht="15" thickBot="1" x14ac:dyDescent="0.35">
      <c r="I45" s="37"/>
      <c r="J45" s="36"/>
    </row>
    <row r="46" spans="1:10" ht="15" thickTop="1" x14ac:dyDescent="0.3"/>
  </sheetData>
  <mergeCells count="10">
    <mergeCell ref="A25:A32"/>
    <mergeCell ref="J25:J34"/>
    <mergeCell ref="A36:A43"/>
    <mergeCell ref="J36:J45"/>
    <mergeCell ref="J5:J14"/>
    <mergeCell ref="A15:A22"/>
    <mergeCell ref="J15:J24"/>
    <mergeCell ref="A1:D1"/>
    <mergeCell ref="A2:D2"/>
    <mergeCell ref="A5:A12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Folio#0001</vt:lpstr>
      <vt:lpstr>Folio#0002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Espinoza</dc:creator>
  <cp:lastModifiedBy>Ing. Espinoza</cp:lastModifiedBy>
  <dcterms:created xsi:type="dcterms:W3CDTF">2025-02-09T16:02:07Z</dcterms:created>
  <dcterms:modified xsi:type="dcterms:W3CDTF">2025-02-16T18:25:55Z</dcterms:modified>
</cp:coreProperties>
</file>