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40116A-D97C-44C3-8C91-52B77754CDF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3" i="1" l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H7" i="1"/>
  <c r="I7" i="1"/>
  <c r="E7" i="1"/>
  <c r="AL25" i="1"/>
  <c r="AL22" i="1"/>
  <c r="AL21" i="1"/>
  <c r="AL20" i="1"/>
  <c r="AL19" i="1"/>
  <c r="AL16" i="1"/>
  <c r="AL15" i="1"/>
  <c r="AL14" i="1"/>
  <c r="AL13" i="1"/>
  <c r="AL10" i="1"/>
  <c r="AL9" i="1"/>
  <c r="AL8" i="1"/>
  <c r="W22" i="1"/>
  <c r="V22" i="1"/>
  <c r="U22" i="1"/>
  <c r="T22" i="1"/>
  <c r="S22" i="1"/>
  <c r="R22" i="1"/>
  <c r="Q22" i="1"/>
  <c r="P22" i="1"/>
  <c r="O22" i="1"/>
  <c r="W21" i="1"/>
  <c r="V21" i="1"/>
  <c r="U21" i="1"/>
  <c r="T21" i="1"/>
  <c r="S21" i="1"/>
  <c r="R21" i="1"/>
  <c r="Q21" i="1"/>
  <c r="P21" i="1"/>
  <c r="O21" i="1"/>
  <c r="W20" i="1"/>
  <c r="V20" i="1"/>
  <c r="U20" i="1"/>
  <c r="T20" i="1"/>
  <c r="S20" i="1"/>
  <c r="R20" i="1"/>
  <c r="Q20" i="1"/>
  <c r="P20" i="1"/>
  <c r="O20" i="1"/>
  <c r="W16" i="1"/>
  <c r="V16" i="1"/>
  <c r="U16" i="1"/>
  <c r="T16" i="1"/>
  <c r="S16" i="1"/>
  <c r="R16" i="1"/>
  <c r="Q16" i="1"/>
  <c r="P16" i="1"/>
  <c r="O16" i="1"/>
  <c r="W15" i="1"/>
  <c r="V15" i="1"/>
  <c r="U15" i="1"/>
  <c r="T15" i="1"/>
  <c r="S15" i="1"/>
  <c r="R15" i="1"/>
  <c r="Q15" i="1"/>
  <c r="P15" i="1"/>
  <c r="O15" i="1"/>
  <c r="W14" i="1"/>
  <c r="V14" i="1"/>
  <c r="U14" i="1"/>
  <c r="T14" i="1"/>
  <c r="S14" i="1"/>
  <c r="R14" i="1"/>
  <c r="Q14" i="1"/>
  <c r="P14" i="1"/>
  <c r="O14" i="1"/>
  <c r="W10" i="1"/>
  <c r="V10" i="1"/>
  <c r="U10" i="1"/>
  <c r="T10" i="1"/>
  <c r="S10" i="1"/>
  <c r="R10" i="1"/>
  <c r="Q10" i="1"/>
  <c r="P10" i="1"/>
  <c r="O10" i="1"/>
  <c r="W9" i="1"/>
  <c r="V9" i="1"/>
  <c r="U9" i="1"/>
  <c r="T9" i="1"/>
  <c r="S9" i="1"/>
  <c r="R9" i="1"/>
  <c r="Q9" i="1"/>
  <c r="P9" i="1"/>
  <c r="O9" i="1"/>
  <c r="W8" i="1"/>
  <c r="V8" i="1"/>
  <c r="U8" i="1"/>
  <c r="T8" i="1"/>
  <c r="S8" i="1"/>
  <c r="R8" i="1"/>
  <c r="Q8" i="1"/>
  <c r="P8" i="1"/>
  <c r="O8" i="1"/>
  <c r="Z25" i="1"/>
  <c r="P25" i="1"/>
  <c r="Z24" i="1"/>
  <c r="Q24" i="1"/>
  <c r="Z23" i="1"/>
  <c r="R23" i="1"/>
  <c r="Z19" i="1"/>
  <c r="V19" i="1"/>
  <c r="Z18" i="1"/>
  <c r="Z17" i="1"/>
  <c r="R17" i="1"/>
  <c r="Z13" i="1"/>
  <c r="T13" i="1"/>
  <c r="Z12" i="1"/>
  <c r="Z11" i="1"/>
  <c r="Q11" i="1"/>
  <c r="AW10" i="1"/>
  <c r="AR10" i="1"/>
  <c r="K7" i="1"/>
  <c r="I53" i="1"/>
  <c r="AV10" i="1"/>
  <c r="AT10" i="1"/>
  <c r="AP10" i="1"/>
  <c r="AU10" i="1"/>
  <c r="AQ10" i="1"/>
  <c r="AO10" i="1"/>
  <c r="O13" i="1"/>
  <c r="Q13" i="1"/>
  <c r="R13" i="1"/>
  <c r="S23" i="1"/>
  <c r="P11" i="1"/>
  <c r="Q17" i="1"/>
  <c r="T23" i="1"/>
  <c r="W11" i="1"/>
  <c r="U13" i="1"/>
  <c r="S17" i="1"/>
  <c r="R24" i="1"/>
  <c r="V13" i="1"/>
  <c r="O19" i="1"/>
  <c r="S24" i="1"/>
  <c r="P12" i="1"/>
  <c r="W13" i="1"/>
  <c r="W19" i="1"/>
  <c r="T24" i="1"/>
  <c r="Q25" i="1"/>
  <c r="W12" i="1"/>
  <c r="R25" i="1"/>
  <c r="R18" i="1"/>
  <c r="S25" i="1"/>
  <c r="P19" i="1"/>
  <c r="R11" i="1"/>
  <c r="Q12" i="1"/>
  <c r="P13" i="1"/>
  <c r="T17" i="1"/>
  <c r="S18" i="1"/>
  <c r="R19" i="1"/>
  <c r="U24" i="1"/>
  <c r="T25" i="1"/>
  <c r="S11" i="1"/>
  <c r="R12" i="1"/>
  <c r="T18" i="1"/>
  <c r="S19" i="1"/>
  <c r="O23" i="1"/>
  <c r="U25" i="1"/>
  <c r="T19" i="1"/>
  <c r="O24" i="1"/>
  <c r="V25" i="1"/>
  <c r="U23" i="1"/>
  <c r="S12" i="1"/>
  <c r="T12" i="1"/>
  <c r="S13" i="1"/>
  <c r="U19" i="1"/>
  <c r="Q23" i="1"/>
  <c r="O25" i="1"/>
  <c r="W25" i="1"/>
  <c r="Q18" i="1"/>
  <c r="Q19" i="1"/>
  <c r="T11" i="1"/>
  <c r="E8" i="1"/>
  <c r="E53" i="1"/>
  <c r="AQ11" i="1"/>
  <c r="AC11" i="1"/>
  <c r="O11" i="1"/>
  <c r="AT11" i="1"/>
  <c r="AI12" i="1"/>
  <c r="U12" i="1"/>
  <c r="AU11" i="1"/>
  <c r="AJ12" i="1"/>
  <c r="V12" i="1"/>
  <c r="AO11" i="1"/>
  <c r="AI17" i="1"/>
  <c r="U17" i="1"/>
  <c r="H53" i="1"/>
  <c r="B53" i="1"/>
  <c r="AP11" i="1"/>
  <c r="AV11" i="1"/>
  <c r="AJ17" i="1"/>
  <c r="V17" i="1"/>
  <c r="AI11" i="1"/>
  <c r="U11" i="1"/>
  <c r="AJ23" i="1"/>
  <c r="V23" i="1"/>
  <c r="AK18" i="1"/>
  <c r="W18" i="1"/>
  <c r="AC17" i="1"/>
  <c r="AK24" i="1"/>
  <c r="W24" i="1"/>
  <c r="AD23" i="1"/>
  <c r="P23" i="1"/>
  <c r="AI18" i="1"/>
  <c r="U18" i="1"/>
  <c r="AJ24" i="1"/>
  <c r="V24" i="1"/>
  <c r="AD17" i="1"/>
  <c r="P17" i="1"/>
  <c r="AJ18" i="1"/>
  <c r="V18" i="1"/>
  <c r="AD24" i="1"/>
  <c r="AC12" i="1"/>
  <c r="O12" i="1"/>
  <c r="AC18" i="1"/>
  <c r="O18" i="1"/>
  <c r="AD18" i="1"/>
  <c r="P18" i="1"/>
  <c r="AK23" i="1"/>
  <c r="W23" i="1"/>
  <c r="AJ11" i="1"/>
  <c r="V11" i="1"/>
  <c r="AK17" i="1"/>
  <c r="W17" i="1"/>
  <c r="O17" i="1"/>
  <c r="I8" i="1"/>
  <c r="H8" i="1"/>
  <c r="B8" i="1"/>
  <c r="AL11" i="1"/>
  <c r="AL12" i="1"/>
  <c r="AL18" i="1"/>
  <c r="AL23" i="1"/>
  <c r="P24" i="1"/>
  <c r="AL24" i="1"/>
  <c r="AL17" i="1"/>
  <c r="K8" i="1"/>
  <c r="H9" i="1"/>
  <c r="I9" i="1"/>
  <c r="B9" i="1"/>
  <c r="E9" i="1"/>
  <c r="H54" i="1"/>
  <c r="B54" i="1"/>
  <c r="E54" i="1"/>
  <c r="I54" i="1"/>
  <c r="K9" i="1"/>
  <c r="H10" i="1"/>
  <c r="I10" i="1"/>
  <c r="B10" i="1"/>
  <c r="E10" i="1"/>
  <c r="B55" i="1"/>
  <c r="H55" i="1"/>
  <c r="E55" i="1"/>
  <c r="I55" i="1"/>
  <c r="K10" i="1"/>
  <c r="H11" i="1"/>
  <c r="E11" i="1"/>
  <c r="B11" i="1"/>
  <c r="I11" i="1"/>
  <c r="B56" i="1"/>
  <c r="H56" i="1"/>
  <c r="I56" i="1"/>
  <c r="E56" i="1"/>
  <c r="K11" i="1"/>
  <c r="I12" i="1"/>
  <c r="H12" i="1"/>
  <c r="E12" i="1"/>
  <c r="B12" i="1"/>
  <c r="B57" i="1"/>
  <c r="H57" i="1"/>
  <c r="I57" i="1"/>
  <c r="E57" i="1"/>
  <c r="K12" i="1"/>
  <c r="E13" i="1"/>
  <c r="H13" i="1"/>
  <c r="I13" i="1"/>
  <c r="B13" i="1"/>
  <c r="H58" i="1"/>
  <c r="B58" i="1"/>
  <c r="E58" i="1"/>
  <c r="I58" i="1"/>
  <c r="K13" i="1"/>
  <c r="E14" i="1"/>
  <c r="H14" i="1"/>
  <c r="I14" i="1"/>
  <c r="B14" i="1"/>
  <c r="I59" i="1"/>
  <c r="B59" i="1"/>
  <c r="E59" i="1"/>
  <c r="H59" i="1"/>
  <c r="K14" i="1"/>
  <c r="B15" i="1"/>
  <c r="H15" i="1"/>
  <c r="E15" i="1"/>
  <c r="I15" i="1"/>
  <c r="I60" i="1"/>
  <c r="H60" i="1"/>
  <c r="E60" i="1"/>
  <c r="B60" i="1"/>
  <c r="K15" i="1"/>
  <c r="I16" i="1"/>
  <c r="B16" i="1"/>
  <c r="H16" i="1"/>
  <c r="E16" i="1"/>
  <c r="E61" i="1"/>
  <c r="H61" i="1"/>
  <c r="B61" i="1"/>
  <c r="I61" i="1"/>
  <c r="K16" i="1"/>
  <c r="H17" i="1"/>
  <c r="I17" i="1"/>
  <c r="E17" i="1"/>
  <c r="B17" i="1"/>
  <c r="E62" i="1"/>
  <c r="H62" i="1"/>
  <c r="I62" i="1"/>
  <c r="B62" i="1"/>
  <c r="K17" i="1"/>
  <c r="I18" i="1"/>
  <c r="B63" i="1"/>
  <c r="E63" i="1"/>
  <c r="E18" i="1"/>
  <c r="B18" i="1"/>
  <c r="I63" i="1"/>
  <c r="H63" i="1"/>
  <c r="H18" i="1"/>
  <c r="K18" i="1"/>
  <c r="I19" i="1"/>
  <c r="B19" i="1"/>
  <c r="I64" i="1"/>
  <c r="H64" i="1"/>
  <c r="E19" i="1"/>
  <c r="B64" i="1"/>
  <c r="E64" i="1"/>
  <c r="H19" i="1"/>
  <c r="K19" i="1"/>
  <c r="I20" i="1"/>
  <c r="H65" i="1"/>
  <c r="B20" i="1"/>
  <c r="B65" i="1"/>
  <c r="E65" i="1"/>
  <c r="E20" i="1"/>
  <c r="I65" i="1"/>
  <c r="H20" i="1"/>
  <c r="K20" i="1"/>
  <c r="I21" i="1"/>
  <c r="H21" i="1"/>
  <c r="E66" i="1"/>
  <c r="E21" i="1"/>
  <c r="B66" i="1"/>
  <c r="B21" i="1"/>
  <c r="H66" i="1"/>
  <c r="I66" i="1"/>
  <c r="K21" i="1"/>
  <c r="E22" i="1"/>
  <c r="H22" i="1"/>
  <c r="I67" i="1"/>
  <c r="I22" i="1"/>
  <c r="B67" i="1"/>
  <c r="H67" i="1"/>
  <c r="B22" i="1"/>
  <c r="E67" i="1"/>
  <c r="K22" i="1"/>
  <c r="H23" i="1"/>
  <c r="E23" i="1"/>
  <c r="H68" i="1"/>
  <c r="E68" i="1"/>
  <c r="I68" i="1"/>
  <c r="B68" i="1"/>
  <c r="I23" i="1"/>
  <c r="B23" i="1"/>
  <c r="K23" i="1"/>
  <c r="H24" i="1"/>
  <c r="E24" i="1"/>
  <c r="E69" i="1"/>
  <c r="B69" i="1"/>
  <c r="H69" i="1"/>
  <c r="I69" i="1"/>
  <c r="B24" i="1"/>
  <c r="I24" i="1"/>
  <c r="K24" i="1"/>
  <c r="I25" i="1"/>
  <c r="B25" i="1"/>
  <c r="E25" i="1"/>
  <c r="I70" i="1"/>
  <c r="B70" i="1"/>
  <c r="E70" i="1"/>
  <c r="H70" i="1"/>
  <c r="H25" i="1"/>
  <c r="K25" i="1"/>
  <c r="B26" i="1"/>
  <c r="I26" i="1"/>
  <c r="I71" i="1"/>
  <c r="B71" i="1"/>
  <c r="H71" i="1"/>
  <c r="E71" i="1"/>
  <c r="E26" i="1"/>
  <c r="H26" i="1"/>
  <c r="K26" i="1"/>
  <c r="I72" i="1"/>
  <c r="E27" i="1"/>
  <c r="B27" i="1"/>
  <c r="B72" i="1"/>
  <c r="H72" i="1"/>
  <c r="H27" i="1"/>
  <c r="I27" i="1"/>
  <c r="E72" i="1"/>
  <c r="K27" i="1"/>
  <c r="H73" i="1"/>
  <c r="E73" i="1"/>
  <c r="I73" i="1"/>
  <c r="H28" i="1"/>
  <c r="I28" i="1"/>
  <c r="B73" i="1"/>
  <c r="E28" i="1"/>
  <c r="B28" i="1"/>
  <c r="K28" i="1"/>
  <c r="B74" i="1"/>
  <c r="E74" i="1"/>
  <c r="I29" i="1"/>
  <c r="H29" i="1"/>
  <c r="H74" i="1"/>
  <c r="B29" i="1"/>
  <c r="E29" i="1"/>
  <c r="I74" i="1"/>
  <c r="K29" i="1"/>
  <c r="B75" i="1"/>
  <c r="H30" i="1"/>
  <c r="I30" i="1"/>
  <c r="I75" i="1"/>
  <c r="E75" i="1"/>
  <c r="E30" i="1"/>
  <c r="H75" i="1"/>
  <c r="B30" i="1"/>
  <c r="K30" i="1"/>
  <c r="I31" i="1"/>
  <c r="H76" i="1"/>
  <c r="B31" i="1"/>
  <c r="E31" i="1"/>
  <c r="E76" i="1"/>
  <c r="I76" i="1"/>
  <c r="H31" i="1"/>
  <c r="B76" i="1"/>
  <c r="K31" i="1"/>
  <c r="B32" i="1"/>
  <c r="I32" i="1"/>
  <c r="H32" i="1"/>
  <c r="E32" i="1"/>
  <c r="H77" i="1"/>
  <c r="E77" i="1"/>
  <c r="B77" i="1"/>
  <c r="I77" i="1"/>
  <c r="K32" i="1"/>
  <c r="H78" i="1"/>
  <c r="E33" i="1"/>
  <c r="I33" i="1"/>
  <c r="H33" i="1"/>
  <c r="E78" i="1"/>
  <c r="B78" i="1"/>
  <c r="B33" i="1"/>
  <c r="I78" i="1"/>
  <c r="K33" i="1"/>
  <c r="I34" i="1"/>
  <c r="B34" i="1"/>
  <c r="E79" i="1"/>
  <c r="H79" i="1"/>
  <c r="H34" i="1"/>
  <c r="I79" i="1"/>
  <c r="B79" i="1"/>
  <c r="E34" i="1"/>
  <c r="K34" i="1"/>
  <c r="E80" i="1"/>
  <c r="B35" i="1"/>
  <c r="B80" i="1"/>
  <c r="I80" i="1"/>
  <c r="I35" i="1"/>
  <c r="H35" i="1"/>
  <c r="H80" i="1"/>
  <c r="E35" i="1"/>
  <c r="K35" i="1"/>
  <c r="E36" i="1"/>
  <c r="I36" i="1"/>
  <c r="B36" i="1"/>
  <c r="H81" i="1"/>
  <c r="H36" i="1"/>
  <c r="I81" i="1"/>
  <c r="B81" i="1"/>
  <c r="E81" i="1"/>
  <c r="K36" i="1"/>
  <c r="B37" i="1"/>
  <c r="I37" i="1"/>
  <c r="H82" i="1"/>
  <c r="E37" i="1"/>
  <c r="H37" i="1"/>
  <c r="B82" i="1"/>
  <c r="I82" i="1"/>
  <c r="E82" i="1"/>
  <c r="K37" i="1"/>
  <c r="E83" i="1"/>
  <c r="I38" i="1"/>
  <c r="I83" i="1"/>
  <c r="H83" i="1"/>
  <c r="B38" i="1"/>
  <c r="H38" i="1"/>
  <c r="E38" i="1"/>
  <c r="B83" i="1"/>
  <c r="K38" i="1"/>
  <c r="H39" i="1"/>
  <c r="E39" i="1"/>
  <c r="H84" i="1"/>
  <c r="B84" i="1"/>
  <c r="I84" i="1"/>
  <c r="B39" i="1"/>
  <c r="E84" i="1"/>
  <c r="I39" i="1"/>
  <c r="K39" i="1"/>
  <c r="E40" i="1"/>
  <c r="I40" i="1"/>
  <c r="E85" i="1"/>
  <c r="B85" i="1"/>
  <c r="B40" i="1"/>
  <c r="H85" i="1"/>
  <c r="I85" i="1"/>
  <c r="H40" i="1"/>
  <c r="K40" i="1"/>
  <c r="E41" i="1"/>
  <c r="I41" i="1"/>
  <c r="H86" i="1"/>
  <c r="I86" i="1"/>
  <c r="B41" i="1"/>
  <c r="B86" i="1"/>
  <c r="H41" i="1"/>
  <c r="E86" i="1"/>
  <c r="K41" i="1"/>
  <c r="B42" i="1"/>
  <c r="B87" i="1"/>
  <c r="E87" i="1"/>
  <c r="I87" i="1"/>
  <c r="E42" i="1"/>
  <c r="I42" i="1"/>
  <c r="H42" i="1"/>
  <c r="H87" i="1"/>
  <c r="K42" i="1"/>
  <c r="H88" i="1"/>
  <c r="B43" i="1"/>
  <c r="B88" i="1"/>
  <c r="E43" i="1"/>
  <c r="I43" i="1"/>
  <c r="H43" i="1"/>
  <c r="I88" i="1"/>
  <c r="E88" i="1"/>
  <c r="K43" i="1"/>
  <c r="B44" i="1"/>
  <c r="H89" i="1"/>
  <c r="E89" i="1"/>
  <c r="E44" i="1"/>
  <c r="I44" i="1"/>
  <c r="H44" i="1"/>
  <c r="I89" i="1"/>
  <c r="B89" i="1"/>
  <c r="K44" i="1"/>
  <c r="E45" i="1"/>
  <c r="H45" i="1"/>
  <c r="I90" i="1"/>
  <c r="B45" i="1"/>
  <c r="E90" i="1"/>
  <c r="H90" i="1"/>
  <c r="B90" i="1"/>
  <c r="I45" i="1"/>
  <c r="K45" i="1"/>
  <c r="E46" i="1"/>
  <c r="B46" i="1"/>
  <c r="H46" i="1"/>
  <c r="H91" i="1"/>
  <c r="E91" i="1"/>
  <c r="B91" i="1"/>
  <c r="I91" i="1"/>
  <c r="I46" i="1"/>
  <c r="K46" i="1"/>
  <c r="H47" i="1"/>
  <c r="B47" i="1"/>
  <c r="B92" i="1"/>
  <c r="H92" i="1"/>
  <c r="E92" i="1"/>
  <c r="I47" i="1"/>
  <c r="E47" i="1"/>
  <c r="I92" i="1"/>
  <c r="K47" i="1"/>
  <c r="B93" i="1"/>
  <c r="H93" i="1"/>
  <c r="I93" i="1"/>
  <c r="E93" i="1"/>
</calcChain>
</file>

<file path=xl/sharedStrings.xml><?xml version="1.0" encoding="utf-8"?>
<sst xmlns="http://schemas.openxmlformats.org/spreadsheetml/2006/main" count="127" uniqueCount="37">
  <si>
    <t>Generation</t>
  </si>
  <si>
    <t>Female Fitness</t>
  </si>
  <si>
    <t>Male Fitness</t>
  </si>
  <si>
    <t>F1</t>
  </si>
  <si>
    <t>M1</t>
  </si>
  <si>
    <t>M2</t>
  </si>
  <si>
    <t>F2</t>
  </si>
  <si>
    <t>M1D</t>
  </si>
  <si>
    <t>M2D</t>
  </si>
  <si>
    <t>F0</t>
  </si>
  <si>
    <t>M0</t>
  </si>
  <si>
    <t>M0D</t>
  </si>
  <si>
    <t>TADS Y Suppression</t>
  </si>
  <si>
    <t>M1D outcomes</t>
  </si>
  <si>
    <t>D1</t>
  </si>
  <si>
    <t>D0</t>
  </si>
  <si>
    <t>X0</t>
  </si>
  <si>
    <t>M0D outcomes</t>
  </si>
  <si>
    <t>relative</t>
  </si>
  <si>
    <t>X1</t>
  </si>
  <si>
    <t>check</t>
  </si>
  <si>
    <t>Yellow areas are the "control panel" to tune drive parameters and starting conditions</t>
  </si>
  <si>
    <t>Orange can also be tuned seperately if additional starting genotype combinations are desired</t>
  </si>
  <si>
    <t>D = drive</t>
  </si>
  <si>
    <t>Green indicates primary output</t>
  </si>
  <si>
    <t>R = disrupted target allele</t>
  </si>
  <si>
    <t>M = male</t>
  </si>
  <si>
    <t>F = female</t>
  </si>
  <si>
    <t>MD</t>
  </si>
  <si>
    <t>M</t>
  </si>
  <si>
    <t>F</t>
  </si>
  <si>
    <t>MDR</t>
  </si>
  <si>
    <t>Drive allele frequency</t>
  </si>
  <si>
    <t>Germline cut rate</t>
  </si>
  <si>
    <t>Drive fitness</t>
  </si>
  <si>
    <t>Drive starting frequency (among males)</t>
  </si>
  <si>
    <t>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</si>
</sst>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20155038759701"/>
          <c:y val="3.6288032750782101E-2"/>
          <c:w val="0.81999971828208396"/>
          <c:h val="0.81041931430613701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Sheet1!$K$52</c:f>
              <c:strCache>
                <c:ptCount val="1"/>
                <c:pt idx="0">
                  <c:v>Drive allele frequency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Sheet1!$A$53:$A$93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Sheet1!$K$53:$K$93</c:f>
              <c:numCache>
                <c:formatCode>General</c:formatCode>
                <c:ptCount val="41"/>
                <c:pt idx="0">
                  <c:v>0.01</c:v>
                </c:pt>
                <c:pt idx="1">
                  <c:v>1.2632978723404254E-2</c:v>
                </c:pt>
                <c:pt idx="2">
                  <c:v>1.7514919217893353E-2</c:v>
                </c:pt>
                <c:pt idx="3">
                  <c:v>2.4823150419682832E-2</c:v>
                </c:pt>
                <c:pt idx="4">
                  <c:v>3.5269985733108147E-2</c:v>
                </c:pt>
                <c:pt idx="5">
                  <c:v>4.9953191163888848E-2</c:v>
                </c:pt>
                <c:pt idx="6">
                  <c:v>7.0324457743665109E-2</c:v>
                </c:pt>
                <c:pt idx="7">
                  <c:v>9.8151598782081351E-2</c:v>
                </c:pt>
                <c:pt idx="8">
                  <c:v>0.135388334467345</c:v>
                </c:pt>
                <c:pt idx="9">
                  <c:v>0.18387230570594737</c:v>
                </c:pt>
                <c:pt idx="10">
                  <c:v>0.2448030776860621</c:v>
                </c:pt>
                <c:pt idx="11">
                  <c:v>0.31805616541976189</c:v>
                </c:pt>
                <c:pt idx="12">
                  <c:v>0.40157325302982905</c:v>
                </c:pt>
                <c:pt idx="13">
                  <c:v>0.49122365352450914</c:v>
                </c:pt>
                <c:pt idx="14">
                  <c:v>0.58144210284554432</c:v>
                </c:pt>
                <c:pt idx="15">
                  <c:v>0.66652313254008377</c:v>
                </c:pt>
                <c:pt idx="16">
                  <c:v>0.74198408328558463</c:v>
                </c:pt>
                <c:pt idx="17">
                  <c:v>0.80535592462138017</c:v>
                </c:pt>
                <c:pt idx="18">
                  <c:v>0.85617984469423314</c:v>
                </c:pt>
                <c:pt idx="19">
                  <c:v>0.89545571680140079</c:v>
                </c:pt>
                <c:pt idx="20">
                  <c:v>0.92494597860957073</c:v>
                </c:pt>
                <c:pt idx="21">
                  <c:v>0.9466134692032192</c:v>
                </c:pt>
                <c:pt idx="22">
                  <c:v>0.96228081752658201</c:v>
                </c:pt>
                <c:pt idx="23">
                  <c:v>0.97347908579068732</c:v>
                </c:pt>
                <c:pt idx="24">
                  <c:v>0.98141695645134785</c:v>
                </c:pt>
                <c:pt idx="25">
                  <c:v>0.98701067569945367</c:v>
                </c:pt>
                <c:pt idx="26">
                  <c:v>0.99093616872817381</c:v>
                </c:pt>
                <c:pt idx="27">
                  <c:v>0.99368293441794164</c:v>
                </c:pt>
                <c:pt idx="28">
                  <c:v>0.99560099658277823</c:v>
                </c:pt>
                <c:pt idx="29">
                  <c:v>0.99693846835205324</c:v>
                </c:pt>
                <c:pt idx="30">
                  <c:v>0.99787016549080232</c:v>
                </c:pt>
                <c:pt idx="31">
                  <c:v>0.99851874623786185</c:v>
                </c:pt>
                <c:pt idx="32">
                  <c:v>0.99897002395866796</c:v>
                </c:pt>
                <c:pt idx="33">
                  <c:v>0.99928391432682484</c:v>
                </c:pt>
                <c:pt idx="34">
                  <c:v>0.99950219269901408</c:v>
                </c:pt>
                <c:pt idx="35">
                  <c:v>0.99965395815184732</c:v>
                </c:pt>
                <c:pt idx="36">
                  <c:v>0.99975946632858947</c:v>
                </c:pt>
                <c:pt idx="37">
                  <c:v>0.99983281043724426</c:v>
                </c:pt>
                <c:pt idx="38">
                  <c:v>0.99988379288246654</c:v>
                </c:pt>
                <c:pt idx="39">
                  <c:v>0.99991923010043293</c:v>
                </c:pt>
                <c:pt idx="40">
                  <c:v>0.99994386138897806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10-4AFA-BDD0-9F88BC1CD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628296"/>
        <c:axId val="2082087400"/>
      </c:scatterChart>
      <c:valAx>
        <c:axId val="2038628296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82087400"/>
        <c:crosses val="autoZero"/>
        <c:crossBetween val="midCat"/>
      </c:valAx>
      <c:valAx>
        <c:axId val="2082087400"/>
        <c:scaling>
          <c:orientation val="minMax"/>
          <c:max val="1.0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38628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893307322222066"/>
          <c:y val="0.34229434589970598"/>
          <c:w val="0.43788216778109201"/>
          <c:h val="0.104480753511753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44</xdr:row>
      <xdr:rowOff>180975</xdr:rowOff>
    </xdr:from>
    <xdr:to>
      <xdr:col>20</xdr:col>
      <xdr:colOff>514350</xdr:colOff>
      <xdr:row>65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9F5906-8464-474D-9B68-425A8A00D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3"/>
  <sheetViews>
    <sheetView tabSelected="1" zoomScaleNormal="100" workbookViewId="0"/>
  </sheetViews>
  <sheetFormatPr defaultRowHeight="15" x14ac:dyDescent="0.25"/>
  <sheetData>
    <row r="1" spans="1:49" x14ac:dyDescent="0.25">
      <c r="A1" t="s">
        <v>12</v>
      </c>
      <c r="C1" s="1" t="s">
        <v>21</v>
      </c>
      <c r="M1" t="s">
        <v>26</v>
      </c>
      <c r="S1" s="1">
        <v>0.01</v>
      </c>
      <c r="T1" t="s">
        <v>35</v>
      </c>
    </row>
    <row r="2" spans="1:49" x14ac:dyDescent="0.25">
      <c r="C2" s="2" t="s">
        <v>22</v>
      </c>
      <c r="M2" t="s">
        <v>27</v>
      </c>
      <c r="S2" s="1">
        <v>0.95</v>
      </c>
      <c r="T2" t="s">
        <v>34</v>
      </c>
    </row>
    <row r="3" spans="1:49" x14ac:dyDescent="0.25">
      <c r="C3" s="3" t="s">
        <v>24</v>
      </c>
      <c r="M3" t="s">
        <v>23</v>
      </c>
      <c r="S3" s="1">
        <v>0.5</v>
      </c>
      <c r="T3" t="s">
        <v>33</v>
      </c>
    </row>
    <row r="4" spans="1:49" x14ac:dyDescent="0.25">
      <c r="M4" t="s">
        <v>25</v>
      </c>
    </row>
    <row r="6" spans="1:49" x14ac:dyDescent="0.25">
      <c r="A6" t="s">
        <v>0</v>
      </c>
      <c r="B6" t="s">
        <v>30</v>
      </c>
      <c r="E6" t="s">
        <v>29</v>
      </c>
      <c r="H6" t="s">
        <v>28</v>
      </c>
      <c r="I6" t="s">
        <v>31</v>
      </c>
    </row>
    <row r="7" spans="1:49" x14ac:dyDescent="0.25">
      <c r="A7">
        <v>0</v>
      </c>
      <c r="B7" s="2">
        <v>0.5</v>
      </c>
      <c r="C7" s="4"/>
      <c r="D7" s="4"/>
      <c r="E7" s="2">
        <f>0.5-S1/2</f>
        <v>0.495</v>
      </c>
      <c r="F7" s="4"/>
      <c r="G7" s="4"/>
      <c r="H7" s="2">
        <f>S1/2*(1-Q32)</f>
        <v>5.0000000000000001E-3</v>
      </c>
      <c r="I7" s="2">
        <f>S1/2*Q32</f>
        <v>0</v>
      </c>
      <c r="J7" s="4"/>
      <c r="K7">
        <f>SUM(B7:J7)</f>
        <v>1</v>
      </c>
      <c r="O7" t="s">
        <v>9</v>
      </c>
      <c r="P7" t="s">
        <v>3</v>
      </c>
      <c r="Q7" t="s">
        <v>6</v>
      </c>
      <c r="R7" t="s">
        <v>10</v>
      </c>
      <c r="S7" t="s">
        <v>4</v>
      </c>
      <c r="T7" t="s">
        <v>5</v>
      </c>
      <c r="U7" t="s">
        <v>11</v>
      </c>
      <c r="V7" t="s">
        <v>7</v>
      </c>
      <c r="W7" t="s">
        <v>8</v>
      </c>
      <c r="Y7" t="s">
        <v>1</v>
      </c>
      <c r="Z7" t="s">
        <v>2</v>
      </c>
      <c r="AC7" t="s">
        <v>9</v>
      </c>
      <c r="AD7" t="s">
        <v>3</v>
      </c>
      <c r="AE7" t="s">
        <v>6</v>
      </c>
      <c r="AF7" t="s">
        <v>10</v>
      </c>
      <c r="AG7" t="s">
        <v>4</v>
      </c>
      <c r="AH7" t="s">
        <v>5</v>
      </c>
      <c r="AI7" t="s">
        <v>11</v>
      </c>
      <c r="AJ7" t="s">
        <v>7</v>
      </c>
      <c r="AK7" t="s">
        <v>8</v>
      </c>
      <c r="AL7" t="s">
        <v>20</v>
      </c>
    </row>
    <row r="8" spans="1:49" x14ac:dyDescent="0.25">
      <c r="A8">
        <v>1</v>
      </c>
      <c r="B8">
        <f>($B7*($E7*O$8+$F7*O$9+$G7*O$10+$H7*O$11+$I7*O$12+$J7*O$13)+$C7*($E7*O$14+$F7*O$15+$G7*O$16+$H7*O$17+$I7*O$18+$J7*O$19)+$D7*($E7*O$20+$F7*O$21+$G7*O$22+$H7*O$23+$I7*O$24+$J7*O$25))/($K7)</f>
        <v>0.12454166666666666</v>
      </c>
      <c r="E8">
        <f t="shared" ref="E8:E47" si="0">($B7*($E7*R$8+$F7*R$9+$G7*R$10+$H7*R$11+$I7*R$12+$J7*R$13)+$C7*($E7*R$14+$F7*R$15+$G7*R$16+$H7*R$17+$I7*R$18+$J7*R$19)+$D7*($E7*R$20+$F7*R$21+$G7*R$22+$H7*R$23+$I7*R$24+$J7*R$25))/($K7)</f>
        <v>0.12375</v>
      </c>
      <c r="H8">
        <f t="shared" ref="H8:H47" si="1">($B7*($E7*U$8+$F7*U$9+$G7*U$10+$H7*U$11+$I7*U$12+$J7*U$13)+$C7*($E7*U$14+$F7*U$15+$G7*U$16+$H7*U$17+$I7*U$18+$J7*U$19)+$D7*($E7*U$20+$F7*U$21+$G7*U$22+$H7*U$23+$I7*U$24+$J7*U$25))/($K7)</f>
        <v>7.9166666666666665E-4</v>
      </c>
      <c r="I8">
        <f t="shared" ref="I8:I47" si="2">($B7*($E7*V$8+$F7*V$9+$G7*V$10+$H7*V$11+$I7*V$12+$J7*V$13)+$C7*($E7*V$14+$F7*V$15+$G7*V$16+$H7*V$17+$I7*V$18+$J7*V$19)+$D7*($E7*V$20+$F7*V$21+$G7*V$22+$H7*V$23+$I7*V$24+$J7*V$25))/($K7)</f>
        <v>7.9166666666666665E-4</v>
      </c>
      <c r="K8">
        <f t="shared" ref="K8:K47" si="3">SUM(B8:J8)</f>
        <v>0.24987499999999999</v>
      </c>
      <c r="M8" t="s">
        <v>9</v>
      </c>
      <c r="N8" t="s">
        <v>10</v>
      </c>
      <c r="O8">
        <f t="shared" ref="O8:O25" si="4">$Y8*$Z8*AC8</f>
        <v>0.5</v>
      </c>
      <c r="P8">
        <f t="shared" ref="P8:P25" si="5">$Y8*$Z8*AD8</f>
        <v>0</v>
      </c>
      <c r="Q8">
        <f t="shared" ref="Q8:Q25" si="6">$Y8*$Z8*AE8</f>
        <v>0</v>
      </c>
      <c r="R8">
        <f t="shared" ref="R8:R25" si="7">$Y8*$Z8*AF8</f>
        <v>0.5</v>
      </c>
      <c r="S8">
        <f t="shared" ref="S8:S25" si="8">$Y8*$Z8*AG8</f>
        <v>0</v>
      </c>
      <c r="T8">
        <f t="shared" ref="T8:T25" si="9">$Y8*$Z8*AH8</f>
        <v>0</v>
      </c>
      <c r="U8">
        <f t="shared" ref="U8:U25" si="10">$Y8*$Z8*AI8</f>
        <v>0</v>
      </c>
      <c r="V8">
        <f t="shared" ref="V8:V25" si="11">$Y8*$Z8*AJ8</f>
        <v>0</v>
      </c>
      <c r="W8">
        <f t="shared" ref="W8:W25" si="12">$Y8*$Z8*AK8</f>
        <v>0</v>
      </c>
      <c r="Y8">
        <v>1</v>
      </c>
      <c r="Z8">
        <v>1</v>
      </c>
      <c r="AA8" t="s">
        <v>9</v>
      </c>
      <c r="AB8" t="s">
        <v>10</v>
      </c>
      <c r="AC8">
        <v>0.5</v>
      </c>
      <c r="AD8">
        <v>0</v>
      </c>
      <c r="AE8">
        <v>0</v>
      </c>
      <c r="AF8">
        <v>0.5</v>
      </c>
      <c r="AG8">
        <v>0</v>
      </c>
      <c r="AH8">
        <v>0</v>
      </c>
      <c r="AI8">
        <v>0</v>
      </c>
      <c r="AJ8">
        <v>0</v>
      </c>
      <c r="AK8">
        <v>0</v>
      </c>
      <c r="AL8">
        <f>SUM(AC8:AK8)</f>
        <v>1</v>
      </c>
      <c r="AO8" t="s">
        <v>17</v>
      </c>
      <c r="AT8" t="s">
        <v>13</v>
      </c>
    </row>
    <row r="9" spans="1:49" x14ac:dyDescent="0.25">
      <c r="A9">
        <v>2</v>
      </c>
      <c r="B9">
        <f t="shared" ref="B9:B47" si="13">($B8*($E8*O$8+$F8*O$9+$G8*O$10+$H8*O$11+$I8*O$12+$J8*O$13)+$C8*($E8*O$14+$F8*O$15+$G8*O$16+$H8*O$17+$I8*O$18+$J8*O$19)+$D8*($E8*O$20+$F8*O$21+$G8*O$22+$H8*O$23+$I8*O$24+$J8*O$25))/($K8)</f>
        <v>3.1039402386378374E-2</v>
      </c>
      <c r="E9">
        <f t="shared" si="0"/>
        <v>3.0839482241120562E-2</v>
      </c>
      <c r="H9">
        <f t="shared" si="1"/>
        <v>1.9992014525781407E-4</v>
      </c>
      <c r="I9">
        <f t="shared" si="2"/>
        <v>3.4986025420117461E-4</v>
      </c>
      <c r="K9">
        <f t="shared" si="3"/>
        <v>6.2428665026957923E-2</v>
      </c>
      <c r="M9" t="s">
        <v>9</v>
      </c>
      <c r="N9" t="s">
        <v>4</v>
      </c>
      <c r="O9">
        <f t="shared" si="4"/>
        <v>0.5</v>
      </c>
      <c r="P9">
        <f t="shared" si="5"/>
        <v>0</v>
      </c>
      <c r="Q9">
        <f t="shared" si="6"/>
        <v>0</v>
      </c>
      <c r="R9">
        <f t="shared" si="7"/>
        <v>0.5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  <c r="W9">
        <f t="shared" si="12"/>
        <v>0</v>
      </c>
      <c r="Y9">
        <v>1</v>
      </c>
      <c r="Z9">
        <v>1</v>
      </c>
      <c r="AA9" t="s">
        <v>9</v>
      </c>
      <c r="AB9" t="s">
        <v>4</v>
      </c>
      <c r="AC9">
        <v>0.5</v>
      </c>
      <c r="AD9">
        <v>0</v>
      </c>
      <c r="AE9">
        <v>0</v>
      </c>
      <c r="AF9">
        <v>0.5</v>
      </c>
      <c r="AG9">
        <v>0</v>
      </c>
      <c r="AH9">
        <v>0</v>
      </c>
      <c r="AI9">
        <v>0</v>
      </c>
      <c r="AJ9">
        <v>0</v>
      </c>
      <c r="AK9">
        <v>0</v>
      </c>
      <c r="AL9">
        <f t="shared" ref="AL9:AL25" si="14">SUM(AC9:AK9)</f>
        <v>1</v>
      </c>
      <c r="AO9" t="s">
        <v>15</v>
      </c>
      <c r="AP9" t="s">
        <v>14</v>
      </c>
      <c r="AQ9" t="s">
        <v>16</v>
      </c>
      <c r="AR9" t="s">
        <v>19</v>
      </c>
      <c r="AT9" t="s">
        <v>15</v>
      </c>
      <c r="AU9" t="s">
        <v>14</v>
      </c>
      <c r="AV9" t="s">
        <v>16</v>
      </c>
      <c r="AW9" t="s">
        <v>19</v>
      </c>
    </row>
    <row r="10" spans="1:49" x14ac:dyDescent="0.25">
      <c r="A10">
        <v>3</v>
      </c>
      <c r="B10">
        <f t="shared" si="13"/>
        <v>7.7311902977616805E-3</v>
      </c>
      <c r="E10">
        <f t="shared" si="0"/>
        <v>7.6666632087708146E-3</v>
      </c>
      <c r="H10">
        <f t="shared" si="1"/>
        <v>6.4527088990866258E-5</v>
      </c>
      <c r="I10">
        <f t="shared" si="2"/>
        <v>1.3062800942053413E-4</v>
      </c>
      <c r="K10">
        <f t="shared" si="3"/>
        <v>1.5593008604943897E-2</v>
      </c>
      <c r="M10" t="s">
        <v>9</v>
      </c>
      <c r="N10" t="s">
        <v>5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  <c r="W10">
        <f t="shared" si="12"/>
        <v>0</v>
      </c>
      <c r="Y10">
        <v>1</v>
      </c>
      <c r="Z10">
        <v>1</v>
      </c>
      <c r="AA10" t="s">
        <v>9</v>
      </c>
      <c r="AB10" t="s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f t="shared" si="14"/>
        <v>0</v>
      </c>
      <c r="AO10">
        <f>0.5*(1-S3)</f>
        <v>0.25</v>
      </c>
      <c r="AP10">
        <f>0.5*S3</f>
        <v>0.25</v>
      </c>
      <c r="AQ10">
        <f>0.5*(1-S3)</f>
        <v>0.25</v>
      </c>
      <c r="AR10">
        <f>0.5*S3</f>
        <v>0.25</v>
      </c>
      <c r="AT10">
        <f>0.5*0.5*(1-S3)</f>
        <v>0.125</v>
      </c>
      <c r="AU10">
        <f>0.5*0.5+0.5*0.5*S3</f>
        <v>0.375</v>
      </c>
      <c r="AV10">
        <f>0.5*0.5*(1-S3)</f>
        <v>0.125</v>
      </c>
      <c r="AW10">
        <f>0.5*0.5+0.5*0.5*S3</f>
        <v>0.375</v>
      </c>
    </row>
    <row r="11" spans="1:49" x14ac:dyDescent="0.25">
      <c r="A11">
        <v>4</v>
      </c>
      <c r="B11">
        <f t="shared" si="13"/>
        <v>1.9230461323298843E-3</v>
      </c>
      <c r="E11">
        <f t="shared" si="0"/>
        <v>1.9006092319176467E-3</v>
      </c>
      <c r="H11">
        <f t="shared" si="1"/>
        <v>2.2436900412237683E-5</v>
      </c>
      <c r="I11">
        <f t="shared" si="2"/>
        <v>4.7048302186013823E-5</v>
      </c>
      <c r="K11">
        <f t="shared" si="3"/>
        <v>3.8931405668457823E-3</v>
      </c>
      <c r="M11" t="s">
        <v>9</v>
      </c>
      <c r="N11" t="s">
        <v>11</v>
      </c>
      <c r="O11">
        <f t="shared" si="4"/>
        <v>0.31666666666666665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0.31666666666666665</v>
      </c>
      <c r="V11">
        <f t="shared" si="11"/>
        <v>0.31666666666666665</v>
      </c>
      <c r="W11">
        <f t="shared" si="12"/>
        <v>0</v>
      </c>
      <c r="Y11">
        <v>1</v>
      </c>
      <c r="Z11">
        <f>$S$2</f>
        <v>0.95</v>
      </c>
      <c r="AA11" t="s">
        <v>9</v>
      </c>
      <c r="AB11" t="s">
        <v>11</v>
      </c>
      <c r="AC11">
        <f>AQ11</f>
        <v>0.33333333333333331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f>AO11</f>
        <v>0.33333333333333331</v>
      </c>
      <c r="AJ11">
        <f>AP11</f>
        <v>0.33333333333333331</v>
      </c>
      <c r="AK11">
        <v>0</v>
      </c>
      <c r="AL11">
        <f t="shared" si="14"/>
        <v>1</v>
      </c>
      <c r="AN11" t="s">
        <v>18</v>
      </c>
      <c r="AO11">
        <f>AO10/($AO$10+$AP$10+$AQ$10)</f>
        <v>0.33333333333333331</v>
      </c>
      <c r="AP11">
        <f>AP10/($AO$10+$AP$10+$AQ$10)</f>
        <v>0.33333333333333331</v>
      </c>
      <c r="AQ11">
        <f>AQ10/($AO$10+$AP$10+$AQ$10)</f>
        <v>0.33333333333333331</v>
      </c>
      <c r="AT11">
        <f>AT10/($AT$10+$AU$10+$AV$10)</f>
        <v>0.2</v>
      </c>
      <c r="AU11">
        <f>AU10/($AT$10+$AU$10+$AV$10)</f>
        <v>0.6</v>
      </c>
      <c r="AV11">
        <f>AV10/($AT$10+$AU$10+$AV$10)</f>
        <v>0.2</v>
      </c>
    </row>
    <row r="12" spans="1:49" x14ac:dyDescent="0.25">
      <c r="A12">
        <v>5</v>
      </c>
      <c r="B12">
        <f t="shared" si="13"/>
        <v>4.7733528065038342E-4</v>
      </c>
      <c r="E12">
        <f t="shared" si="0"/>
        <v>4.6941012914297953E-4</v>
      </c>
      <c r="H12">
        <f t="shared" si="1"/>
        <v>7.9251515074038766E-6</v>
      </c>
      <c r="I12">
        <f t="shared" si="2"/>
        <v>1.6756299656114555E-5</v>
      </c>
      <c r="K12">
        <f t="shared" si="3"/>
        <v>9.7142686095688137E-4</v>
      </c>
      <c r="M12" t="s">
        <v>9</v>
      </c>
      <c r="N12" t="s">
        <v>7</v>
      </c>
      <c r="O12">
        <f t="shared" si="4"/>
        <v>0.19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0.19</v>
      </c>
      <c r="V12">
        <f t="shared" si="11"/>
        <v>0.56999999999999995</v>
      </c>
      <c r="W12">
        <f t="shared" si="12"/>
        <v>0</v>
      </c>
      <c r="Y12">
        <v>1</v>
      </c>
      <c r="Z12">
        <f>$S$2</f>
        <v>0.95</v>
      </c>
      <c r="AA12" t="s">
        <v>9</v>
      </c>
      <c r="AB12" t="s">
        <v>7</v>
      </c>
      <c r="AC12">
        <f>AV11</f>
        <v>0.2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f>AT11</f>
        <v>0.2</v>
      </c>
      <c r="AJ12">
        <f>AU11</f>
        <v>0.6</v>
      </c>
      <c r="AK12">
        <v>0</v>
      </c>
      <c r="AL12">
        <f t="shared" si="14"/>
        <v>1</v>
      </c>
    </row>
    <row r="13" spans="1:49" x14ac:dyDescent="0.25">
      <c r="A13">
        <v>6</v>
      </c>
      <c r="B13">
        <f t="shared" si="13"/>
        <v>1.1812586095271233E-4</v>
      </c>
      <c r="E13">
        <f t="shared" si="0"/>
        <v>1.153282994017099E-4</v>
      </c>
      <c r="H13">
        <f t="shared" si="1"/>
        <v>2.7975615510024366E-6</v>
      </c>
      <c r="I13">
        <f t="shared" si="2"/>
        <v>5.9263423802984321E-6</v>
      </c>
      <c r="K13">
        <f t="shared" si="3"/>
        <v>2.4217806428572313E-4</v>
      </c>
      <c r="M13" t="s">
        <v>9</v>
      </c>
      <c r="N13" t="s">
        <v>8</v>
      </c>
      <c r="O13">
        <f t="shared" si="4"/>
        <v>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0.95</v>
      </c>
      <c r="W13">
        <f t="shared" si="12"/>
        <v>0</v>
      </c>
      <c r="Y13">
        <v>1</v>
      </c>
      <c r="Z13">
        <f>$S$2</f>
        <v>0.95</v>
      </c>
      <c r="AA13" t="s">
        <v>9</v>
      </c>
      <c r="AB13" t="s">
        <v>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f t="shared" si="14"/>
        <v>1</v>
      </c>
    </row>
    <row r="14" spans="1:49" x14ac:dyDescent="0.25">
      <c r="A14">
        <v>7</v>
      </c>
      <c r="B14">
        <f t="shared" si="13"/>
        <v>2.9107857955781531E-5</v>
      </c>
      <c r="E14">
        <f t="shared" si="0"/>
        <v>2.8126524793274349E-5</v>
      </c>
      <c r="H14">
        <f t="shared" si="1"/>
        <v>9.8133316250718347E-7</v>
      </c>
      <c r="I14">
        <f t="shared" si="2"/>
        <v>2.0797837313250128E-6</v>
      </c>
      <c r="K14">
        <f t="shared" si="3"/>
        <v>6.0295499642888076E-5</v>
      </c>
      <c r="M14" t="s">
        <v>3</v>
      </c>
      <c r="N14" t="s">
        <v>10</v>
      </c>
      <c r="O14">
        <f t="shared" si="4"/>
        <v>0.25</v>
      </c>
      <c r="P14">
        <f t="shared" si="5"/>
        <v>0.25</v>
      </c>
      <c r="Q14">
        <f t="shared" si="6"/>
        <v>0</v>
      </c>
      <c r="R14">
        <f t="shared" si="7"/>
        <v>0.25</v>
      </c>
      <c r="S14">
        <f t="shared" si="8"/>
        <v>0.25</v>
      </c>
      <c r="T14">
        <f t="shared" si="9"/>
        <v>0</v>
      </c>
      <c r="U14">
        <f t="shared" si="10"/>
        <v>0</v>
      </c>
      <c r="V14">
        <f t="shared" si="11"/>
        <v>0</v>
      </c>
      <c r="W14">
        <f t="shared" si="12"/>
        <v>0</v>
      </c>
      <c r="Y14">
        <v>1</v>
      </c>
      <c r="Z14">
        <v>1</v>
      </c>
      <c r="AA14" t="s">
        <v>3</v>
      </c>
      <c r="AB14" t="s">
        <v>10</v>
      </c>
      <c r="AC14">
        <v>0.25</v>
      </c>
      <c r="AD14">
        <v>0.25</v>
      </c>
      <c r="AE14">
        <v>0</v>
      </c>
      <c r="AF14">
        <v>0.25</v>
      </c>
      <c r="AG14">
        <v>0.25</v>
      </c>
      <c r="AH14">
        <v>0</v>
      </c>
      <c r="AI14">
        <v>0</v>
      </c>
      <c r="AJ14">
        <v>0</v>
      </c>
      <c r="AK14">
        <v>0</v>
      </c>
      <c r="AL14">
        <f t="shared" si="14"/>
        <v>1</v>
      </c>
    </row>
    <row r="15" spans="1:49" x14ac:dyDescent="0.25">
      <c r="A15">
        <v>8</v>
      </c>
      <c r="B15">
        <f t="shared" si="13"/>
        <v>7.1298704409049213E-6</v>
      </c>
      <c r="E15">
        <f t="shared" si="0"/>
        <v>6.7890878533333801E-6</v>
      </c>
      <c r="H15">
        <f t="shared" si="1"/>
        <v>3.4078258757153985E-7</v>
      </c>
      <c r="I15">
        <f t="shared" si="2"/>
        <v>7.2231120777879994E-7</v>
      </c>
      <c r="K15">
        <f t="shared" si="3"/>
        <v>1.4982052089588642E-5</v>
      </c>
      <c r="M15" t="s">
        <v>3</v>
      </c>
      <c r="N15" t="s">
        <v>4</v>
      </c>
      <c r="O15">
        <f t="shared" si="4"/>
        <v>0.25</v>
      </c>
      <c r="P15">
        <f t="shared" si="5"/>
        <v>0.25</v>
      </c>
      <c r="Q15">
        <f t="shared" si="6"/>
        <v>0</v>
      </c>
      <c r="R15">
        <f t="shared" si="7"/>
        <v>0.25</v>
      </c>
      <c r="S15">
        <f t="shared" si="8"/>
        <v>0.25</v>
      </c>
      <c r="T15">
        <f t="shared" si="9"/>
        <v>0</v>
      </c>
      <c r="U15">
        <f t="shared" si="10"/>
        <v>0</v>
      </c>
      <c r="V15">
        <f t="shared" si="11"/>
        <v>0</v>
      </c>
      <c r="W15">
        <f t="shared" si="12"/>
        <v>0</v>
      </c>
      <c r="Y15">
        <v>1</v>
      </c>
      <c r="Z15">
        <v>1</v>
      </c>
      <c r="AA15" t="s">
        <v>3</v>
      </c>
      <c r="AB15" t="s">
        <v>4</v>
      </c>
      <c r="AC15">
        <v>0.25</v>
      </c>
      <c r="AD15">
        <v>0.25</v>
      </c>
      <c r="AE15">
        <v>0</v>
      </c>
      <c r="AF15">
        <v>0.25</v>
      </c>
      <c r="AG15">
        <v>0.25</v>
      </c>
      <c r="AH15">
        <v>0</v>
      </c>
      <c r="AI15">
        <v>0</v>
      </c>
      <c r="AJ15">
        <v>0</v>
      </c>
      <c r="AK15">
        <v>0</v>
      </c>
      <c r="AL15">
        <f t="shared" si="14"/>
        <v>1</v>
      </c>
    </row>
    <row r="16" spans="1:49" x14ac:dyDescent="0.25">
      <c r="A16">
        <v>9</v>
      </c>
      <c r="B16">
        <f t="shared" si="13"/>
        <v>1.7321106457815443E-6</v>
      </c>
      <c r="E16">
        <f t="shared" si="0"/>
        <v>1.6154434825328845E-6</v>
      </c>
      <c r="H16">
        <f t="shared" si="1"/>
        <v>1.1666716324865985E-7</v>
      </c>
      <c r="I16">
        <f t="shared" si="2"/>
        <v>2.4728975176315242E-7</v>
      </c>
      <c r="K16">
        <f t="shared" si="3"/>
        <v>3.711511043326241E-6</v>
      </c>
      <c r="M16" t="s">
        <v>3</v>
      </c>
      <c r="N16" t="s">
        <v>5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  <c r="W16">
        <f t="shared" si="12"/>
        <v>0</v>
      </c>
      <c r="Y16">
        <v>1</v>
      </c>
      <c r="Z16">
        <v>1</v>
      </c>
      <c r="AA16" t="s">
        <v>3</v>
      </c>
      <c r="AB16" t="s">
        <v>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f t="shared" si="14"/>
        <v>0</v>
      </c>
    </row>
    <row r="17" spans="1:38" x14ac:dyDescent="0.25">
      <c r="A17">
        <v>10</v>
      </c>
      <c r="B17">
        <f t="shared" si="13"/>
        <v>4.161213201191442E-7</v>
      </c>
      <c r="E17">
        <f t="shared" si="0"/>
        <v>3.7695251625143375E-7</v>
      </c>
      <c r="H17">
        <f t="shared" si="1"/>
        <v>3.9168803867710409E-8</v>
      </c>
      <c r="I17">
        <f t="shared" si="2"/>
        <v>8.3023346806197607E-8</v>
      </c>
      <c r="K17">
        <f t="shared" si="3"/>
        <v>9.1526598704448598E-7</v>
      </c>
      <c r="M17" t="s">
        <v>3</v>
      </c>
      <c r="N17" t="s">
        <v>11</v>
      </c>
      <c r="O17">
        <f t="shared" si="4"/>
        <v>0.15833333333333333</v>
      </c>
      <c r="P17">
        <f t="shared" si="5"/>
        <v>0.15833333333333333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0.15833333333333333</v>
      </c>
      <c r="V17">
        <f t="shared" si="11"/>
        <v>0.31666666666666665</v>
      </c>
      <c r="W17">
        <f t="shared" si="12"/>
        <v>0.15833333333333333</v>
      </c>
      <c r="Y17">
        <v>1</v>
      </c>
      <c r="Z17">
        <f>$S$2</f>
        <v>0.95</v>
      </c>
      <c r="AA17" t="s">
        <v>3</v>
      </c>
      <c r="AB17" t="s">
        <v>11</v>
      </c>
      <c r="AC17">
        <f>0.5*AQ11</f>
        <v>0.16666666666666666</v>
      </c>
      <c r="AD17">
        <f>0.5*AQ11</f>
        <v>0.16666666666666666</v>
      </c>
      <c r="AE17">
        <v>0</v>
      </c>
      <c r="AF17">
        <v>0</v>
      </c>
      <c r="AG17">
        <v>0</v>
      </c>
      <c r="AH17">
        <v>0</v>
      </c>
      <c r="AI17">
        <f>0.5*AO11</f>
        <v>0.16666666666666666</v>
      </c>
      <c r="AJ17">
        <f>0.5*(AO11+AP11)</f>
        <v>0.33333333333333331</v>
      </c>
      <c r="AK17">
        <f>0.5*AP11</f>
        <v>0.16666666666666666</v>
      </c>
      <c r="AL17">
        <f t="shared" si="14"/>
        <v>0.99999999999999989</v>
      </c>
    </row>
    <row r="18" spans="1:38" x14ac:dyDescent="0.25">
      <c r="A18">
        <v>11</v>
      </c>
      <c r="B18">
        <f t="shared" si="13"/>
        <v>9.8500776376790746E-8</v>
      </c>
      <c r="E18">
        <f t="shared" si="0"/>
        <v>8.5689832739931039E-8</v>
      </c>
      <c r="H18">
        <f t="shared" si="1"/>
        <v>1.2810943636859724E-8</v>
      </c>
      <c r="I18">
        <f t="shared" si="2"/>
        <v>2.7154487876278311E-8</v>
      </c>
      <c r="K18">
        <f t="shared" si="3"/>
        <v>2.2415604062985981E-7</v>
      </c>
      <c r="M18" t="s">
        <v>3</v>
      </c>
      <c r="N18" t="s">
        <v>7</v>
      </c>
      <c r="O18">
        <f t="shared" si="4"/>
        <v>9.5000000000000001E-2</v>
      </c>
      <c r="P18">
        <f t="shared" si="5"/>
        <v>9.5000000000000001E-2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9.5000000000000001E-2</v>
      </c>
      <c r="V18">
        <f t="shared" si="11"/>
        <v>0.38</v>
      </c>
      <c r="W18">
        <f t="shared" si="12"/>
        <v>0.28499999999999998</v>
      </c>
      <c r="Y18">
        <v>1</v>
      </c>
      <c r="Z18">
        <f>$S$2</f>
        <v>0.95</v>
      </c>
      <c r="AA18" t="s">
        <v>3</v>
      </c>
      <c r="AB18" t="s">
        <v>7</v>
      </c>
      <c r="AC18">
        <f>0.5*AV11</f>
        <v>0.1</v>
      </c>
      <c r="AD18">
        <f>0.5*AV11</f>
        <v>0.1</v>
      </c>
      <c r="AE18">
        <v>0</v>
      </c>
      <c r="AF18">
        <v>0</v>
      </c>
      <c r="AG18">
        <v>0</v>
      </c>
      <c r="AH18">
        <v>0</v>
      </c>
      <c r="AI18">
        <f>0.5*AT11</f>
        <v>0.1</v>
      </c>
      <c r="AJ18">
        <f>0.5*(AT11+AU11)</f>
        <v>0.4</v>
      </c>
      <c r="AK18">
        <f>0.5*AU11</f>
        <v>0.3</v>
      </c>
      <c r="AL18">
        <f t="shared" si="14"/>
        <v>1</v>
      </c>
    </row>
    <row r="19" spans="1:38" x14ac:dyDescent="0.25">
      <c r="A19">
        <v>12</v>
      </c>
      <c r="B19">
        <f t="shared" si="13"/>
        <v>2.287716891879395E-8</v>
      </c>
      <c r="E19">
        <f t="shared" si="0"/>
        <v>1.8827320086408124E-8</v>
      </c>
      <c r="H19">
        <f t="shared" si="1"/>
        <v>4.0498488323858263E-9</v>
      </c>
      <c r="I19">
        <f t="shared" si="2"/>
        <v>8.5841923618150312E-9</v>
      </c>
      <c r="K19">
        <f t="shared" si="3"/>
        <v>5.4338530199402935E-8</v>
      </c>
      <c r="M19" t="s">
        <v>3</v>
      </c>
      <c r="N19" t="s">
        <v>8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0.95</v>
      </c>
      <c r="W19">
        <f t="shared" si="12"/>
        <v>0</v>
      </c>
      <c r="Y19">
        <v>1</v>
      </c>
      <c r="Z19">
        <f>$S$2</f>
        <v>0.95</v>
      </c>
      <c r="AA19" t="s">
        <v>3</v>
      </c>
      <c r="AB19" t="s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f t="shared" si="14"/>
        <v>1</v>
      </c>
    </row>
    <row r="20" spans="1:38" x14ac:dyDescent="0.25">
      <c r="A20">
        <v>13</v>
      </c>
      <c r="B20">
        <f t="shared" si="13"/>
        <v>5.1898597088168516E-9</v>
      </c>
      <c r="E20">
        <f t="shared" si="0"/>
        <v>3.9632630872089141E-9</v>
      </c>
      <c r="H20">
        <f t="shared" si="1"/>
        <v>1.2265966216079371E-9</v>
      </c>
      <c r="I20">
        <f t="shared" si="2"/>
        <v>2.599934597982425E-9</v>
      </c>
      <c r="K20">
        <f t="shared" si="3"/>
        <v>1.2979654015616128E-8</v>
      </c>
      <c r="M20" t="s">
        <v>6</v>
      </c>
      <c r="N20" t="s">
        <v>10</v>
      </c>
      <c r="O20">
        <f t="shared" si="4"/>
        <v>0</v>
      </c>
      <c r="P20">
        <f t="shared" si="5"/>
        <v>0.5</v>
      </c>
      <c r="Q20">
        <f t="shared" si="6"/>
        <v>0</v>
      </c>
      <c r="R20">
        <f t="shared" si="7"/>
        <v>0</v>
      </c>
      <c r="S20">
        <f t="shared" si="8"/>
        <v>0.5</v>
      </c>
      <c r="T20">
        <f t="shared" si="9"/>
        <v>0</v>
      </c>
      <c r="U20">
        <f t="shared" si="10"/>
        <v>0</v>
      </c>
      <c r="V20">
        <f t="shared" si="11"/>
        <v>0</v>
      </c>
      <c r="W20">
        <f t="shared" si="12"/>
        <v>0</v>
      </c>
      <c r="Y20">
        <v>1</v>
      </c>
      <c r="Z20">
        <v>1</v>
      </c>
      <c r="AA20" t="s">
        <v>6</v>
      </c>
      <c r="AB20" t="s">
        <v>10</v>
      </c>
      <c r="AC20">
        <v>0</v>
      </c>
      <c r="AD20">
        <v>0.5</v>
      </c>
      <c r="AE20">
        <v>0</v>
      </c>
      <c r="AF20">
        <v>0</v>
      </c>
      <c r="AG20">
        <v>0.5</v>
      </c>
      <c r="AH20">
        <v>0</v>
      </c>
      <c r="AI20">
        <v>0</v>
      </c>
      <c r="AJ20">
        <v>0</v>
      </c>
      <c r="AK20">
        <v>0</v>
      </c>
      <c r="AL20">
        <f t="shared" si="14"/>
        <v>1</v>
      </c>
    </row>
    <row r="21" spans="1:38" x14ac:dyDescent="0.25">
      <c r="A21">
        <v>14</v>
      </c>
      <c r="B21">
        <f t="shared" si="13"/>
        <v>1.1451748211742131E-9</v>
      </c>
      <c r="E21">
        <f t="shared" si="0"/>
        <v>7.9234698347890664E-10</v>
      </c>
      <c r="H21">
        <f t="shared" si="1"/>
        <v>3.5282783769530659E-10</v>
      </c>
      <c r="I21">
        <f t="shared" si="2"/>
        <v>7.478655177266581E-10</v>
      </c>
      <c r="K21">
        <f t="shared" si="3"/>
        <v>3.0382151600750842E-9</v>
      </c>
      <c r="M21" t="s">
        <v>6</v>
      </c>
      <c r="N21" t="s">
        <v>4</v>
      </c>
      <c r="O21">
        <f t="shared" si="4"/>
        <v>0</v>
      </c>
      <c r="P21">
        <f t="shared" si="5"/>
        <v>0.5</v>
      </c>
      <c r="Q21">
        <f t="shared" si="6"/>
        <v>0</v>
      </c>
      <c r="R21">
        <f t="shared" si="7"/>
        <v>0</v>
      </c>
      <c r="S21">
        <f t="shared" si="8"/>
        <v>0.5</v>
      </c>
      <c r="T21">
        <f t="shared" si="9"/>
        <v>0</v>
      </c>
      <c r="U21">
        <f t="shared" si="10"/>
        <v>0</v>
      </c>
      <c r="V21">
        <f t="shared" si="11"/>
        <v>0</v>
      </c>
      <c r="W21">
        <f t="shared" si="12"/>
        <v>0</v>
      </c>
      <c r="Y21">
        <v>1</v>
      </c>
      <c r="Z21">
        <v>1</v>
      </c>
      <c r="AA21" t="s">
        <v>6</v>
      </c>
      <c r="AB21" t="s">
        <v>4</v>
      </c>
      <c r="AC21">
        <v>0</v>
      </c>
      <c r="AD21">
        <v>0.5</v>
      </c>
      <c r="AE21">
        <v>0</v>
      </c>
      <c r="AF21">
        <v>0</v>
      </c>
      <c r="AG21">
        <v>0.5</v>
      </c>
      <c r="AH21">
        <v>0</v>
      </c>
      <c r="AI21">
        <v>0</v>
      </c>
      <c r="AJ21">
        <v>0</v>
      </c>
      <c r="AK21">
        <v>0</v>
      </c>
      <c r="AL21">
        <f t="shared" si="14"/>
        <v>1</v>
      </c>
    </row>
    <row r="22" spans="1:38" x14ac:dyDescent="0.25">
      <c r="A22">
        <v>15</v>
      </c>
      <c r="B22">
        <f t="shared" si="13"/>
        <v>2.4499907968502117E-10</v>
      </c>
      <c r="E22">
        <f t="shared" si="0"/>
        <v>1.4932711597208933E-10</v>
      </c>
      <c r="H22">
        <f t="shared" si="1"/>
        <v>9.5671963712931854E-11</v>
      </c>
      <c r="I22">
        <f t="shared" si="2"/>
        <v>2.0278944942498781E-10</v>
      </c>
      <c r="K22">
        <f t="shared" si="3"/>
        <v>6.9278760879503013E-10</v>
      </c>
      <c r="M22" t="s">
        <v>6</v>
      </c>
      <c r="N22" t="s">
        <v>5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  <c r="W22">
        <f t="shared" si="12"/>
        <v>0</v>
      </c>
      <c r="Y22">
        <v>1</v>
      </c>
      <c r="Z22">
        <v>1</v>
      </c>
      <c r="AA22" t="s">
        <v>6</v>
      </c>
      <c r="AB22" t="s">
        <v>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f t="shared" si="14"/>
        <v>0</v>
      </c>
    </row>
    <row r="23" spans="1:38" x14ac:dyDescent="0.25">
      <c r="A23">
        <v>16</v>
      </c>
      <c r="B23">
        <f t="shared" si="13"/>
        <v>5.0744034573823727E-11</v>
      </c>
      <c r="E23">
        <f t="shared" si="0"/>
        <v>2.6404200595340355E-11</v>
      </c>
      <c r="H23">
        <f t="shared" si="1"/>
        <v>2.4339833978483369E-11</v>
      </c>
      <c r="I23">
        <f t="shared" si="2"/>
        <v>5.1591514843330301E-11</v>
      </c>
      <c r="K23">
        <f t="shared" si="3"/>
        <v>1.5307958399097776E-10</v>
      </c>
      <c r="M23" t="s">
        <v>6</v>
      </c>
      <c r="N23" t="s">
        <v>11</v>
      </c>
      <c r="O23">
        <f t="shared" si="4"/>
        <v>0</v>
      </c>
      <c r="P23">
        <f t="shared" si="5"/>
        <v>0.31666666666666665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0.31666666666666665</v>
      </c>
      <c r="W23">
        <f t="shared" si="12"/>
        <v>0.31666666666666665</v>
      </c>
      <c r="Y23">
        <v>1</v>
      </c>
      <c r="Z23">
        <f>$S$2</f>
        <v>0.95</v>
      </c>
      <c r="AA23" t="s">
        <v>6</v>
      </c>
      <c r="AB23" t="s">
        <v>11</v>
      </c>
      <c r="AC23">
        <v>0</v>
      </c>
      <c r="AD23">
        <f>AQ11</f>
        <v>0.33333333333333331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f>AO11</f>
        <v>0.33333333333333331</v>
      </c>
      <c r="AK23">
        <f>AP11</f>
        <v>0.33333333333333331</v>
      </c>
      <c r="AL23">
        <f t="shared" si="14"/>
        <v>1</v>
      </c>
    </row>
    <row r="24" spans="1:38" x14ac:dyDescent="0.25">
      <c r="A24">
        <v>17</v>
      </c>
      <c r="B24">
        <f t="shared" si="13"/>
        <v>1.0180691218276227E-11</v>
      </c>
      <c r="E24">
        <f t="shared" si="0"/>
        <v>4.3763369123837465E-12</v>
      </c>
      <c r="H24">
        <f t="shared" si="1"/>
        <v>5.8043543058924793E-12</v>
      </c>
      <c r="I24">
        <f t="shared" si="2"/>
        <v>1.230310082045364E-11</v>
      </c>
      <c r="K24">
        <f t="shared" si="3"/>
        <v>3.2664483257006092E-11</v>
      </c>
      <c r="M24" t="s">
        <v>6</v>
      </c>
      <c r="N24" t="s">
        <v>7</v>
      </c>
      <c r="O24">
        <f t="shared" si="4"/>
        <v>0</v>
      </c>
      <c r="P24">
        <f t="shared" si="5"/>
        <v>0.19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0.19</v>
      </c>
      <c r="W24">
        <f t="shared" si="12"/>
        <v>0.56999999999999995</v>
      </c>
      <c r="Y24">
        <v>1</v>
      </c>
      <c r="Z24">
        <f>$S$2</f>
        <v>0.95</v>
      </c>
      <c r="AA24" t="s">
        <v>6</v>
      </c>
      <c r="AB24" t="s">
        <v>7</v>
      </c>
      <c r="AC24">
        <v>0</v>
      </c>
      <c r="AD24">
        <f>AV11</f>
        <v>0.2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f>AT11</f>
        <v>0.2</v>
      </c>
      <c r="AK24">
        <f>AU11</f>
        <v>0.6</v>
      </c>
      <c r="AL24">
        <f t="shared" si="14"/>
        <v>1</v>
      </c>
    </row>
    <row r="25" spans="1:38" x14ac:dyDescent="0.25">
      <c r="A25">
        <v>18</v>
      </c>
      <c r="B25">
        <f t="shared" si="13"/>
        <v>1.9834360842529336E-12</v>
      </c>
      <c r="E25">
        <f t="shared" si="0"/>
        <v>6.8199662645156101E-13</v>
      </c>
      <c r="H25">
        <f t="shared" si="1"/>
        <v>1.3014394578013728E-12</v>
      </c>
      <c r="I25">
        <f t="shared" si="2"/>
        <v>2.7585739977248764E-12</v>
      </c>
      <c r="K25">
        <f t="shared" si="3"/>
        <v>6.7254461662307445E-12</v>
      </c>
      <c r="M25" t="s">
        <v>6</v>
      </c>
      <c r="N25" t="s">
        <v>8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0.95</v>
      </c>
      <c r="W25">
        <f t="shared" si="12"/>
        <v>0</v>
      </c>
      <c r="Y25">
        <v>1</v>
      </c>
      <c r="Z25">
        <f>$S$2</f>
        <v>0.95</v>
      </c>
      <c r="AA25" t="s">
        <v>6</v>
      </c>
      <c r="AB25" t="s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f t="shared" si="14"/>
        <v>1</v>
      </c>
    </row>
    <row r="26" spans="1:38" x14ac:dyDescent="0.25">
      <c r="A26">
        <v>19</v>
      </c>
      <c r="B26">
        <f t="shared" si="13"/>
        <v>3.7668035899989881E-13</v>
      </c>
      <c r="E26">
        <f t="shared" si="0"/>
        <v>1.0056557474467971E-13</v>
      </c>
      <c r="H26">
        <f t="shared" si="1"/>
        <v>2.7611478425521906E-13</v>
      </c>
      <c r="I26">
        <f t="shared" si="2"/>
        <v>5.8526200329684033E-13</v>
      </c>
      <c r="K26">
        <f t="shared" si="3"/>
        <v>1.3386227212966378E-12</v>
      </c>
    </row>
    <row r="27" spans="1:38" x14ac:dyDescent="0.25">
      <c r="A27">
        <v>20</v>
      </c>
      <c r="B27">
        <f t="shared" si="13"/>
        <v>7.0044281543600241E-14</v>
      </c>
      <c r="E27">
        <f t="shared" si="0"/>
        <v>1.4149273053263336E-14</v>
      </c>
      <c r="H27">
        <f t="shared" si="1"/>
        <v>5.5895008490336908E-14</v>
      </c>
      <c r="I27">
        <f t="shared" si="2"/>
        <v>1.1847690347937338E-13</v>
      </c>
      <c r="K27">
        <f t="shared" si="3"/>
        <v>2.5856546656657386E-13</v>
      </c>
    </row>
    <row r="28" spans="1:38" x14ac:dyDescent="0.25">
      <c r="A28">
        <v>21</v>
      </c>
      <c r="B28">
        <f t="shared" si="13"/>
        <v>1.28093952616498E-14</v>
      </c>
      <c r="E28">
        <f t="shared" si="0"/>
        <v>1.9164888462103993E-15</v>
      </c>
      <c r="H28">
        <f t="shared" si="1"/>
        <v>1.08929064154394E-14</v>
      </c>
      <c r="I28">
        <f t="shared" si="2"/>
        <v>2.3088963699070775E-14</v>
      </c>
      <c r="K28">
        <f t="shared" si="3"/>
        <v>4.8707754222370374E-14</v>
      </c>
    </row>
    <row r="29" spans="1:38" x14ac:dyDescent="0.25">
      <c r="A29">
        <v>22</v>
      </c>
      <c r="B29">
        <f t="shared" si="13"/>
        <v>2.3128370023917021E-15</v>
      </c>
      <c r="E29">
        <f t="shared" si="0"/>
        <v>2.5200364436405642E-16</v>
      </c>
      <c r="H29">
        <f t="shared" si="1"/>
        <v>2.060833358027646E-15</v>
      </c>
      <c r="I29">
        <f t="shared" si="2"/>
        <v>4.368210354391606E-15</v>
      </c>
      <c r="K29">
        <f t="shared" si="3"/>
        <v>8.9938843591750102E-15</v>
      </c>
    </row>
    <row r="30" spans="1:38" x14ac:dyDescent="0.25">
      <c r="A30">
        <v>23</v>
      </c>
      <c r="B30">
        <f t="shared" si="13"/>
        <v>4.1365161841008194E-16</v>
      </c>
      <c r="E30">
        <f t="shared" si="0"/>
        <v>3.2402204105958271E-17</v>
      </c>
      <c r="H30">
        <f t="shared" si="1"/>
        <v>3.812494143041237E-16</v>
      </c>
      <c r="I30">
        <f t="shared" si="2"/>
        <v>8.0810883261465595E-16</v>
      </c>
      <c r="K30">
        <f t="shared" si="3"/>
        <v>1.6354120694348197E-15</v>
      </c>
    </row>
    <row r="31" spans="1:38" x14ac:dyDescent="0.25">
      <c r="A31">
        <v>24</v>
      </c>
      <c r="B31">
        <f t="shared" si="13"/>
        <v>7.346998522182811E-17</v>
      </c>
      <c r="E31">
        <f t="shared" si="0"/>
        <v>4.097812538804195E-18</v>
      </c>
      <c r="H31">
        <f t="shared" si="1"/>
        <v>6.9372172683023911E-17</v>
      </c>
      <c r="I31">
        <f t="shared" si="2"/>
        <v>1.4704354519506696E-16</v>
      </c>
      <c r="K31">
        <f t="shared" si="3"/>
        <v>2.9398351563872318E-16</v>
      </c>
    </row>
    <row r="32" spans="1:38" x14ac:dyDescent="0.25">
      <c r="A32">
        <v>25</v>
      </c>
      <c r="B32">
        <f t="shared" si="13"/>
        <v>1.2984182502606086E-17</v>
      </c>
      <c r="E32">
        <f t="shared" si="0"/>
        <v>5.1204610233613729E-19</v>
      </c>
      <c r="H32">
        <f t="shared" si="1"/>
        <v>1.2472136400269949E-17</v>
      </c>
      <c r="I32">
        <f t="shared" si="2"/>
        <v>2.6436351659790568E-17</v>
      </c>
      <c r="K32">
        <f t="shared" si="3"/>
        <v>5.2404716665002737E-17</v>
      </c>
    </row>
    <row r="33" spans="1:11" x14ac:dyDescent="0.25">
      <c r="A33">
        <v>26</v>
      </c>
      <c r="B33">
        <f t="shared" si="13"/>
        <v>2.286506888122816E-18</v>
      </c>
      <c r="E33">
        <f t="shared" si="0"/>
        <v>6.3434176020653532E-20</v>
      </c>
      <c r="H33">
        <f t="shared" si="1"/>
        <v>2.2230727121021626E-18</v>
      </c>
      <c r="I33">
        <f t="shared" si="2"/>
        <v>4.712098240133512E-18</v>
      </c>
      <c r="K33">
        <f t="shared" si="3"/>
        <v>9.2851120163791439E-18</v>
      </c>
    </row>
    <row r="34" spans="1:11" x14ac:dyDescent="0.25">
      <c r="A34">
        <v>27</v>
      </c>
      <c r="B34">
        <f t="shared" si="13"/>
        <v>4.0163942786732479E-19</v>
      </c>
      <c r="E34">
        <f t="shared" si="0"/>
        <v>7.8104970708894503E-21</v>
      </c>
      <c r="H34">
        <f t="shared" si="1"/>
        <v>3.9382893079643534E-19</v>
      </c>
      <c r="I34">
        <f t="shared" si="2"/>
        <v>8.3477279065906847E-19</v>
      </c>
      <c r="K34">
        <f t="shared" si="3"/>
        <v>1.6380516463937179E-18</v>
      </c>
    </row>
    <row r="35" spans="1:11" x14ac:dyDescent="0.25">
      <c r="A35">
        <v>28</v>
      </c>
      <c r="B35">
        <f t="shared" si="13"/>
        <v>7.042556541432673E-20</v>
      </c>
      <c r="E35">
        <f t="shared" si="0"/>
        <v>9.5754110739358603E-22</v>
      </c>
      <c r="H35">
        <f t="shared" si="1"/>
        <v>6.9468024306933154E-20</v>
      </c>
      <c r="I35">
        <f t="shared" si="2"/>
        <v>1.4724671545840499E-19</v>
      </c>
      <c r="K35">
        <f t="shared" si="3"/>
        <v>2.880978462870585E-19</v>
      </c>
    </row>
    <row r="36" spans="1:11" x14ac:dyDescent="0.25">
      <c r="A36">
        <v>29</v>
      </c>
      <c r="B36">
        <f t="shared" si="13"/>
        <v>1.2333452867886823E-20</v>
      </c>
      <c r="E36">
        <f t="shared" si="0"/>
        <v>1.170355397736326E-22</v>
      </c>
      <c r="H36">
        <f t="shared" si="1"/>
        <v>1.221641732811319E-20</v>
      </c>
      <c r="I36">
        <f t="shared" si="2"/>
        <v>2.5894321080530312E-20</v>
      </c>
      <c r="K36">
        <f t="shared" si="3"/>
        <v>5.056122681630396E-20</v>
      </c>
    </row>
    <row r="37" spans="1:11" x14ac:dyDescent="0.25">
      <c r="A37">
        <v>30</v>
      </c>
      <c r="B37">
        <f t="shared" si="13"/>
        <v>2.1580508592863632E-21</v>
      </c>
      <c r="E37">
        <f t="shared" si="0"/>
        <v>1.4274300729589259E-23</v>
      </c>
      <c r="H37">
        <f t="shared" si="1"/>
        <v>2.1437765585567736E-21</v>
      </c>
      <c r="I37">
        <f t="shared" si="2"/>
        <v>4.5440194977979756E-21</v>
      </c>
      <c r="K37">
        <f t="shared" si="3"/>
        <v>8.8601212163707026E-21</v>
      </c>
    </row>
    <row r="38" spans="1:11" x14ac:dyDescent="0.25">
      <c r="A38">
        <v>31</v>
      </c>
      <c r="B38">
        <f t="shared" si="13"/>
        <v>3.773769008051456E-22</v>
      </c>
      <c r="E38">
        <f t="shared" si="0"/>
        <v>1.7383885729624544E-24</v>
      </c>
      <c r="H38">
        <f t="shared" si="1"/>
        <v>3.7563851223218317E-22</v>
      </c>
      <c r="I38">
        <f t="shared" si="2"/>
        <v>7.9621577952880666E-22</v>
      </c>
      <c r="K38">
        <f t="shared" si="3"/>
        <v>1.5509695811390979E-21</v>
      </c>
    </row>
    <row r="39" spans="1:11" x14ac:dyDescent="0.25">
      <c r="A39">
        <v>32</v>
      </c>
      <c r="B39">
        <f t="shared" si="13"/>
        <v>6.5963755965771567E-23</v>
      </c>
      <c r="E39">
        <f t="shared" si="0"/>
        <v>2.1148954177999937E-25</v>
      </c>
      <c r="H39">
        <f t="shared" si="1"/>
        <v>6.5752266423991576E-23</v>
      </c>
      <c r="I39">
        <f t="shared" si="2"/>
        <v>1.393706724996416E-22</v>
      </c>
      <c r="K39">
        <f t="shared" si="3"/>
        <v>2.7129818443118476E-22</v>
      </c>
    </row>
    <row r="40" spans="1:11" x14ac:dyDescent="0.25">
      <c r="A40">
        <v>33</v>
      </c>
      <c r="B40">
        <f t="shared" si="13"/>
        <v>1.1526769026066806E-23</v>
      </c>
      <c r="E40">
        <f t="shared" si="0"/>
        <v>2.5710906529909589E-26</v>
      </c>
      <c r="H40">
        <f t="shared" si="1"/>
        <v>1.1501058119536899E-23</v>
      </c>
      <c r="I40">
        <f t="shared" si="2"/>
        <v>2.4378022108641018E-23</v>
      </c>
      <c r="K40">
        <f t="shared" si="3"/>
        <v>4.7431560160774631E-23</v>
      </c>
    </row>
    <row r="41" spans="1:11" x14ac:dyDescent="0.25">
      <c r="A41">
        <v>34</v>
      </c>
      <c r="B41">
        <f t="shared" si="13"/>
        <v>2.0138207993085868E-24</v>
      </c>
      <c r="E41">
        <f t="shared" si="0"/>
        <v>3.1241190466485023E-27</v>
      </c>
      <c r="H41">
        <f t="shared" si="1"/>
        <v>2.0106966802619382E-24</v>
      </c>
      <c r="I41">
        <f t="shared" si="2"/>
        <v>4.2619389986327912E-24</v>
      </c>
      <c r="K41">
        <f t="shared" si="3"/>
        <v>8.2895805972499656E-24</v>
      </c>
    </row>
    <row r="42" spans="1:11" x14ac:dyDescent="0.25">
      <c r="A42">
        <v>35</v>
      </c>
      <c r="B42">
        <f t="shared" si="13"/>
        <v>3.5178081189741015E-25</v>
      </c>
      <c r="E42">
        <f t="shared" si="0"/>
        <v>3.7947733554481745E-28</v>
      </c>
      <c r="H42">
        <f t="shared" si="1"/>
        <v>3.5140133456186537E-25</v>
      </c>
      <c r="I42">
        <f t="shared" si="2"/>
        <v>7.4484185836807608E-25</v>
      </c>
      <c r="K42">
        <f t="shared" si="3"/>
        <v>1.4484034821628963E-24</v>
      </c>
    </row>
    <row r="43" spans="1:11" x14ac:dyDescent="0.25">
      <c r="A43">
        <v>36</v>
      </c>
      <c r="B43">
        <f t="shared" si="13"/>
        <v>6.144413233467879E-26</v>
      </c>
      <c r="E43">
        <f t="shared" si="0"/>
        <v>4.6082754853391191E-29</v>
      </c>
      <c r="H43">
        <f t="shared" si="1"/>
        <v>6.1398049579825408E-26</v>
      </c>
      <c r="I43">
        <f t="shared" si="2"/>
        <v>1.3014133086953652E-25</v>
      </c>
      <c r="K43">
        <f t="shared" si="3"/>
        <v>2.5302959553889413E-25</v>
      </c>
    </row>
    <row r="44" spans="1:11" x14ac:dyDescent="0.25">
      <c r="A44">
        <v>37</v>
      </c>
      <c r="B44">
        <f t="shared" si="13"/>
        <v>1.0731458380448717E-26</v>
      </c>
      <c r="E44">
        <f t="shared" si="0"/>
        <v>5.5952247039083752E-30</v>
      </c>
      <c r="H44">
        <f t="shared" si="1"/>
        <v>1.0725863155744807E-26</v>
      </c>
      <c r="I44">
        <f t="shared" si="2"/>
        <v>2.2734893296542491E-26</v>
      </c>
      <c r="K44">
        <f t="shared" si="3"/>
        <v>4.4197810057439919E-26</v>
      </c>
    </row>
    <row r="45" spans="1:11" x14ac:dyDescent="0.25">
      <c r="A45">
        <v>38</v>
      </c>
      <c r="B45">
        <f t="shared" si="13"/>
        <v>1.8742014086817635E-27</v>
      </c>
      <c r="E45">
        <f t="shared" si="0"/>
        <v>6.7927484372207858E-31</v>
      </c>
      <c r="H45">
        <f t="shared" si="1"/>
        <v>1.8735221338380412E-27</v>
      </c>
      <c r="I45">
        <f t="shared" si="2"/>
        <v>3.9711793058542624E-27</v>
      </c>
      <c r="K45">
        <f t="shared" si="3"/>
        <v>7.7195821232177902E-27</v>
      </c>
    </row>
    <row r="46" spans="1:11" x14ac:dyDescent="0.25">
      <c r="A46">
        <v>39</v>
      </c>
      <c r="B46">
        <f t="shared" si="13"/>
        <v>3.27310022362494E-28</v>
      </c>
      <c r="E46">
        <f t="shared" si="0"/>
        <v>8.245898862562608E-32</v>
      </c>
      <c r="H46">
        <f t="shared" si="1"/>
        <v>3.2722756337386836E-28</v>
      </c>
      <c r="I46">
        <f t="shared" si="2"/>
        <v>6.9360233567849344E-28</v>
      </c>
      <c r="K46">
        <f t="shared" si="3"/>
        <v>1.3482223804034813E-27</v>
      </c>
    </row>
    <row r="47" spans="1:11" x14ac:dyDescent="0.25">
      <c r="A47">
        <v>40</v>
      </c>
      <c r="B47">
        <f t="shared" si="13"/>
        <v>5.7160009009565097E-29</v>
      </c>
      <c r="E47">
        <f t="shared" si="0"/>
        <v>1.0009347791335856E-32</v>
      </c>
      <c r="H47">
        <f t="shared" si="1"/>
        <v>5.7149999661773764E-29</v>
      </c>
      <c r="I47">
        <f t="shared" si="2"/>
        <v>1.2113702415753432E-28</v>
      </c>
      <c r="K47">
        <f t="shared" si="3"/>
        <v>2.3545704217666453E-28</v>
      </c>
    </row>
    <row r="51" spans="1:11" x14ac:dyDescent="0.25">
      <c r="B51" t="s">
        <v>36</v>
      </c>
    </row>
    <row r="52" spans="1:11" x14ac:dyDescent="0.25">
      <c r="A52" t="s">
        <v>0</v>
      </c>
      <c r="B52" s="3" t="s">
        <v>30</v>
      </c>
      <c r="E52" s="3" t="s">
        <v>29</v>
      </c>
      <c r="H52" s="3" t="s">
        <v>28</v>
      </c>
      <c r="I52" s="3" t="s">
        <v>31</v>
      </c>
      <c r="K52" s="3" t="s">
        <v>32</v>
      </c>
    </row>
    <row r="53" spans="1:11" x14ac:dyDescent="0.25">
      <c r="A53">
        <v>0</v>
      </c>
      <c r="B53">
        <f>B7/$K7</f>
        <v>0.5</v>
      </c>
      <c r="E53">
        <f t="shared" ref="C53:J53" si="15">E7/$K7</f>
        <v>0.495</v>
      </c>
      <c r="H53">
        <f t="shared" si="15"/>
        <v>5.0000000000000001E-3</v>
      </c>
      <c r="I53">
        <f t="shared" si="15"/>
        <v>0</v>
      </c>
      <c r="K53">
        <f>(H53+I53)/SUM(E53,H53:I53)</f>
        <v>0.01</v>
      </c>
    </row>
    <row r="54" spans="1:11" x14ac:dyDescent="0.25">
      <c r="A54">
        <v>1</v>
      </c>
      <c r="B54">
        <f t="shared" ref="B54:J54" si="16">B8/$K8</f>
        <v>0.49841587460396863</v>
      </c>
      <c r="E54">
        <f t="shared" si="16"/>
        <v>0.49524762381190596</v>
      </c>
      <c r="H54">
        <f t="shared" si="16"/>
        <v>3.168250792062698E-3</v>
      </c>
      <c r="I54">
        <f t="shared" si="16"/>
        <v>3.168250792062698E-3</v>
      </c>
      <c r="K54">
        <f t="shared" ref="K54:K93" si="17">(H54+I54)/SUM(E54,H54:I54)</f>
        <v>1.2632978723404254E-2</v>
      </c>
    </row>
    <row r="55" spans="1:11" x14ac:dyDescent="0.25">
      <c r="A55">
        <v>2</v>
      </c>
      <c r="B55">
        <f t="shared" ref="B55:J55" si="18">B9/$K9</f>
        <v>0.4971979197853254</v>
      </c>
      <c r="E55">
        <f t="shared" si="18"/>
        <v>0.4939955423971259</v>
      </c>
      <c r="H55">
        <f t="shared" si="18"/>
        <v>3.2023773881995495E-3</v>
      </c>
      <c r="I55">
        <f t="shared" si="18"/>
        <v>5.6041604293492111E-3</v>
      </c>
      <c r="K55">
        <f t="shared" si="17"/>
        <v>1.7514919217893353E-2</v>
      </c>
    </row>
    <row r="56" spans="1:11" x14ac:dyDescent="0.25">
      <c r="A56">
        <v>3</v>
      </c>
      <c r="B56">
        <f t="shared" ref="B56:J56" si="19">B10/$K10</f>
        <v>0.49581132760424695</v>
      </c>
      <c r="E56">
        <f t="shared" si="19"/>
        <v>0.49167312114097295</v>
      </c>
      <c r="H56">
        <f t="shared" si="19"/>
        <v>4.1382064632740209E-3</v>
      </c>
      <c r="I56">
        <f t="shared" si="19"/>
        <v>8.3773447915059442E-3</v>
      </c>
      <c r="K56">
        <f t="shared" si="17"/>
        <v>2.4823150419682832E-2</v>
      </c>
    </row>
    <row r="57" spans="1:11" x14ac:dyDescent="0.25">
      <c r="A57">
        <v>4</v>
      </c>
      <c r="B57">
        <f t="shared" ref="B57:J57" si="20">B11/$K11</f>
        <v>0.49395753873021181</v>
      </c>
      <c r="E57">
        <f t="shared" si="20"/>
        <v>0.48819435088045587</v>
      </c>
      <c r="H57">
        <f t="shared" si="20"/>
        <v>5.7631878497559699E-3</v>
      </c>
      <c r="I57">
        <f t="shared" si="20"/>
        <v>1.2084922539576395E-2</v>
      </c>
      <c r="K57">
        <f t="shared" si="17"/>
        <v>3.5269985733108147E-2</v>
      </c>
    </row>
    <row r="58" spans="1:11" x14ac:dyDescent="0.25">
      <c r="A58">
        <v>5</v>
      </c>
      <c r="B58">
        <f t="shared" ref="B58:J58" si="21">B12/$K12</f>
        <v>0.491375418814542</v>
      </c>
      <c r="E58">
        <f t="shared" si="21"/>
        <v>0.48321716025084793</v>
      </c>
      <c r="H58">
        <f t="shared" si="21"/>
        <v>8.1582585636940184E-3</v>
      </c>
      <c r="I58">
        <f t="shared" si="21"/>
        <v>1.7249162370916071E-2</v>
      </c>
      <c r="K58">
        <f t="shared" si="17"/>
        <v>4.9953191163888848E-2</v>
      </c>
    </row>
    <row r="59" spans="1:11" x14ac:dyDescent="0.25">
      <c r="A59">
        <v>6</v>
      </c>
      <c r="B59">
        <f t="shared" ref="B59:J59" si="22">B13/$K13</f>
        <v>0.48776449386987725</v>
      </c>
      <c r="E59">
        <f t="shared" si="22"/>
        <v>0.47621282192446995</v>
      </c>
      <c r="H59">
        <f t="shared" si="22"/>
        <v>1.1551671945407313E-2</v>
      </c>
      <c r="I59">
        <f t="shared" si="22"/>
        <v>2.4471012260245412E-2</v>
      </c>
      <c r="K59">
        <f t="shared" si="17"/>
        <v>7.0324457743665109E-2</v>
      </c>
    </row>
    <row r="60" spans="1:11" x14ac:dyDescent="0.25">
      <c r="A60">
        <v>7</v>
      </c>
      <c r="B60">
        <f t="shared" ref="B60:J60" si="23">B14/$K14</f>
        <v>0.48275340826725921</v>
      </c>
      <c r="E60">
        <f t="shared" si="23"/>
        <v>0.46647801178958975</v>
      </c>
      <c r="H60">
        <f t="shared" si="23"/>
        <v>1.6275396477669506E-2</v>
      </c>
      <c r="I60">
        <f t="shared" si="23"/>
        <v>3.4493183465481504E-2</v>
      </c>
      <c r="K60">
        <f t="shared" si="17"/>
        <v>9.8151598782081351E-2</v>
      </c>
    </row>
    <row r="61" spans="1:11" x14ac:dyDescent="0.25">
      <c r="A61">
        <v>8</v>
      </c>
      <c r="B61">
        <f t="shared" ref="B61:J61" si="24">B15/$K15</f>
        <v>0.47589411639141377</v>
      </c>
      <c r="E61">
        <f t="shared" si="24"/>
        <v>0.45314806094228349</v>
      </c>
      <c r="H61">
        <f t="shared" si="24"/>
        <v>2.2746055449130175E-2</v>
      </c>
      <c r="I61">
        <f t="shared" si="24"/>
        <v>4.8211767217172463E-2</v>
      </c>
      <c r="K61">
        <f t="shared" si="17"/>
        <v>0.135388334467345</v>
      </c>
    </row>
    <row r="62" spans="1:11" x14ac:dyDescent="0.25">
      <c r="A62">
        <v>9</v>
      </c>
      <c r="B62">
        <f t="shared" ref="B62:J62" si="25">B16/$K16</f>
        <v>0.46668610858536846</v>
      </c>
      <c r="E62">
        <f t="shared" si="25"/>
        <v>0.435252236535212</v>
      </c>
      <c r="H62">
        <f t="shared" si="25"/>
        <v>3.1433872050156485E-2</v>
      </c>
      <c r="I62">
        <f t="shared" si="25"/>
        <v>6.6627782829263085E-2</v>
      </c>
      <c r="K62">
        <f t="shared" si="17"/>
        <v>0.18387230570594737</v>
      </c>
    </row>
    <row r="63" spans="1:11" x14ac:dyDescent="0.25">
      <c r="A63">
        <v>10</v>
      </c>
      <c r="B63">
        <f t="shared" ref="B63:J63" si="26">B17/$K17</f>
        <v>0.4546452353843658</v>
      </c>
      <c r="E63">
        <f t="shared" si="26"/>
        <v>0.411850239806969</v>
      </c>
      <c r="H63">
        <f t="shared" si="26"/>
        <v>4.2794995577396709E-2</v>
      </c>
      <c r="I63">
        <f t="shared" si="26"/>
        <v>9.0709529231268488E-2</v>
      </c>
      <c r="K63">
        <f t="shared" si="17"/>
        <v>0.2448030776860621</v>
      </c>
    </row>
    <row r="64" spans="1:11" x14ac:dyDescent="0.25">
      <c r="A64">
        <v>11</v>
      </c>
      <c r="B64">
        <f t="shared" ref="B64:J64" si="27">B18/$K18</f>
        <v>0.4394294978623452</v>
      </c>
      <c r="E64">
        <f t="shared" si="27"/>
        <v>0.38227759778032189</v>
      </c>
      <c r="H64">
        <f t="shared" si="27"/>
        <v>5.7151900082023394E-2</v>
      </c>
      <c r="I64">
        <f t="shared" si="27"/>
        <v>0.12114100427530956</v>
      </c>
      <c r="K64">
        <f t="shared" si="17"/>
        <v>0.31805616541976189</v>
      </c>
    </row>
    <row r="65" spans="1:11" x14ac:dyDescent="0.25">
      <c r="A65">
        <v>12</v>
      </c>
      <c r="B65">
        <f t="shared" ref="B65:J65" si="28">B19/$K19</f>
        <v>0.42101191980796937</v>
      </c>
      <c r="E65">
        <f t="shared" si="28"/>
        <v>0.34648195336382132</v>
      </c>
      <c r="H65">
        <f t="shared" si="28"/>
        <v>7.4529966444148055E-2</v>
      </c>
      <c r="I65">
        <f t="shared" si="28"/>
        <v>0.1579761603840612</v>
      </c>
      <c r="K65">
        <f t="shared" si="17"/>
        <v>0.40157325302982905</v>
      </c>
    </row>
    <row r="66" spans="1:11" x14ac:dyDescent="0.25">
      <c r="A66">
        <v>13</v>
      </c>
      <c r="B66">
        <f t="shared" ref="B66:J66" si="29">B20/$K20</f>
        <v>0.39984576650292902</v>
      </c>
      <c r="E66">
        <f t="shared" si="29"/>
        <v>0.30534427824043836</v>
      </c>
      <c r="H66">
        <f t="shared" si="29"/>
        <v>9.4501488262490649E-2</v>
      </c>
      <c r="I66">
        <f t="shared" si="29"/>
        <v>0.20030846699414193</v>
      </c>
      <c r="K66">
        <f t="shared" si="17"/>
        <v>0.49122365352450914</v>
      </c>
    </row>
    <row r="67" spans="1:11" x14ac:dyDescent="0.25">
      <c r="A67">
        <v>14</v>
      </c>
      <c r="B67">
        <f t="shared" ref="B67:J67" si="30">B21/$K21</f>
        <v>0.3769235425531588</v>
      </c>
      <c r="E67">
        <f t="shared" si="30"/>
        <v>0.26079357179539753</v>
      </c>
      <c r="H67">
        <f t="shared" si="30"/>
        <v>0.1161299707577613</v>
      </c>
      <c r="I67">
        <f t="shared" si="30"/>
        <v>0.24615291489368249</v>
      </c>
      <c r="K67">
        <f t="shared" si="17"/>
        <v>0.58144210284554432</v>
      </c>
    </row>
    <row r="68" spans="1:11" x14ac:dyDescent="0.25">
      <c r="A68">
        <v>15</v>
      </c>
      <c r="B68">
        <f t="shared" ref="B68:J68" si="31">B22/$K22</f>
        <v>0.35364241013367664</v>
      </c>
      <c r="E68">
        <f t="shared" si="31"/>
        <v>0.21554530432756286</v>
      </c>
      <c r="H68">
        <f t="shared" si="31"/>
        <v>0.13809710580611381</v>
      </c>
      <c r="I68">
        <f t="shared" si="31"/>
        <v>0.29271517973264677</v>
      </c>
      <c r="K68">
        <f t="shared" si="17"/>
        <v>0.66652313254008377</v>
      </c>
    </row>
    <row r="69" spans="1:11" x14ac:dyDescent="0.25">
      <c r="A69">
        <v>16</v>
      </c>
      <c r="B69">
        <f t="shared" ref="B69:J69" si="32">B23/$K23</f>
        <v>0.33148793098898471</v>
      </c>
      <c r="E69">
        <f t="shared" si="32"/>
        <v>0.17248675432052762</v>
      </c>
      <c r="H69">
        <f t="shared" si="32"/>
        <v>0.15900117666845709</v>
      </c>
      <c r="I69">
        <f t="shared" si="32"/>
        <v>0.33702413802203052</v>
      </c>
      <c r="K69">
        <f t="shared" si="17"/>
        <v>0.74198408328558463</v>
      </c>
    </row>
    <row r="70" spans="1:11" x14ac:dyDescent="0.25">
      <c r="A70">
        <v>17</v>
      </c>
      <c r="B70">
        <f t="shared" ref="B70:J70" si="33">B24/$K24</f>
        <v>0.31167464484816565</v>
      </c>
      <c r="E70">
        <f t="shared" si="33"/>
        <v>0.13397845231318886</v>
      </c>
      <c r="H70">
        <f t="shared" si="33"/>
        <v>0.17769619253497676</v>
      </c>
      <c r="I70">
        <f t="shared" si="33"/>
        <v>0.37665071030366876</v>
      </c>
      <c r="K70">
        <f t="shared" si="17"/>
        <v>0.80535592462138017</v>
      </c>
    </row>
    <row r="71" spans="1:11" x14ac:dyDescent="0.25">
      <c r="A71">
        <v>18</v>
      </c>
      <c r="B71">
        <f t="shared" ref="B71:J71" si="34">B25/$K25</f>
        <v>0.29491516774188148</v>
      </c>
      <c r="E71">
        <f t="shared" si="34"/>
        <v>0.10140541007910318</v>
      </c>
      <c r="H71">
        <f t="shared" si="34"/>
        <v>0.19350975766277831</v>
      </c>
      <c r="I71">
        <f t="shared" si="34"/>
        <v>0.41016966451623693</v>
      </c>
      <c r="K71">
        <f t="shared" si="17"/>
        <v>0.85617984469423314</v>
      </c>
    </row>
    <row r="72" spans="1:11" x14ac:dyDescent="0.25">
      <c r="A72">
        <v>19</v>
      </c>
      <c r="B72">
        <f t="shared" ref="B72:J72" si="35">B26/$K26</f>
        <v>0.28139396785005466</v>
      </c>
      <c r="E72">
        <f t="shared" si="35"/>
        <v>7.5126152533305499E-2</v>
      </c>
      <c r="H72">
        <f t="shared" si="35"/>
        <v>0.20626781531674915</v>
      </c>
      <c r="I72">
        <f t="shared" si="35"/>
        <v>0.43721206429989073</v>
      </c>
      <c r="K72">
        <f t="shared" si="17"/>
        <v>0.89545571680140079</v>
      </c>
    </row>
    <row r="73" spans="1:11" x14ac:dyDescent="0.25">
      <c r="A73">
        <v>20</v>
      </c>
      <c r="B73">
        <f t="shared" ref="B73:J73" si="36">B27/$K27</f>
        <v>0.2708957328049284</v>
      </c>
      <c r="E73">
        <f t="shared" si="36"/>
        <v>5.4722207265912162E-2</v>
      </c>
      <c r="H73">
        <f t="shared" si="36"/>
        <v>0.21617352553901625</v>
      </c>
      <c r="I73">
        <f t="shared" si="36"/>
        <v>0.4582085343901432</v>
      </c>
      <c r="K73">
        <f t="shared" si="17"/>
        <v>0.92494597860957073</v>
      </c>
    </row>
    <row r="74" spans="1:11" x14ac:dyDescent="0.25">
      <c r="A74">
        <v>21</v>
      </c>
      <c r="B74">
        <f t="shared" ref="B74:J74" si="37">B28/$K28</f>
        <v>0.26298472319560839</v>
      </c>
      <c r="E74">
        <f t="shared" si="37"/>
        <v>3.9346688772815545E-2</v>
      </c>
      <c r="H74">
        <f t="shared" si="37"/>
        <v>0.22363803442279287</v>
      </c>
      <c r="I74">
        <f t="shared" si="37"/>
        <v>0.47403055360878321</v>
      </c>
      <c r="K74">
        <f t="shared" si="17"/>
        <v>0.9466134692032192</v>
      </c>
    </row>
    <row r="75" spans="1:11" x14ac:dyDescent="0.25">
      <c r="A75">
        <v>22</v>
      </c>
      <c r="B75">
        <f t="shared" ref="B75:J75" si="38">B29/$K29</f>
        <v>0.25715663110925896</v>
      </c>
      <c r="E75">
        <f t="shared" si="38"/>
        <v>2.8019444580358401E-2</v>
      </c>
      <c r="H75">
        <f t="shared" si="38"/>
        <v>0.22913718652890061</v>
      </c>
      <c r="I75">
        <f t="shared" si="38"/>
        <v>0.48568673778148208</v>
      </c>
      <c r="K75">
        <f t="shared" si="17"/>
        <v>0.96228081752658201</v>
      </c>
    </row>
    <row r="76" spans="1:11" x14ac:dyDescent="0.25">
      <c r="A76">
        <v>23</v>
      </c>
      <c r="B76">
        <f t="shared" ref="B76:J76" si="39">B30/$K30</f>
        <v>0.25293418468718731</v>
      </c>
      <c r="E76">
        <f t="shared" si="39"/>
        <v>1.9812868396621358E-2</v>
      </c>
      <c r="H76">
        <f t="shared" si="39"/>
        <v>0.23312131629056601</v>
      </c>
      <c r="I76">
        <f t="shared" si="39"/>
        <v>0.49413163062562537</v>
      </c>
      <c r="K76">
        <f t="shared" si="17"/>
        <v>0.97347908579068732</v>
      </c>
    </row>
    <row r="77" spans="1:11" x14ac:dyDescent="0.25">
      <c r="A77">
        <v>24</v>
      </c>
      <c r="B77">
        <f t="shared" ref="B77:J77" si="40">B31/$K31</f>
        <v>0.24991192129328604</v>
      </c>
      <c r="E77">
        <f t="shared" si="40"/>
        <v>1.3938919431931698E-2</v>
      </c>
      <c r="H77">
        <f t="shared" si="40"/>
        <v>0.23597300186135431</v>
      </c>
      <c r="I77">
        <f t="shared" si="40"/>
        <v>0.50017615741342791</v>
      </c>
      <c r="K77">
        <f t="shared" si="17"/>
        <v>0.98141695645134785</v>
      </c>
    </row>
    <row r="78" spans="1:11" x14ac:dyDescent="0.25">
      <c r="A78">
        <v>25</v>
      </c>
      <c r="B78">
        <f t="shared" ref="B78:J78" si="41">B32/$K32</f>
        <v>0.24776744020213867</v>
      </c>
      <c r="E78">
        <f t="shared" si="41"/>
        <v>9.7709926686445625E-3</v>
      </c>
      <c r="H78">
        <f t="shared" si="41"/>
        <v>0.23799644753349411</v>
      </c>
      <c r="I78">
        <f t="shared" si="41"/>
        <v>0.50446511959572271</v>
      </c>
      <c r="K78">
        <f t="shared" si="17"/>
        <v>0.98701067569945367</v>
      </c>
    </row>
    <row r="79" spans="1:11" x14ac:dyDescent="0.25">
      <c r="A79">
        <v>26</v>
      </c>
      <c r="B79">
        <f t="shared" ref="B79:J79" si="42">B33/$K33</f>
        <v>0.24625517539146183</v>
      </c>
      <c r="E79">
        <f t="shared" si="42"/>
        <v>6.8318159122640887E-3</v>
      </c>
      <c r="H79">
        <f t="shared" si="42"/>
        <v>0.23942335947919777</v>
      </c>
      <c r="I79">
        <f t="shared" si="42"/>
        <v>0.50748964921707629</v>
      </c>
      <c r="K79">
        <f t="shared" si="17"/>
        <v>0.99093616872817381</v>
      </c>
    </row>
    <row r="80" spans="1:11" x14ac:dyDescent="0.25">
      <c r="A80">
        <v>27</v>
      </c>
      <c r="B80">
        <f t="shared" ref="B80:J80" si="43">B34/$K34</f>
        <v>0.24519338492871168</v>
      </c>
      <c r="E80">
        <f t="shared" si="43"/>
        <v>4.7681628891767793E-3</v>
      </c>
      <c r="H80">
        <f t="shared" si="43"/>
        <v>0.2404252220395349</v>
      </c>
      <c r="I80">
        <f t="shared" si="43"/>
        <v>0.50961323014257676</v>
      </c>
      <c r="K80">
        <f t="shared" si="17"/>
        <v>0.99368293441794164</v>
      </c>
    </row>
    <row r="81" spans="1:11" x14ac:dyDescent="0.25">
      <c r="A81">
        <v>28</v>
      </c>
      <c r="B81">
        <f t="shared" ref="B81:J81" si="44">B35/$K35</f>
        <v>0.24445016275531345</v>
      </c>
      <c r="E81">
        <f t="shared" si="44"/>
        <v>3.3236663159206658E-3</v>
      </c>
      <c r="H81">
        <f t="shared" si="44"/>
        <v>0.24112649643939282</v>
      </c>
      <c r="I81">
        <f t="shared" si="44"/>
        <v>0.51109967448937288</v>
      </c>
      <c r="K81">
        <f t="shared" si="17"/>
        <v>0.99560099658277823</v>
      </c>
    </row>
    <row r="82" spans="1:11" x14ac:dyDescent="0.25">
      <c r="A82">
        <v>29</v>
      </c>
      <c r="B82">
        <f t="shared" ref="B82:J82" si="45">B36/$K36</f>
        <v>0.24393104448782443</v>
      </c>
      <c r="E82">
        <f t="shared" si="45"/>
        <v>2.3147290353305538E-3</v>
      </c>
      <c r="H82">
        <f t="shared" si="45"/>
        <v>0.24161631545249387</v>
      </c>
      <c r="I82">
        <f t="shared" si="45"/>
        <v>0.51213791102435113</v>
      </c>
      <c r="K82">
        <f t="shared" si="17"/>
        <v>0.99693846835205324</v>
      </c>
    </row>
    <row r="83" spans="1:11" x14ac:dyDescent="0.25">
      <c r="A83">
        <v>30</v>
      </c>
      <c r="B83">
        <f t="shared" ref="B83:J83" si="46">B37/$K37</f>
        <v>0.2435689994058961</v>
      </c>
      <c r="E83">
        <f t="shared" si="46"/>
        <v>1.6110728488922775E-3</v>
      </c>
      <c r="H83">
        <f t="shared" si="46"/>
        <v>0.24195792655700379</v>
      </c>
      <c r="I83">
        <f t="shared" si="46"/>
        <v>0.51286200118820768</v>
      </c>
      <c r="K83">
        <f t="shared" si="17"/>
        <v>0.99787016549080232</v>
      </c>
    </row>
    <row r="84" spans="1:11" x14ac:dyDescent="0.25">
      <c r="A84">
        <v>31</v>
      </c>
      <c r="B84">
        <f t="shared" ref="B84:J84" si="47">B38/$K38</f>
        <v>0.2433167648123595</v>
      </c>
      <c r="E84">
        <f t="shared" si="47"/>
        <v>1.1208398888685541E-3</v>
      </c>
      <c r="H84">
        <f t="shared" si="47"/>
        <v>0.24219592492349096</v>
      </c>
      <c r="I84">
        <f t="shared" si="47"/>
        <v>0.51336647037528105</v>
      </c>
      <c r="K84">
        <f t="shared" si="17"/>
        <v>0.99851874623786185</v>
      </c>
    </row>
    <row r="85" spans="1:11" x14ac:dyDescent="0.25">
      <c r="A85">
        <v>32</v>
      </c>
      <c r="B85">
        <f t="shared" ref="B85:J85" si="48">B39/$K39</f>
        <v>0.24314116257015861</v>
      </c>
      <c r="E85">
        <f t="shared" si="48"/>
        <v>7.7954646922321757E-4</v>
      </c>
      <c r="H85">
        <f t="shared" si="48"/>
        <v>0.24236161610093543</v>
      </c>
      <c r="I85">
        <f t="shared" si="48"/>
        <v>0.51371767485968267</v>
      </c>
      <c r="K85">
        <f t="shared" si="17"/>
        <v>0.99897002395866796</v>
      </c>
    </row>
    <row r="86" spans="1:11" x14ac:dyDescent="0.25">
      <c r="A86">
        <v>33</v>
      </c>
      <c r="B86">
        <f t="shared" ref="B86:J86" si="49">B40/$K40</f>
        <v>0.24301897274716497</v>
      </c>
      <c r="E86">
        <f t="shared" si="49"/>
        <v>5.4206326848114559E-4</v>
      </c>
      <c r="H86">
        <f t="shared" si="49"/>
        <v>0.24247690947868389</v>
      </c>
      <c r="I86">
        <f t="shared" si="49"/>
        <v>0.51396205450567001</v>
      </c>
      <c r="K86">
        <f t="shared" si="17"/>
        <v>0.99928391432682484</v>
      </c>
    </row>
    <row r="87" spans="1:11" x14ac:dyDescent="0.25">
      <c r="A87">
        <v>34</v>
      </c>
      <c r="B87">
        <f t="shared" ref="B87:J87" si="50">B41/$K41</f>
        <v>0.24293397906966049</v>
      </c>
      <c r="E87">
        <f t="shared" si="50"/>
        <v>3.7687299254740537E-4</v>
      </c>
      <c r="H87">
        <f t="shared" si="50"/>
        <v>0.24255710607711306</v>
      </c>
      <c r="I87">
        <f t="shared" si="50"/>
        <v>0.51413204186067896</v>
      </c>
      <c r="K87">
        <f t="shared" si="17"/>
        <v>0.99950219269901408</v>
      </c>
    </row>
    <row r="88" spans="1:11" x14ac:dyDescent="0.25">
      <c r="A88">
        <v>35</v>
      </c>
      <c r="B88">
        <f t="shared" ref="B88:J88" si="51">B42/$K42</f>
        <v>0.24287487307894137</v>
      </c>
      <c r="E88">
        <f t="shared" si="51"/>
        <v>2.6199697820261046E-4</v>
      </c>
      <c r="H88">
        <f t="shared" si="51"/>
        <v>0.24261287610073878</v>
      </c>
      <c r="I88">
        <f t="shared" si="51"/>
        <v>0.51425025384211731</v>
      </c>
      <c r="K88">
        <f t="shared" si="17"/>
        <v>0.99965395815184732</v>
      </c>
    </row>
    <row r="89" spans="1:11" x14ac:dyDescent="0.25">
      <c r="A89">
        <v>36</v>
      </c>
      <c r="B89">
        <f t="shared" ref="B89:J89" si="52">B43/$K43</f>
        <v>0.24283377683079757</v>
      </c>
      <c r="E89">
        <f t="shared" si="52"/>
        <v>1.8212397152691034E-4</v>
      </c>
      <c r="H89">
        <f t="shared" si="52"/>
        <v>0.24265165285927071</v>
      </c>
      <c r="I89">
        <f t="shared" si="52"/>
        <v>0.5143324463384048</v>
      </c>
      <c r="K89">
        <f t="shared" si="17"/>
        <v>0.99975946632858947</v>
      </c>
    </row>
    <row r="90" spans="1:11" x14ac:dyDescent="0.25">
      <c r="A90">
        <v>37</v>
      </c>
      <c r="B90">
        <f t="shared" ref="B90:J90" si="53">B44/$K44</f>
        <v>0.24280520610641129</v>
      </c>
      <c r="E90">
        <f t="shared" si="53"/>
        <v>1.2659506651204583E-4</v>
      </c>
      <c r="H90">
        <f t="shared" si="53"/>
        <v>0.24267861103989918</v>
      </c>
      <c r="I90">
        <f t="shared" si="53"/>
        <v>0.51438958778717758</v>
      </c>
      <c r="K90">
        <f t="shared" si="17"/>
        <v>0.99983281043724426</v>
      </c>
    </row>
    <row r="91" spans="1:11" x14ac:dyDescent="0.25">
      <c r="A91">
        <v>38</v>
      </c>
      <c r="B91">
        <f t="shared" ref="B91:J91" si="54">B45/$K45</f>
        <v>0.2427853449534301</v>
      </c>
      <c r="E91">
        <f t="shared" si="54"/>
        <v>8.7993732417077151E-5</v>
      </c>
      <c r="H91">
        <f t="shared" si="54"/>
        <v>0.24269735122101299</v>
      </c>
      <c r="I91">
        <f t="shared" si="54"/>
        <v>0.51442931009313975</v>
      </c>
      <c r="K91">
        <f t="shared" si="17"/>
        <v>0.99988379288246654</v>
      </c>
    </row>
    <row r="92" spans="1:11" x14ac:dyDescent="0.25">
      <c r="A92">
        <v>39</v>
      </c>
      <c r="B92">
        <f t="shared" ref="B92:J92" si="55">B46/$K46</f>
        <v>0.24277153911696689</v>
      </c>
      <c r="E92">
        <f t="shared" si="55"/>
        <v>6.1161266734756806E-5</v>
      </c>
      <c r="H92">
        <f t="shared" si="55"/>
        <v>0.24271037785023214</v>
      </c>
      <c r="I92">
        <f t="shared" si="55"/>
        <v>0.51445692176606628</v>
      </c>
      <c r="K92">
        <f t="shared" si="17"/>
        <v>0.99991923010043293</v>
      </c>
    </row>
    <row r="93" spans="1:11" x14ac:dyDescent="0.25">
      <c r="A93">
        <v>40</v>
      </c>
      <c r="B93">
        <f t="shared" ref="B93:J93" si="56">B47/$K47</f>
        <v>0.24276194282045585</v>
      </c>
      <c r="E93">
        <f t="shared" si="56"/>
        <v>4.2510292743021018E-5</v>
      </c>
      <c r="H93">
        <f t="shared" si="56"/>
        <v>0.24271943252771283</v>
      </c>
      <c r="I93">
        <f t="shared" si="56"/>
        <v>0.51447611435908824</v>
      </c>
      <c r="K93">
        <f t="shared" si="17"/>
        <v>0.99994386138897806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2019-11-11T00:10:50Z</dcterms:modified>
</cp:coreProperties>
</file>