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shakely/Projects/nextjs-flask/public/"/>
    </mc:Choice>
  </mc:AlternateContent>
  <xr:revisionPtr revIDLastSave="0" documentId="13_ncr:40009_{AE370BFC-0EC8-4D4A-AB41-AD233A8A75C7}" xr6:coauthVersionLast="47" xr6:coauthVersionMax="47" xr10:uidLastSave="{00000000-0000-0000-0000-000000000000}"/>
  <bookViews>
    <workbookView xWindow="5180" yWindow="1800" windowWidth="28040" windowHeight="17440"/>
  </bookViews>
  <sheets>
    <sheet name="salar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I2" i="1"/>
  <c r="I19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</calcChain>
</file>

<file path=xl/sharedStrings.xml><?xml version="1.0" encoding="utf-8"?>
<sst xmlns="http://schemas.openxmlformats.org/spreadsheetml/2006/main" count="98" uniqueCount="38">
  <si>
    <t>Region</t>
  </si>
  <si>
    <t>Job Type</t>
  </si>
  <si>
    <t>Source</t>
  </si>
  <si>
    <t>Company</t>
  </si>
  <si>
    <t>Experience at Time</t>
  </si>
  <si>
    <t>Additional Compensation</t>
  </si>
  <si>
    <t>Bonus</t>
  </si>
  <si>
    <t>San Diego, CA</t>
  </si>
  <si>
    <t>Senior Software Engineer</t>
  </si>
  <si>
    <t>Builtin.com</t>
  </si>
  <si>
    <t>N/A</t>
  </si>
  <si>
    <t xml:space="preserve"> $-   </t>
  </si>
  <si>
    <t>Ventura, CA</t>
  </si>
  <si>
    <t>Glassdoor</t>
  </si>
  <si>
    <t>General (Yardi Consultant)</t>
  </si>
  <si>
    <t>Yardi Consultant</t>
  </si>
  <si>
    <t>Indeed</t>
  </si>
  <si>
    <t>Payscale</t>
  </si>
  <si>
    <t>Remote</t>
  </si>
  <si>
    <t>Enegineer/Consultant</t>
  </si>
  <si>
    <t>Personal Experience</t>
  </si>
  <si>
    <t>Nims Associates</t>
  </si>
  <si>
    <t>Gelbgroup</t>
  </si>
  <si>
    <t>Senior Software Engineer/Consultant</t>
  </si>
  <si>
    <t>Shakely Consulting</t>
  </si>
  <si>
    <t>San Francisco, CA</t>
  </si>
  <si>
    <t>Hott Solutions</t>
  </si>
  <si>
    <t>Remote/San Diego</t>
  </si>
  <si>
    <t xml:space="preserve">Lincoln/Liberty Military Housing </t>
  </si>
  <si>
    <t>Santa Barbara, CA</t>
  </si>
  <si>
    <t>Technical Consultant</t>
  </si>
  <si>
    <t>Yardi</t>
  </si>
  <si>
    <t>Salary.com</t>
  </si>
  <si>
    <t>Zippia</t>
  </si>
  <si>
    <t>ZipRecruiter</t>
  </si>
  <si>
    <t>Salary</t>
  </si>
  <si>
    <t>Weights</t>
  </si>
  <si>
    <t>Total Years of Exp.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</si>
</sst>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44" fontId="0" fillId="0" borderId="0" xfId="1" applyFont="1"/>
    <xf numFmtId="4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34" formatCode="_(&quot;$&quot;* #,##0.00_);_(&quot;$&quot;* \(#,##0.00\);_(&quot;$&quot;* &quot;-&quot;??_);_(@_)"/>
    </dxf>
    <dxf>
      <numFmt numFmtId="12" formatCode="&quot;$&quot;#,##0.00_);[Red]\(&quot;$&quot;#,##0.00\)"/>
    </dxf>
    <dxf>
      <numFmt numFmtId="34" formatCode="_(&quot;$&quot;* #,##0.00_);_(&quot;$&quot;* \(#,##0.00\);_(&quot;$&quot;* &quot;-&quot;??_);_(@_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9" totalsRowCount="1">
  <autoFilter ref="A1:I18"/>
  <tableColumns count="9">
    <tableColumn id="1" name="Region"/>
    <tableColumn id="2" name="Job Type"/>
    <tableColumn id="3" name="Source"/>
    <tableColumn id="4" name="Company"/>
    <tableColumn id="5" name="Experience at Time"/>
    <tableColumn id="6" name="Salary" dataDxfId="3" totalsRowDxfId="1"/>
    <tableColumn id="7" name="Additional Compensation"/>
    <tableColumn id="8" name="Bonus"/>
    <tableColumn id="9" name="Weights" totalsRowFunction="custom" dataDxfId="2" totalsRowDxfId="0" dataCellStyle="Currency" totalsRowCellStyle="Currency">
      <calculatedColumnFormula>IF(Table1[[#This Row],[Experience at Time]]=-1,Table1[[#This Row],[Salary]],Table1[[#This Row],[Salary]]*(1+((11-$E2)*0.06)))</calculatedColumnFormula>
      <totalsRowFormula>AVERAGE(Table1[Weights])</totalsRow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2" sqref="K2"/>
    </sheetView>
  </sheetViews>
  <sheetFormatPr baseColWidth="10" defaultRowHeight="16" x14ac:dyDescent="0.2"/>
  <cols>
    <col min="1" max="1" width="23.1640625" bestFit="1" customWidth="1"/>
    <col min="2" max="2" width="32.1640625" bestFit="1" customWidth="1"/>
    <col min="3" max="3" width="17.6640625" bestFit="1" customWidth="1"/>
    <col min="4" max="4" width="28" bestFit="1" customWidth="1"/>
    <col min="5" max="5" width="19.6640625" bestFit="1" customWidth="1"/>
    <col min="6" max="6" width="12.6640625" bestFit="1" customWidth="1"/>
    <col min="7" max="7" width="24.5" bestFit="1" customWidth="1"/>
    <col min="9" max="9" width="14" bestFit="1" customWidth="1"/>
    <col min="11" max="11" width="16.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</v>
      </c>
      <c r="G1" t="s">
        <v>5</v>
      </c>
      <c r="H1" t="s">
        <v>6</v>
      </c>
      <c r="I1" t="s">
        <v>36</v>
      </c>
      <c r="K1" t="s">
        <v>37</v>
      </c>
    </row>
    <row r="2" spans="1:11" x14ac:dyDescent="0.2">
      <c r="A2" t="s">
        <v>7</v>
      </c>
      <c r="B2" t="s">
        <v>8</v>
      </c>
      <c r="C2" t="s">
        <v>9</v>
      </c>
      <c r="D2" t="s">
        <v>10</v>
      </c>
      <c r="E2">
        <v>-1</v>
      </c>
      <c r="F2" s="1">
        <v>157225</v>
      </c>
      <c r="G2" t="s">
        <v>11</v>
      </c>
      <c r="H2" t="s">
        <v>11</v>
      </c>
      <c r="I2" s="2">
        <f>IF(Table1[[#This Row],[Experience at Time]]=-1,Table1[[#This Row],[Salary]],Table1[[#This Row],[Salary]]*(1+((11-$E2)*0.06)))</f>
        <v>157225</v>
      </c>
      <c r="K2">
        <f ca="1">(YEAR(TODAY()) - YEAR("5/1/2013"))*12 + MONTH(TODAY()) - MONTH("5/1/2013") / 12</f>
        <v>131.58333333333334</v>
      </c>
    </row>
    <row r="3" spans="1:11" x14ac:dyDescent="0.2">
      <c r="A3" t="s">
        <v>12</v>
      </c>
      <c r="B3" t="s">
        <v>8</v>
      </c>
      <c r="C3" t="s">
        <v>13</v>
      </c>
      <c r="D3" t="s">
        <v>10</v>
      </c>
      <c r="E3">
        <v>-1</v>
      </c>
      <c r="F3" s="1">
        <v>109730</v>
      </c>
      <c r="G3" t="s">
        <v>11</v>
      </c>
      <c r="H3" t="s">
        <v>11</v>
      </c>
      <c r="I3" s="2">
        <f>IF(Table1[[#This Row],[Experience at Time]]=-1,Table1[[#This Row],[Salary]],Table1[[#This Row],[Salary]]*(1+((11-$E3)*0.06)))</f>
        <v>109730</v>
      </c>
    </row>
    <row r="4" spans="1:11" x14ac:dyDescent="0.2">
      <c r="A4" t="s">
        <v>14</v>
      </c>
      <c r="B4" t="s">
        <v>15</v>
      </c>
      <c r="C4" t="s">
        <v>13</v>
      </c>
      <c r="D4" t="s">
        <v>10</v>
      </c>
      <c r="E4">
        <v>-1</v>
      </c>
      <c r="F4" s="1">
        <v>76271</v>
      </c>
      <c r="G4" t="s">
        <v>11</v>
      </c>
      <c r="H4" t="s">
        <v>11</v>
      </c>
      <c r="I4" s="2">
        <f>IF(Table1[[#This Row],[Experience at Time]]=-1,Table1[[#This Row],[Salary]],Table1[[#This Row],[Salary]]*(1+((11-$E4)*0.06)))</f>
        <v>76271</v>
      </c>
    </row>
    <row r="5" spans="1:11" x14ac:dyDescent="0.2">
      <c r="A5" t="s">
        <v>7</v>
      </c>
      <c r="B5" t="s">
        <v>8</v>
      </c>
      <c r="C5" t="s">
        <v>16</v>
      </c>
      <c r="D5" t="s">
        <v>10</v>
      </c>
      <c r="E5">
        <v>-1</v>
      </c>
      <c r="F5" s="1">
        <v>145314</v>
      </c>
      <c r="G5" s="1">
        <v>12250</v>
      </c>
      <c r="H5" s="1">
        <v>12250</v>
      </c>
      <c r="I5" s="2">
        <f>IF(Table1[[#This Row],[Experience at Time]]=-1,Table1[[#This Row],[Salary]],Table1[[#This Row],[Salary]]*(1+((11-$E5)*0.06)))</f>
        <v>145314</v>
      </c>
    </row>
    <row r="6" spans="1:11" x14ac:dyDescent="0.2">
      <c r="A6" t="s">
        <v>12</v>
      </c>
      <c r="B6" t="s">
        <v>8</v>
      </c>
      <c r="C6" t="s">
        <v>16</v>
      </c>
      <c r="D6" t="s">
        <v>10</v>
      </c>
      <c r="E6">
        <v>-1</v>
      </c>
      <c r="F6" s="1">
        <v>87656</v>
      </c>
      <c r="G6" t="s">
        <v>11</v>
      </c>
      <c r="H6" t="s">
        <v>11</v>
      </c>
      <c r="I6" s="2">
        <f>IF(Table1[[#This Row],[Experience at Time]]=-1,Table1[[#This Row],[Salary]],Table1[[#This Row],[Salary]]*(1+((11-$E6)*0.06)))</f>
        <v>87656</v>
      </c>
    </row>
    <row r="7" spans="1:11" x14ac:dyDescent="0.2">
      <c r="A7" t="s">
        <v>14</v>
      </c>
      <c r="B7" t="s">
        <v>15</v>
      </c>
      <c r="C7" t="s">
        <v>16</v>
      </c>
      <c r="D7" t="s">
        <v>10</v>
      </c>
      <c r="E7">
        <v>-1</v>
      </c>
      <c r="F7" s="1">
        <v>86119</v>
      </c>
      <c r="G7" t="s">
        <v>11</v>
      </c>
      <c r="H7" t="s">
        <v>11</v>
      </c>
      <c r="I7" s="2">
        <f>IF(Table1[[#This Row],[Experience at Time]]=-1,Table1[[#This Row],[Salary]],Table1[[#This Row],[Salary]]*(1+((11-$E7)*0.06)))</f>
        <v>86119</v>
      </c>
    </row>
    <row r="8" spans="1:11" x14ac:dyDescent="0.2">
      <c r="A8" t="s">
        <v>12</v>
      </c>
      <c r="B8" t="s">
        <v>8</v>
      </c>
      <c r="C8" t="s">
        <v>17</v>
      </c>
      <c r="D8" t="s">
        <v>10</v>
      </c>
      <c r="E8">
        <v>-1</v>
      </c>
      <c r="F8" s="1">
        <v>133408</v>
      </c>
      <c r="G8" t="s">
        <v>11</v>
      </c>
      <c r="I8" s="2">
        <f>IF(Table1[[#This Row],[Experience at Time]]=-1,Table1[[#This Row],[Salary]],Table1[[#This Row],[Salary]]*(1+((11-$E8)*0.06)))</f>
        <v>133408</v>
      </c>
    </row>
    <row r="9" spans="1:11" x14ac:dyDescent="0.2">
      <c r="A9" t="s">
        <v>18</v>
      </c>
      <c r="B9" t="s">
        <v>19</v>
      </c>
      <c r="C9" t="s">
        <v>20</v>
      </c>
      <c r="D9" t="s">
        <v>21</v>
      </c>
      <c r="E9">
        <v>7</v>
      </c>
      <c r="F9" s="1">
        <v>156000</v>
      </c>
      <c r="G9" s="1">
        <v>10000</v>
      </c>
      <c r="H9" t="s">
        <v>11</v>
      </c>
      <c r="I9" s="2">
        <f>IF(Table1[[#This Row],[Experience at Time]]=-1,Table1[[#This Row],[Salary]],Table1[[#This Row],[Salary]]*(1+((11-$E9)*0.06)))</f>
        <v>193440</v>
      </c>
    </row>
    <row r="10" spans="1:11" x14ac:dyDescent="0.2">
      <c r="A10" t="s">
        <v>18</v>
      </c>
      <c r="B10" t="s">
        <v>19</v>
      </c>
      <c r="C10" t="s">
        <v>20</v>
      </c>
      <c r="D10" t="s">
        <v>22</v>
      </c>
      <c r="E10">
        <v>6</v>
      </c>
      <c r="F10" s="1">
        <v>156000</v>
      </c>
      <c r="G10" s="1">
        <v>10000</v>
      </c>
      <c r="H10" s="1">
        <v>12000</v>
      </c>
      <c r="I10" s="2">
        <f>IF(Table1[[#This Row],[Experience at Time]]=-1,Table1[[#This Row],[Salary]],Table1[[#This Row],[Salary]]*(1+((11-$E10)*0.06)))</f>
        <v>202800</v>
      </c>
    </row>
    <row r="11" spans="1:11" x14ac:dyDescent="0.2">
      <c r="A11" t="s">
        <v>18</v>
      </c>
      <c r="B11" t="s">
        <v>23</v>
      </c>
      <c r="C11" t="s">
        <v>20</v>
      </c>
      <c r="D11" t="s">
        <v>24</v>
      </c>
      <c r="E11">
        <v>10</v>
      </c>
      <c r="F11" s="1">
        <v>124000</v>
      </c>
      <c r="G11" t="s">
        <v>11</v>
      </c>
      <c r="H11" t="s">
        <v>11</v>
      </c>
      <c r="I11" s="2">
        <f>IF(Table1[[#This Row],[Experience at Time]]=-1,Table1[[#This Row],[Salary]],Table1[[#This Row],[Salary]]*(1+((11-$E11)*0.06)))</f>
        <v>131440</v>
      </c>
    </row>
    <row r="12" spans="1:11" x14ac:dyDescent="0.2">
      <c r="A12" t="s">
        <v>25</v>
      </c>
      <c r="B12" t="s">
        <v>19</v>
      </c>
      <c r="C12" t="s">
        <v>20</v>
      </c>
      <c r="D12" t="s">
        <v>26</v>
      </c>
      <c r="E12">
        <v>7</v>
      </c>
      <c r="F12" s="1">
        <v>115000</v>
      </c>
      <c r="G12" s="1">
        <v>10000</v>
      </c>
      <c r="H12" s="1">
        <v>10000</v>
      </c>
      <c r="I12" s="2">
        <f>IF(Table1[[#This Row],[Experience at Time]]=-1,Table1[[#This Row],[Salary]],Table1[[#This Row],[Salary]]*(1+((11-$E12)*0.06)))</f>
        <v>142600</v>
      </c>
    </row>
    <row r="13" spans="1:11" x14ac:dyDescent="0.2">
      <c r="A13" t="s">
        <v>27</v>
      </c>
      <c r="B13" t="s">
        <v>19</v>
      </c>
      <c r="C13" t="s">
        <v>20</v>
      </c>
      <c r="D13" t="s">
        <v>28</v>
      </c>
      <c r="E13">
        <v>9</v>
      </c>
      <c r="F13" s="1">
        <v>110000</v>
      </c>
      <c r="G13" s="1">
        <v>10000</v>
      </c>
      <c r="H13" s="1">
        <v>10000</v>
      </c>
      <c r="I13" s="2">
        <f>IF(Table1[[#This Row],[Experience at Time]]=-1,Table1[[#This Row],[Salary]],Table1[[#This Row],[Salary]]*(1+((11-$E13)*0.06)))</f>
        <v>123200.00000000001</v>
      </c>
    </row>
    <row r="14" spans="1:11" x14ac:dyDescent="0.2">
      <c r="A14" t="s">
        <v>29</v>
      </c>
      <c r="B14" t="s">
        <v>30</v>
      </c>
      <c r="C14" t="s">
        <v>20</v>
      </c>
      <c r="D14" t="s">
        <v>31</v>
      </c>
      <c r="E14">
        <v>5</v>
      </c>
      <c r="F14" s="1">
        <v>85000</v>
      </c>
      <c r="G14" s="1">
        <v>6000</v>
      </c>
      <c r="H14" s="1">
        <v>6000</v>
      </c>
      <c r="I14" s="2">
        <f>IF(Table1[[#This Row],[Experience at Time]]=-1,Table1[[#This Row],[Salary]],Table1[[#This Row],[Salary]]*(1+((11-$E14)*0.06)))</f>
        <v>115599.99999999999</v>
      </c>
    </row>
    <row r="15" spans="1:11" x14ac:dyDescent="0.2">
      <c r="A15" t="s">
        <v>12</v>
      </c>
      <c r="B15" t="s">
        <v>8</v>
      </c>
      <c r="C15" t="s">
        <v>32</v>
      </c>
      <c r="D15" t="s">
        <v>10</v>
      </c>
      <c r="E15">
        <v>-1</v>
      </c>
      <c r="F15" s="1">
        <v>140900</v>
      </c>
      <c r="G15" t="s">
        <v>11</v>
      </c>
      <c r="H15" t="s">
        <v>11</v>
      </c>
      <c r="I15" s="2">
        <f>IF(Table1[[#This Row],[Experience at Time]]=-1,Table1[[#This Row],[Salary]],Table1[[#This Row],[Salary]]*(1+((11-$E15)*0.06)))</f>
        <v>140900</v>
      </c>
    </row>
    <row r="16" spans="1:11" x14ac:dyDescent="0.2">
      <c r="A16" t="s">
        <v>7</v>
      </c>
      <c r="B16" t="s">
        <v>8</v>
      </c>
      <c r="C16" t="s">
        <v>32</v>
      </c>
      <c r="D16" t="s">
        <v>10</v>
      </c>
      <c r="E16">
        <v>-1</v>
      </c>
      <c r="F16" s="1">
        <v>131500</v>
      </c>
      <c r="G16" t="s">
        <v>11</v>
      </c>
      <c r="H16" t="s">
        <v>11</v>
      </c>
      <c r="I16" s="2">
        <f>IF(Table1[[#This Row],[Experience at Time]]=-1,Table1[[#This Row],[Salary]],Table1[[#This Row],[Salary]]*(1+((11-$E16)*0.06)))</f>
        <v>131500</v>
      </c>
    </row>
    <row r="17" spans="1:9" x14ac:dyDescent="0.2">
      <c r="A17" t="s">
        <v>14</v>
      </c>
      <c r="B17" t="s">
        <v>15</v>
      </c>
      <c r="C17" t="s">
        <v>33</v>
      </c>
      <c r="D17" t="s">
        <v>10</v>
      </c>
      <c r="E17">
        <v>-1</v>
      </c>
      <c r="F17" s="1">
        <v>124000</v>
      </c>
      <c r="G17" t="s">
        <v>11</v>
      </c>
      <c r="H17" t="s">
        <v>11</v>
      </c>
      <c r="I17" s="2">
        <f>IF(Table1[[#This Row],[Experience at Time]]=-1,Table1[[#This Row],[Salary]],Table1[[#This Row],[Salary]]*(1+((11-$E17)*0.06)))</f>
        <v>124000</v>
      </c>
    </row>
    <row r="18" spans="1:9" x14ac:dyDescent="0.2">
      <c r="A18" t="s">
        <v>7</v>
      </c>
      <c r="B18" t="s">
        <v>8</v>
      </c>
      <c r="C18" t="s">
        <v>34</v>
      </c>
      <c r="D18" t="s">
        <v>10</v>
      </c>
      <c r="E18">
        <v>-1</v>
      </c>
      <c r="F18" s="1">
        <v>143500</v>
      </c>
      <c r="G18" s="1">
        <v>23297</v>
      </c>
      <c r="H18" s="1">
        <v>23297</v>
      </c>
      <c r="I18" s="2">
        <f>IF(Table1[[#This Row],[Experience at Time]]=-1,Table1[[#This Row],[Salary]],Table1[[#This Row],[Salary]]*(1+((11-$E18)*0.06)))</f>
        <v>143500</v>
      </c>
    </row>
    <row r="19" spans="1:9" x14ac:dyDescent="0.2">
      <c r="F19" s="1"/>
      <c r="I19" s="3">
        <f>AVERAGE(Table1[Weights])</f>
        <v>132041.35294117648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Shakely</dc:creator>
  <cp:lastModifiedBy>Joe Shakely</cp:lastModifiedBy>
  <dcterms:created xsi:type="dcterms:W3CDTF">2023-12-05T17:50:21Z</dcterms:created>
  <dcterms:modified xsi:type="dcterms:W3CDTF">2023-12-05T19:09:03Z</dcterms:modified>
</cp:coreProperties>
</file>