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9020" windowHeight="11640"/>
  </bookViews>
  <sheets>
    <sheet name="Print" sheetId="4" r:id="rId1"/>
    <sheet name="Data" sheetId="5" r:id="rId2"/>
  </sheets>
  <calcPr calcId="125725"/>
</workbook>
</file>

<file path=xl/calcChain.xml><?xml version="1.0" encoding="utf-8"?>
<calcChain xmlns="http://schemas.openxmlformats.org/spreadsheetml/2006/main">
  <c r="C43" i="4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H43"/>
  <c r="F43"/>
  <c r="G43"/>
  <c r="I43"/>
  <c r="E43"/>
  <c r="H42"/>
  <c r="F42"/>
  <c r="G42"/>
  <c r="I42"/>
  <c r="E42"/>
  <c r="H41"/>
  <c r="F41"/>
  <c r="G41"/>
  <c r="I41"/>
  <c r="E41"/>
  <c r="H40"/>
  <c r="F40"/>
  <c r="G40"/>
  <c r="I40"/>
  <c r="E40"/>
  <c r="H39"/>
  <c r="F39"/>
  <c r="G39"/>
  <c r="I39"/>
  <c r="E39"/>
  <c r="H38"/>
  <c r="F38"/>
  <c r="G38"/>
  <c r="I38"/>
  <c r="E38"/>
  <c r="H37"/>
  <c r="F37"/>
  <c r="G37"/>
  <c r="I37"/>
  <c r="E37"/>
  <c r="H36"/>
  <c r="F36"/>
  <c r="G36"/>
  <c r="I36"/>
  <c r="E36"/>
  <c r="H35"/>
  <c r="F35"/>
  <c r="G35"/>
  <c r="I35"/>
  <c r="E35"/>
  <c r="H34"/>
  <c r="F34"/>
  <c r="G34"/>
  <c r="I34"/>
  <c r="E34"/>
  <c r="H33"/>
  <c r="F33"/>
  <c r="G33"/>
  <c r="I33"/>
  <c r="E33"/>
  <c r="H32"/>
  <c r="F32"/>
  <c r="G32"/>
  <c r="I32"/>
  <c r="E32"/>
  <c r="H31"/>
  <c r="F31"/>
  <c r="G31"/>
  <c r="I31"/>
  <c r="E31"/>
  <c r="H30"/>
  <c r="F30"/>
  <c r="G30"/>
  <c r="I30"/>
  <c r="E30"/>
  <c r="H29"/>
  <c r="F29"/>
  <c r="G29"/>
  <c r="I29"/>
  <c r="E29"/>
  <c r="H28"/>
  <c r="F28"/>
  <c r="G28"/>
  <c r="I28"/>
  <c r="E28"/>
  <c r="H27"/>
  <c r="F27"/>
  <c r="G27"/>
  <c r="I27"/>
  <c r="E27"/>
  <c r="H26"/>
  <c r="F26"/>
  <c r="G26"/>
  <c r="I26"/>
  <c r="E26"/>
  <c r="H25"/>
  <c r="F25"/>
  <c r="G25"/>
  <c r="I25"/>
  <c r="E25"/>
  <c r="H24"/>
  <c r="F24"/>
  <c r="G24"/>
  <c r="I24"/>
  <c r="E24"/>
  <c r="H23"/>
  <c r="F23"/>
  <c r="G23"/>
  <c r="I23"/>
  <c r="E23"/>
  <c r="H22"/>
  <c r="F22"/>
  <c r="G22"/>
  <c r="I22"/>
  <c r="E22"/>
  <c r="H21"/>
  <c r="F21"/>
  <c r="G21"/>
  <c r="I21"/>
  <c r="E21"/>
  <c r="H20"/>
  <c r="F20"/>
  <c r="G20"/>
  <c r="I20"/>
  <c r="E20"/>
  <c r="H19"/>
  <c r="F19"/>
  <c r="G19"/>
  <c r="I19"/>
  <c r="E19"/>
  <c r="H18"/>
  <c r="F18"/>
  <c r="G18"/>
  <c r="I18"/>
  <c r="E18"/>
  <c r="H17"/>
  <c r="F17"/>
  <c r="G17"/>
  <c r="I17"/>
  <c r="E17"/>
  <c r="H16"/>
  <c r="F16"/>
  <c r="G16"/>
  <c r="I16"/>
  <c r="E16"/>
  <c r="H15"/>
  <c r="F15"/>
  <c r="G15"/>
  <c r="I15"/>
  <c r="E15"/>
  <c r="H14"/>
  <c r="F14"/>
  <c r="G14"/>
  <c r="I14"/>
  <c r="E14"/>
  <c r="H13"/>
  <c r="F13"/>
  <c r="G13"/>
  <c r="I13"/>
  <c r="E13"/>
  <c r="H12"/>
  <c r="F12"/>
  <c r="G12"/>
  <c r="I12"/>
  <c r="E12"/>
  <c r="H11"/>
  <c r="F11"/>
  <c r="G11"/>
  <c r="I11"/>
  <c r="E11"/>
  <c r="H10"/>
  <c r="F10"/>
  <c r="G10"/>
  <c r="I10"/>
  <c r="E10"/>
  <c r="H9"/>
  <c r="F9"/>
  <c r="G9"/>
  <c r="I9"/>
  <c r="E9"/>
  <c r="H8"/>
  <c r="F8"/>
  <c r="G8"/>
  <c r="I8"/>
  <c r="E8"/>
  <c r="H7"/>
  <c r="F7"/>
  <c r="G7"/>
  <c r="I7"/>
  <c r="E7"/>
  <c r="H6"/>
  <c r="F6"/>
  <c r="G6"/>
  <c r="I6"/>
  <c r="E6"/>
  <c r="H5"/>
  <c r="F5"/>
  <c r="G5"/>
  <c r="I5"/>
  <c r="E5"/>
  <c r="C4"/>
  <c r="H4"/>
  <c r="G4"/>
  <c r="F4"/>
  <c r="I4"/>
  <c r="E4"/>
  <c r="D4"/>
  <c r="B4" l="1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</calcChain>
</file>

<file path=xl/sharedStrings.xml><?xml version="1.0" encoding="utf-8"?>
<sst xmlns="http://schemas.openxmlformats.org/spreadsheetml/2006/main" count="94" uniqueCount="59">
  <si>
    <t>Advanced Fuels</t>
  </si>
  <si>
    <t>Artwork</t>
  </si>
  <si>
    <t>Brilliance</t>
  </si>
  <si>
    <t>Computers</t>
  </si>
  <si>
    <t>Comunication</t>
  </si>
  <si>
    <t>Construction</t>
  </si>
  <si>
    <t>Factory Equip.</t>
  </si>
  <si>
    <t>Food Disp.</t>
  </si>
  <si>
    <t>Games</t>
  </si>
  <si>
    <t>Gems</t>
  </si>
  <si>
    <t>Generic Food</t>
  </si>
  <si>
    <t>Grain</t>
  </si>
  <si>
    <t>Holographics</t>
  </si>
  <si>
    <t>Home Appli.</t>
  </si>
  <si>
    <t>Home Entretain</t>
  </si>
  <si>
    <t>Iron</t>
  </si>
  <si>
    <t>Liquor</t>
  </si>
  <si>
    <t>Luxury Food</t>
  </si>
  <si>
    <t>Medical Equip.</t>
  </si>
  <si>
    <t>Mining Equip.</t>
  </si>
  <si>
    <t>Movies</t>
  </si>
  <si>
    <t>Plastics</t>
  </si>
  <si>
    <t xml:space="preserve">PlaythingTM </t>
  </si>
  <si>
    <t>Plutonium</t>
  </si>
  <si>
    <t>Pre Fabs</t>
  </si>
  <si>
    <t>Robot Workers</t>
  </si>
  <si>
    <t>Slaves</t>
  </si>
  <si>
    <t>Software:</t>
  </si>
  <si>
    <t>Space Salvage</t>
  </si>
  <si>
    <t>Textiles</t>
  </si>
  <si>
    <t>Tobbacco</t>
  </si>
  <si>
    <t>Tungsten</t>
  </si>
  <si>
    <t>Ultimate</t>
  </si>
  <si>
    <t>Uranium</t>
  </si>
  <si>
    <t>Weaponry</t>
  </si>
  <si>
    <t>Wood</t>
  </si>
  <si>
    <t>Books</t>
  </si>
  <si>
    <t>Pets</t>
  </si>
  <si>
    <t>Robot Servants</t>
  </si>
  <si>
    <t>Fur</t>
  </si>
  <si>
    <t>Max</t>
  </si>
  <si>
    <t>Min</t>
  </si>
  <si>
    <t>Avg</t>
  </si>
  <si>
    <t>Sell</t>
  </si>
  <si>
    <t>Buy</t>
  </si>
  <si>
    <t>MARKET</t>
  </si>
  <si>
    <t>Home Entret.</t>
  </si>
  <si>
    <t>Adv. Fuels</t>
  </si>
  <si>
    <t>Robot Servant</t>
  </si>
  <si>
    <t>Robot Worker</t>
  </si>
  <si>
    <t>Mining Eq.</t>
  </si>
  <si>
    <t>Medical Eq.</t>
  </si>
  <si>
    <t>Factory Eq.</t>
  </si>
  <si>
    <t>Plaything</t>
  </si>
  <si>
    <t>- Bottom and Top % considered for good Buy/Sell prices</t>
  </si>
  <si>
    <t>PRICE</t>
  </si>
  <si>
    <t>PROFIT</t>
  </si>
  <si>
    <t>Buy and sell price: the prices that are in the bottom and top XX% position (percentile), thus considered good threshold values for maximum buy or mininum sell prices</t>
  </si>
  <si>
    <t>Profits: Min=Sell-Buy, Max=Max-Min, and Average=difference when considering the average of prices between Min and Buy,  and Sell and Max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</si>
</sst>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1" fontId="5" fillId="0" borderId="0" xfId="0" applyNumberFormat="1" applyFont="1"/>
    <xf numFmtId="1" fontId="4" fillId="0" borderId="0" xfId="0" applyNumberFormat="1" applyFont="1"/>
    <xf numFmtId="9" fontId="4" fillId="0" borderId="0" xfId="1" applyFont="1" applyAlignment="1">
      <alignment horizontal="left"/>
    </xf>
    <xf numFmtId="0" fontId="4" fillId="0" borderId="0" xfId="0" applyNumberFormat="1" applyFont="1" applyAlignment="1"/>
    <xf numFmtId="0" fontId="4" fillId="0" borderId="1" xfId="0" applyFont="1" applyBorder="1"/>
    <xf numFmtId="0" fontId="5" fillId="0" borderId="2" xfId="0" applyFont="1" applyBorder="1"/>
    <xf numFmtId="1" fontId="5" fillId="0" borderId="2" xfId="0" applyNumberFormat="1" applyFont="1" applyBorder="1"/>
    <xf numFmtId="0" fontId="5" fillId="0" borderId="3" xfId="0" applyFont="1" applyBorder="1"/>
    <xf numFmtId="1" fontId="4" fillId="0" borderId="2" xfId="0" applyNumberFormat="1" applyFont="1" applyBorder="1"/>
    <xf numFmtId="0" fontId="5" fillId="0" borderId="4" xfId="0" applyFont="1" applyBorder="1"/>
    <xf numFmtId="1" fontId="5" fillId="0" borderId="4" xfId="0" applyNumberFormat="1" applyFont="1" applyBorder="1"/>
    <xf numFmtId="0" fontId="5" fillId="0" borderId="5" xfId="0" applyFont="1" applyBorder="1"/>
    <xf numFmtId="1" fontId="4" fillId="0" borderId="4" xfId="0" applyNumberFormat="1" applyFont="1" applyBorder="1"/>
    <xf numFmtId="0" fontId="5" fillId="0" borderId="6" xfId="0" applyFont="1" applyBorder="1"/>
    <xf numFmtId="1" fontId="5" fillId="0" borderId="6" xfId="0" applyNumberFormat="1" applyFont="1" applyBorder="1"/>
    <xf numFmtId="1" fontId="4" fillId="0" borderId="6" xfId="0" applyNumberFormat="1" applyFont="1" applyBorder="1"/>
    <xf numFmtId="0" fontId="6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/>
    <xf numFmtId="9" fontId="4" fillId="0" borderId="1" xfId="1" applyFont="1" applyBorder="1" applyAlignment="1">
      <alignment horizontal="left"/>
    </xf>
    <xf numFmtId="0" fontId="4" fillId="0" borderId="6" xfId="0" applyFont="1" applyBorder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59"/>
  <sheetViews>
    <sheetView showGridLines="0" tabSelected="1" workbookViewId="0">
      <selection activeCell="BA9" sqref="BA9"/>
    </sheetView>
  </sheetViews>
  <sheetFormatPr defaultRowHeight="15"/>
  <cols>
    <col min="1" max="1" width="11.5703125" customWidth="1"/>
    <col min="2" max="2" width="4" bestFit="1" customWidth="1"/>
    <col min="3" max="3" width="5.7109375" customWidth="1"/>
    <col min="4" max="4" width="4.28515625" bestFit="1" customWidth="1"/>
    <col min="5" max="5" width="4.140625" bestFit="1" customWidth="1"/>
    <col min="6" max="6" width="4" style="1" bestFit="1" customWidth="1"/>
    <col min="7" max="7" width="4" bestFit="1" customWidth="1"/>
    <col min="8" max="8" width="5" style="1" bestFit="1" customWidth="1"/>
    <col min="9" max="9" width="5" bestFit="1" customWidth="1"/>
    <col min="10" max="10" width="4.28515625" bestFit="1" customWidth="1"/>
    <col min="11" max="50" width="2.140625" customWidth="1"/>
  </cols>
  <sheetData>
    <row r="1" spans="1:50" ht="20.25">
      <c r="A1" s="2" t="s">
        <v>45</v>
      </c>
    </row>
    <row r="2" spans="1:50" s="3" customFormat="1" ht="12.75">
      <c r="A2" s="21"/>
      <c r="C2" s="22" t="s">
        <v>56</v>
      </c>
      <c r="F2" s="23" t="s">
        <v>55</v>
      </c>
      <c r="H2" s="4"/>
    </row>
    <row r="3" spans="1:50" s="3" customFormat="1" ht="12.75">
      <c r="B3" s="4" t="s">
        <v>41</v>
      </c>
      <c r="C3" s="8" t="s">
        <v>42</v>
      </c>
      <c r="D3" s="4" t="s">
        <v>40</v>
      </c>
      <c r="E3" s="9" t="s">
        <v>41</v>
      </c>
      <c r="F3" s="4" t="s">
        <v>44</v>
      </c>
      <c r="G3" s="4" t="s">
        <v>42</v>
      </c>
      <c r="H3" s="4" t="s">
        <v>43</v>
      </c>
      <c r="I3" s="4" t="s">
        <v>40</v>
      </c>
      <c r="J3" s="24">
        <v>0.25</v>
      </c>
      <c r="K3" s="7" t="s">
        <v>54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s="3" customFormat="1" ht="12.75">
      <c r="A4" s="10" t="s">
        <v>47</v>
      </c>
      <c r="B4" s="11">
        <f>$H4-$F4</f>
        <v>15</v>
      </c>
      <c r="C4" s="11">
        <f>AVERAGEIF(Data!$B1:$ZZ1,"&gt;="&amp;PERCENTILE(Data!$B1:$ZZ1,1-$J$3))-AVERAGEIF(Data!$B1:$ZZ1,"&lt;="&amp;PERCENTILE(Data!$B1:$ZZ1,$J$3))</f>
        <v>31</v>
      </c>
      <c r="D4" s="10">
        <f>$I4-$E4</f>
        <v>38</v>
      </c>
      <c r="E4" s="12">
        <f>MIN(Data!$B1:$ZZ1)</f>
        <v>461</v>
      </c>
      <c r="F4" s="13">
        <f>PERCENTILE(Data!$B1:$ZZ1,$J$3)</f>
        <v>472.5</v>
      </c>
      <c r="G4" s="11">
        <f>AVERAGE(Data!$B1:$ZZ1)</f>
        <v>480.85714285714283</v>
      </c>
      <c r="H4" s="13">
        <f>PERCENTILE(Data!$B1:$ZZ1,1-$J$3)</f>
        <v>487.5</v>
      </c>
      <c r="I4" s="10">
        <f>MAX(Data!$B1:$ZZ1)</f>
        <v>499</v>
      </c>
      <c r="J4" s="12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</row>
    <row r="5" spans="1:50" s="3" customFormat="1" ht="12.75">
      <c r="A5" s="14" t="s">
        <v>1</v>
      </c>
      <c r="B5" s="15">
        <f t="shared" ref="B5:B43" si="0">$H5-$F5</f>
        <v>10.5</v>
      </c>
      <c r="C5" s="15">
        <f>AVERAGEIF(Data!$B2:$ZZ2,"&gt;="&amp;PERCENTILE(Data!$B2:$ZZ2,1-$J$3))-AVERAGEIF(Data!$B2:$ZZ2,"&lt;="&amp;PERCENTILE(Data!$B2:$ZZ2,$J$3))</f>
        <v>17</v>
      </c>
      <c r="D5" s="14">
        <f t="shared" ref="D5:D43" si="1">$I5-$E5</f>
        <v>19</v>
      </c>
      <c r="E5" s="16">
        <f>MIN(Data!$B2:$ZZ2)</f>
        <v>81</v>
      </c>
      <c r="F5" s="17">
        <f>PERCENTILE(Data!$B2:$ZZ2,$J$3)</f>
        <v>86</v>
      </c>
      <c r="G5" s="15">
        <f>AVERAGE(Data!$B2:$ZZ2)</f>
        <v>90.875</v>
      </c>
      <c r="H5" s="17">
        <f>PERCENTILE(Data!$B2:$ZZ2,1-$J$3)</f>
        <v>96.5</v>
      </c>
      <c r="I5" s="14">
        <f>MAX(Data!$B2:$ZZ2)</f>
        <v>100</v>
      </c>
      <c r="J5" s="16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</row>
    <row r="6" spans="1:50" s="3" customFormat="1" ht="12.75">
      <c r="A6" s="14" t="s">
        <v>36</v>
      </c>
      <c r="B6" s="15">
        <f t="shared" si="0"/>
        <v>2.5</v>
      </c>
      <c r="C6" s="15">
        <f>AVERAGEIF(Data!$B3:$ZZ3,"&gt;="&amp;PERCENTILE(Data!$B3:$ZZ3,1-$J$3))-AVERAGEIF(Data!$B3:$ZZ3,"&lt;="&amp;PERCENTILE(Data!$B3:$ZZ3,$J$3))</f>
        <v>5</v>
      </c>
      <c r="D6" s="14">
        <f t="shared" si="1"/>
        <v>5</v>
      </c>
      <c r="E6" s="16">
        <f>MIN(Data!$B3:$ZZ3)</f>
        <v>42</v>
      </c>
      <c r="F6" s="17">
        <f>PERCENTILE(Data!$B3:$ZZ3,$J$3)</f>
        <v>43.25</v>
      </c>
      <c r="G6" s="15">
        <f>AVERAGE(Data!$B3:$ZZ3)</f>
        <v>44.5</v>
      </c>
      <c r="H6" s="17">
        <f>PERCENTILE(Data!$B3:$ZZ3,1-$J$3)</f>
        <v>45.75</v>
      </c>
      <c r="I6" s="14">
        <f>MAX(Data!$B3:$ZZ3)</f>
        <v>47</v>
      </c>
      <c r="J6" s="16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</row>
    <row r="7" spans="1:50" s="3" customFormat="1" ht="12.75">
      <c r="A7" s="14" t="s">
        <v>2</v>
      </c>
      <c r="B7" s="15">
        <f t="shared" si="0"/>
        <v>26.5</v>
      </c>
      <c r="C7" s="15">
        <f>AVERAGEIF(Data!$B4:$ZZ4,"&gt;="&amp;PERCENTILE(Data!$B4:$ZZ4,1-$J$3))-AVERAGEIF(Data!$B4:$ZZ4,"&lt;="&amp;PERCENTILE(Data!$B4:$ZZ4,$J$3))</f>
        <v>56</v>
      </c>
      <c r="D7" s="14">
        <f t="shared" si="1"/>
        <v>74</v>
      </c>
      <c r="E7" s="16">
        <f>MIN(Data!$B4:$ZZ4)</f>
        <v>164</v>
      </c>
      <c r="F7" s="17">
        <f>PERCENTILE(Data!$B4:$ZZ4,$J$3)</f>
        <v>184</v>
      </c>
      <c r="G7" s="15">
        <f>AVERAGE(Data!$B4:$ZZ4)</f>
        <v>199.25</v>
      </c>
      <c r="H7" s="17">
        <f>PERCENTILE(Data!$B4:$ZZ4,1-$J$3)</f>
        <v>210.5</v>
      </c>
      <c r="I7" s="14">
        <f>MAX(Data!$B4:$ZZ4)</f>
        <v>238</v>
      </c>
      <c r="J7" s="16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</row>
    <row r="8" spans="1:50" s="3" customFormat="1" ht="12.75">
      <c r="A8" s="14" t="s">
        <v>3</v>
      </c>
      <c r="B8" s="15">
        <f t="shared" si="0"/>
        <v>5.75</v>
      </c>
      <c r="C8" s="15">
        <f>AVERAGEIF(Data!$B5:$ZZ5,"&gt;="&amp;PERCENTILE(Data!$B5:$ZZ5,1-$J$3))-AVERAGEIF(Data!$B5:$ZZ5,"&lt;="&amp;PERCENTILE(Data!$B5:$ZZ5,$J$3))</f>
        <v>9.75</v>
      </c>
      <c r="D8" s="14">
        <f t="shared" si="1"/>
        <v>16</v>
      </c>
      <c r="E8" s="16">
        <f>MIN(Data!$B5:$ZZ5)</f>
        <v>61</v>
      </c>
      <c r="F8" s="17">
        <f>PERCENTILE(Data!$B5:$ZZ5,$J$3)</f>
        <v>63</v>
      </c>
      <c r="G8" s="15">
        <f>AVERAGE(Data!$B5:$ZZ5)</f>
        <v>66.599999999999994</v>
      </c>
      <c r="H8" s="17">
        <f>PERCENTILE(Data!$B5:$ZZ5,1-$J$3)</f>
        <v>68.75</v>
      </c>
      <c r="I8" s="14">
        <f>MAX(Data!$B5:$ZZ5)</f>
        <v>77</v>
      </c>
      <c r="J8" s="16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</row>
    <row r="9" spans="1:50" s="3" customFormat="1" ht="12.75">
      <c r="A9" s="14" t="s">
        <v>4</v>
      </c>
      <c r="B9" s="15">
        <f t="shared" si="0"/>
        <v>7.75</v>
      </c>
      <c r="C9" s="15">
        <f>AVERAGEIF(Data!$B6:$ZZ6,"&gt;="&amp;PERCENTILE(Data!$B6:$ZZ6,1-$J$3))-AVERAGEIF(Data!$B6:$ZZ6,"&lt;="&amp;PERCENTILE(Data!$B6:$ZZ6,$J$3))</f>
        <v>15.80952380952381</v>
      </c>
      <c r="D9" s="14">
        <f t="shared" si="1"/>
        <v>29</v>
      </c>
      <c r="E9" s="16">
        <f>MIN(Data!$B6:$ZZ6)</f>
        <v>36</v>
      </c>
      <c r="F9" s="17">
        <f>PERCENTILE(Data!$B6:$ZZ6,$J$3)</f>
        <v>42</v>
      </c>
      <c r="G9" s="15">
        <f>AVERAGE(Data!$B6:$ZZ6)</f>
        <v>46.615384615384613</v>
      </c>
      <c r="H9" s="17">
        <f>PERCENTILE(Data!$B6:$ZZ6,1-$J$3)</f>
        <v>49.75</v>
      </c>
      <c r="I9" s="14">
        <f>MAX(Data!$B6:$ZZ6)</f>
        <v>65</v>
      </c>
      <c r="J9" s="16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</row>
    <row r="10" spans="1:50" s="3" customFormat="1" ht="12.75">
      <c r="A10" s="14" t="s">
        <v>5</v>
      </c>
      <c r="B10" s="15">
        <f t="shared" si="0"/>
        <v>22.5</v>
      </c>
      <c r="C10" s="15">
        <f>AVERAGEIF(Data!$B7:$ZZ7,"&gt;="&amp;PERCENTILE(Data!$B7:$ZZ7,1-$J$3))-AVERAGEIF(Data!$B7:$ZZ7,"&lt;="&amp;PERCENTILE(Data!$B7:$ZZ7,$J$3))</f>
        <v>37.5</v>
      </c>
      <c r="D10" s="14">
        <f t="shared" si="1"/>
        <v>53</v>
      </c>
      <c r="E10" s="16">
        <f>MIN(Data!$B7:$ZZ7)</f>
        <v>75</v>
      </c>
      <c r="F10" s="17">
        <f>PERCENTILE(Data!$B7:$ZZ7,$J$3)</f>
        <v>85</v>
      </c>
      <c r="G10" s="15">
        <f>AVERAGE(Data!$B7:$ZZ7)</f>
        <v>94.695652173913047</v>
      </c>
      <c r="H10" s="17">
        <f>PERCENTILE(Data!$B7:$ZZ7,1-$J$3)</f>
        <v>107.5</v>
      </c>
      <c r="I10" s="14">
        <f>MAX(Data!$B7:$ZZ7)</f>
        <v>128</v>
      </c>
      <c r="J10" s="16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</row>
    <row r="11" spans="1:50" s="3" customFormat="1" ht="12.75">
      <c r="A11" s="14" t="s">
        <v>52</v>
      </c>
      <c r="B11" s="15">
        <f t="shared" si="0"/>
        <v>9.5</v>
      </c>
      <c r="C11" s="15">
        <f>AVERAGEIF(Data!$B8:$ZZ8,"&gt;="&amp;PERCENTILE(Data!$B8:$ZZ8,1-$J$3))-AVERAGEIF(Data!$B8:$ZZ8,"&lt;="&amp;PERCENTILE(Data!$B8:$ZZ8,$J$3))</f>
        <v>23</v>
      </c>
      <c r="D11" s="14">
        <f t="shared" si="1"/>
        <v>43</v>
      </c>
      <c r="E11" s="16">
        <f>MIN(Data!$B8:$ZZ8)</f>
        <v>75</v>
      </c>
      <c r="F11" s="17">
        <f>PERCENTILE(Data!$B8:$ZZ8,$J$3)</f>
        <v>81</v>
      </c>
      <c r="G11" s="15">
        <f>AVERAGE(Data!$B8:$ZZ8)</f>
        <v>87.727272727272734</v>
      </c>
      <c r="H11" s="17">
        <f>PERCENTILE(Data!$B8:$ZZ8,1-$J$3)</f>
        <v>90.5</v>
      </c>
      <c r="I11" s="14">
        <f>MAX(Data!$B8:$ZZ8)</f>
        <v>118</v>
      </c>
      <c r="J11" s="16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</row>
    <row r="12" spans="1:50" s="3" customFormat="1" ht="12.75">
      <c r="A12" s="14" t="s">
        <v>7</v>
      </c>
      <c r="B12" s="15">
        <f t="shared" si="0"/>
        <v>17.5</v>
      </c>
      <c r="C12" s="15">
        <f>AVERAGEIF(Data!$B9:$ZZ9,"&gt;="&amp;PERCENTILE(Data!$B9:$ZZ9,1-$J$3))-AVERAGEIF(Data!$B9:$ZZ9,"&lt;="&amp;PERCENTILE(Data!$B9:$ZZ9,$J$3))</f>
        <v>28.861538461538473</v>
      </c>
      <c r="D12" s="14">
        <f t="shared" si="1"/>
        <v>47</v>
      </c>
      <c r="E12" s="16">
        <f>MIN(Data!$B9:$ZZ9)</f>
        <v>71</v>
      </c>
      <c r="F12" s="17">
        <f>PERCENTILE(Data!$B9:$ZZ9,$J$3)</f>
        <v>82.5</v>
      </c>
      <c r="G12" s="15">
        <f>AVERAGE(Data!$B9:$ZZ9)</f>
        <v>92.179487179487182</v>
      </c>
      <c r="H12" s="17">
        <f>PERCENTILE(Data!$B9:$ZZ9,1-$J$3)</f>
        <v>100</v>
      </c>
      <c r="I12" s="14">
        <f>MAX(Data!$B9:$ZZ9)</f>
        <v>118</v>
      </c>
      <c r="J12" s="16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</row>
    <row r="13" spans="1:50" s="3" customFormat="1" ht="12.75">
      <c r="A13" s="14" t="s">
        <v>39</v>
      </c>
      <c r="B13" s="15">
        <f t="shared" si="0"/>
        <v>13</v>
      </c>
      <c r="C13" s="15">
        <f>AVERAGEIF(Data!$B10:$ZZ10,"&gt;="&amp;PERCENTILE(Data!$B10:$ZZ10,1-$J$3))-AVERAGEIF(Data!$B10:$ZZ10,"&lt;="&amp;PERCENTILE(Data!$B10:$ZZ10,$J$3))</f>
        <v>26</v>
      </c>
      <c r="D13" s="14">
        <f t="shared" si="1"/>
        <v>26</v>
      </c>
      <c r="E13" s="16">
        <f>MIN(Data!$B10:$ZZ10)</f>
        <v>262</v>
      </c>
      <c r="F13" s="17">
        <f>PERCENTILE(Data!$B10:$ZZ10,$J$3)</f>
        <v>263.5</v>
      </c>
      <c r="G13" s="15">
        <f>AVERAGE(Data!$B10:$ZZ10)</f>
        <v>271.66666666666669</v>
      </c>
      <c r="H13" s="17">
        <f>PERCENTILE(Data!$B10:$ZZ10,1-$J$3)</f>
        <v>276.5</v>
      </c>
      <c r="I13" s="14">
        <f>MAX(Data!$B10:$ZZ10)</f>
        <v>288</v>
      </c>
      <c r="J13" s="16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</row>
    <row r="14" spans="1:50" s="3" customFormat="1" ht="12.75">
      <c r="A14" s="14" t="s">
        <v>8</v>
      </c>
      <c r="B14" s="15">
        <f t="shared" si="0"/>
        <v>1.5</v>
      </c>
      <c r="C14" s="15">
        <f>AVERAGEIF(Data!$B11:$ZZ11,"&gt;="&amp;PERCENTILE(Data!$B11:$ZZ11,1-$J$3))-AVERAGEIF(Data!$B11:$ZZ11,"&lt;="&amp;PERCENTILE(Data!$B11:$ZZ11,$J$3))</f>
        <v>4.2083333333333321</v>
      </c>
      <c r="D14" s="14">
        <f t="shared" si="1"/>
        <v>8</v>
      </c>
      <c r="E14" s="16">
        <f>MIN(Data!$B11:$ZZ11)</f>
        <v>16</v>
      </c>
      <c r="F14" s="17">
        <f>PERCENTILE(Data!$B11:$ZZ11,$J$3)</f>
        <v>18.5</v>
      </c>
      <c r="G14" s="15">
        <f>AVERAGE(Data!$B11:$ZZ11)</f>
        <v>19.727272727272727</v>
      </c>
      <c r="H14" s="17">
        <f>PERCENTILE(Data!$B11:$ZZ11,1-$J$3)</f>
        <v>20</v>
      </c>
      <c r="I14" s="14">
        <f>MAX(Data!$B11:$ZZ11)</f>
        <v>24</v>
      </c>
      <c r="J14" s="16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</row>
    <row r="15" spans="1:50" s="3" customFormat="1" ht="12.75">
      <c r="A15" s="14" t="s">
        <v>9</v>
      </c>
      <c r="B15" s="15">
        <f t="shared" si="0"/>
        <v>87</v>
      </c>
      <c r="C15" s="15">
        <f>AVERAGEIF(Data!$B12:$ZZ12,"&gt;="&amp;PERCENTILE(Data!$B12:$ZZ12,1-$J$3))-AVERAGEIF(Data!$B12:$ZZ12,"&lt;="&amp;PERCENTILE(Data!$B12:$ZZ12,$J$3))</f>
        <v>148.33333333333337</v>
      </c>
      <c r="D15" s="14">
        <f t="shared" si="1"/>
        <v>203</v>
      </c>
      <c r="E15" s="16">
        <f>MIN(Data!$B12:$ZZ12)</f>
        <v>903</v>
      </c>
      <c r="F15" s="17">
        <f>PERCENTILE(Data!$B12:$ZZ12,$J$3)</f>
        <v>932.5</v>
      </c>
      <c r="G15" s="15">
        <f>AVERAGE(Data!$B12:$ZZ12)</f>
        <v>982.4545454545455</v>
      </c>
      <c r="H15" s="17">
        <f>PERCENTILE(Data!$B12:$ZZ12,1-$J$3)</f>
        <v>1019.5</v>
      </c>
      <c r="I15" s="14">
        <f>MAX(Data!$B12:$ZZ12)</f>
        <v>1106</v>
      </c>
      <c r="J15" s="16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</row>
    <row r="16" spans="1:50" s="3" customFormat="1" ht="12.75">
      <c r="A16" s="14" t="s">
        <v>10</v>
      </c>
      <c r="B16" s="15">
        <f t="shared" si="0"/>
        <v>15.25</v>
      </c>
      <c r="C16" s="15">
        <f>AVERAGEIF(Data!$B13:$ZZ13,"&gt;="&amp;PERCENTILE(Data!$B13:$ZZ13,1-$J$3))-AVERAGEIF(Data!$B13:$ZZ13,"&lt;="&amp;PERCENTILE(Data!$B13:$ZZ13,$J$3))</f>
        <v>23.761904761904766</v>
      </c>
      <c r="D16" s="14">
        <f t="shared" si="1"/>
        <v>47</v>
      </c>
      <c r="E16" s="16">
        <f>MIN(Data!$B13:$ZZ13)</f>
        <v>11</v>
      </c>
      <c r="F16" s="17">
        <f>PERCENTILE(Data!$B13:$ZZ13,$J$3)</f>
        <v>16</v>
      </c>
      <c r="G16" s="15">
        <f>AVERAGE(Data!$B13:$ZZ13)</f>
        <v>24.583333333333332</v>
      </c>
      <c r="H16" s="17">
        <f>PERCENTILE(Data!$B13:$ZZ13,1-$J$3)</f>
        <v>31.25</v>
      </c>
      <c r="I16" s="14">
        <f>MAX(Data!$B13:$ZZ13)</f>
        <v>58</v>
      </c>
      <c r="J16" s="16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</row>
    <row r="17" spans="1:50" s="3" customFormat="1" ht="12.75">
      <c r="A17" s="14" t="s">
        <v>11</v>
      </c>
      <c r="B17" s="15">
        <f t="shared" si="0"/>
        <v>7.25</v>
      </c>
      <c r="C17" s="15">
        <f>AVERAGEIF(Data!$B14:$ZZ14,"&gt;="&amp;PERCENTILE(Data!$B14:$ZZ14,1-$J$3))-AVERAGEIF(Data!$B14:$ZZ14,"&lt;="&amp;PERCENTILE(Data!$B14:$ZZ14,$J$3))</f>
        <v>12.609090909090909</v>
      </c>
      <c r="D17" s="14">
        <f t="shared" si="1"/>
        <v>16</v>
      </c>
      <c r="E17" s="16">
        <f>MIN(Data!$B14:$ZZ14)</f>
        <v>6</v>
      </c>
      <c r="F17" s="17">
        <f>PERCENTILE(Data!$B14:$ZZ14,$J$3)</f>
        <v>10.75</v>
      </c>
      <c r="G17" s="15">
        <f>AVERAGE(Data!$B14:$ZZ14)</f>
        <v>14.275</v>
      </c>
      <c r="H17" s="17">
        <f>PERCENTILE(Data!$B14:$ZZ14,1-$J$3)</f>
        <v>18</v>
      </c>
      <c r="I17" s="14">
        <f>MAX(Data!$B14:$ZZ14)</f>
        <v>22</v>
      </c>
      <c r="J17" s="16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</row>
    <row r="18" spans="1:50" s="3" customFormat="1" ht="12.75">
      <c r="A18" s="14" t="s">
        <v>12</v>
      </c>
      <c r="B18" s="15">
        <f t="shared" si="0"/>
        <v>31</v>
      </c>
      <c r="C18" s="15">
        <f>AVERAGEIF(Data!$B15:$ZZ15,"&gt;="&amp;PERCENTILE(Data!$B15:$ZZ15,1-$J$3))-AVERAGEIF(Data!$B15:$ZZ15,"&lt;="&amp;PERCENTILE(Data!$B15:$ZZ15,$J$3))</f>
        <v>62</v>
      </c>
      <c r="D18" s="14">
        <f t="shared" si="1"/>
        <v>62</v>
      </c>
      <c r="E18" s="16">
        <f>MIN(Data!$B15:$ZZ15)</f>
        <v>471</v>
      </c>
      <c r="F18" s="17">
        <f>PERCENTILE(Data!$B15:$ZZ15,$J$3)</f>
        <v>477</v>
      </c>
      <c r="G18" s="15">
        <f>AVERAGE(Data!$B15:$ZZ15)</f>
        <v>495.66666666666669</v>
      </c>
      <c r="H18" s="17">
        <f>PERCENTILE(Data!$B15:$ZZ15,1-$J$3)</f>
        <v>508</v>
      </c>
      <c r="I18" s="14">
        <f>MAX(Data!$B15:$ZZ15)</f>
        <v>533</v>
      </c>
      <c r="J18" s="16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</row>
    <row r="19" spans="1:50" s="3" customFormat="1" ht="12.75">
      <c r="A19" s="14" t="s">
        <v>13</v>
      </c>
      <c r="B19" s="15">
        <f t="shared" si="0"/>
        <v>15.5</v>
      </c>
      <c r="C19" s="15">
        <f>AVERAGEIF(Data!$B16:$ZZ16,"&gt;="&amp;PERCENTILE(Data!$B16:$ZZ16,1-$J$3))-AVERAGEIF(Data!$B16:$ZZ16,"&lt;="&amp;PERCENTILE(Data!$B16:$ZZ16,$J$3))</f>
        <v>32.236111111111114</v>
      </c>
      <c r="D19" s="14">
        <f t="shared" si="1"/>
        <v>52</v>
      </c>
      <c r="E19" s="16">
        <f>MIN(Data!$B16:$ZZ16)</f>
        <v>63</v>
      </c>
      <c r="F19" s="17">
        <f>PERCENTILE(Data!$B16:$ZZ16,$J$3)</f>
        <v>80</v>
      </c>
      <c r="G19" s="15">
        <f>AVERAGE(Data!$B16:$ZZ16)</f>
        <v>87.645161290322577</v>
      </c>
      <c r="H19" s="17">
        <f>PERCENTILE(Data!$B16:$ZZ16,1-$J$3)</f>
        <v>95.5</v>
      </c>
      <c r="I19" s="14">
        <f>MAX(Data!$B16:$ZZ16)</f>
        <v>115</v>
      </c>
      <c r="J19" s="16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</row>
    <row r="20" spans="1:50" s="3" customFormat="1" ht="12.75">
      <c r="A20" s="14" t="s">
        <v>46</v>
      </c>
      <c r="B20" s="15">
        <f t="shared" si="0"/>
        <v>3.75</v>
      </c>
      <c r="C20" s="15">
        <f>AVERAGEIF(Data!$B17:$ZZ17,"&gt;="&amp;PERCENTILE(Data!$B17:$ZZ17,1-$J$3))-AVERAGEIF(Data!$B17:$ZZ17,"&lt;="&amp;PERCENTILE(Data!$B17:$ZZ17,$J$3))</f>
        <v>9.25</v>
      </c>
      <c r="D20" s="14">
        <f t="shared" si="1"/>
        <v>16</v>
      </c>
      <c r="E20" s="16">
        <f>MIN(Data!$B17:$ZZ17)</f>
        <v>42</v>
      </c>
      <c r="F20" s="17">
        <f>PERCENTILE(Data!$B17:$ZZ17,$J$3)</f>
        <v>44.25</v>
      </c>
      <c r="G20" s="15">
        <f>AVERAGE(Data!$B17:$ZZ17)</f>
        <v>47.6</v>
      </c>
      <c r="H20" s="17">
        <f>PERCENTILE(Data!$B17:$ZZ17,1-$J$3)</f>
        <v>48</v>
      </c>
      <c r="I20" s="14">
        <f>MAX(Data!$B17:$ZZ17)</f>
        <v>58</v>
      </c>
      <c r="J20" s="16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</row>
    <row r="21" spans="1:50" s="3" customFormat="1" ht="12.75">
      <c r="A21" s="14" t="s">
        <v>15</v>
      </c>
      <c r="B21" s="15">
        <f t="shared" si="0"/>
        <v>14</v>
      </c>
      <c r="C21" s="15">
        <f>AVERAGEIF(Data!$B18:$ZZ18,"&gt;="&amp;PERCENTILE(Data!$B18:$ZZ18,1-$J$3))-AVERAGEIF(Data!$B18:$ZZ18,"&lt;="&amp;PERCENTILE(Data!$B18:$ZZ18,$J$3))</f>
        <v>23.371794871794876</v>
      </c>
      <c r="D21" s="14">
        <f t="shared" si="1"/>
        <v>34</v>
      </c>
      <c r="E21" s="16">
        <f>MIN(Data!$B18:$ZZ18)</f>
        <v>29</v>
      </c>
      <c r="F21" s="17">
        <f>PERCENTILE(Data!$B18:$ZZ18,$J$3)</f>
        <v>36</v>
      </c>
      <c r="G21" s="15">
        <f>AVERAGE(Data!$B18:$ZZ18)</f>
        <v>44.6</v>
      </c>
      <c r="H21" s="17">
        <f>PERCENTILE(Data!$B18:$ZZ18,1-$J$3)</f>
        <v>50</v>
      </c>
      <c r="I21" s="14">
        <f>MAX(Data!$B18:$ZZ18)</f>
        <v>63</v>
      </c>
      <c r="J21" s="16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spans="1:50" s="3" customFormat="1" ht="12.75">
      <c r="A22" s="14" t="s">
        <v>16</v>
      </c>
      <c r="B22" s="15">
        <f t="shared" si="0"/>
        <v>13</v>
      </c>
      <c r="C22" s="15">
        <f>AVERAGEIF(Data!$B19:$ZZ19,"&gt;="&amp;PERCENTILE(Data!$B19:$ZZ19,1-$J$3))-AVERAGEIF(Data!$B19:$ZZ19,"&lt;="&amp;PERCENTILE(Data!$B19:$ZZ19,$J$3))</f>
        <v>18.097222222222221</v>
      </c>
      <c r="D22" s="14">
        <f t="shared" si="1"/>
        <v>28</v>
      </c>
      <c r="E22" s="16">
        <f>MIN(Data!$B19:$ZZ19)</f>
        <v>31</v>
      </c>
      <c r="F22" s="17">
        <f>PERCENTILE(Data!$B19:$ZZ19,$J$3)</f>
        <v>36</v>
      </c>
      <c r="G22" s="15">
        <f>AVERAGE(Data!$B19:$ZZ19)</f>
        <v>42.03448275862069</v>
      </c>
      <c r="H22" s="17">
        <f>PERCENTILE(Data!$B19:$ZZ19,1-$J$3)</f>
        <v>49</v>
      </c>
      <c r="I22" s="14">
        <f>MAX(Data!$B19:$ZZ19)</f>
        <v>59</v>
      </c>
      <c r="J22" s="16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</row>
    <row r="23" spans="1:50" s="3" customFormat="1" ht="12.75">
      <c r="A23" s="14" t="s">
        <v>17</v>
      </c>
      <c r="B23" s="15">
        <f t="shared" si="0"/>
        <v>16.25</v>
      </c>
      <c r="C23" s="15">
        <f>AVERAGEIF(Data!$B20:$ZZ20,"&gt;="&amp;PERCENTILE(Data!$B20:$ZZ20,1-$J$3))-AVERAGEIF(Data!$B20:$ZZ20,"&lt;="&amp;PERCENTILE(Data!$B20:$ZZ20,$J$3))</f>
        <v>21.333333333333332</v>
      </c>
      <c r="D23" s="14">
        <f t="shared" si="1"/>
        <v>28</v>
      </c>
      <c r="E23" s="16">
        <f>MIN(Data!$B20:$ZZ20)</f>
        <v>26</v>
      </c>
      <c r="F23" s="17">
        <f>PERCENTILE(Data!$B20:$ZZ20,$J$3)</f>
        <v>31</v>
      </c>
      <c r="G23" s="15">
        <f>AVERAGE(Data!$B20:$ZZ20)</f>
        <v>39.34375</v>
      </c>
      <c r="H23" s="17">
        <f>PERCENTILE(Data!$B20:$ZZ20,1-$J$3)</f>
        <v>47.25</v>
      </c>
      <c r="I23" s="14">
        <f>MAX(Data!$B20:$ZZ20)</f>
        <v>54</v>
      </c>
      <c r="J23" s="16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</row>
    <row r="24" spans="1:50" s="3" customFormat="1" ht="12.75">
      <c r="A24" s="14" t="s">
        <v>51</v>
      </c>
      <c r="B24" s="15">
        <f t="shared" si="0"/>
        <v>14.25</v>
      </c>
      <c r="C24" s="15">
        <f>AVERAGEIF(Data!$B21:$ZZ21,"&gt;="&amp;PERCENTILE(Data!$B21:$ZZ21,1-$J$3))-AVERAGEIF(Data!$B21:$ZZ21,"&lt;="&amp;PERCENTILE(Data!$B21:$ZZ21,$J$3))</f>
        <v>39.666666666666686</v>
      </c>
      <c r="D24" s="14">
        <f t="shared" si="1"/>
        <v>64</v>
      </c>
      <c r="E24" s="16">
        <f>MIN(Data!$B21:$ZZ21)</f>
        <v>473</v>
      </c>
      <c r="F24" s="17">
        <f>PERCENTILE(Data!$B21:$ZZ21,$J$3)</f>
        <v>485.5</v>
      </c>
      <c r="G24" s="15">
        <f>AVERAGE(Data!$B21:$ZZ21)</f>
        <v>498.2</v>
      </c>
      <c r="H24" s="17">
        <f>PERCENTILE(Data!$B21:$ZZ21,1-$J$3)</f>
        <v>499.75</v>
      </c>
      <c r="I24" s="14">
        <f>MAX(Data!$B21:$ZZ21)</f>
        <v>537</v>
      </c>
      <c r="J24" s="16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</row>
    <row r="25" spans="1:50" s="3" customFormat="1" ht="12.75">
      <c r="A25" s="14" t="s">
        <v>50</v>
      </c>
      <c r="B25" s="15">
        <f t="shared" si="0"/>
        <v>14</v>
      </c>
      <c r="C25" s="15">
        <f>AVERAGEIF(Data!$B22:$ZZ22,"&gt;="&amp;PERCENTILE(Data!$B22:$ZZ22,1-$J$3))-AVERAGEIF(Data!$B22:$ZZ22,"&lt;="&amp;PERCENTILE(Data!$B22:$ZZ22,$J$3))</f>
        <v>32.875</v>
      </c>
      <c r="D25" s="14">
        <f t="shared" si="1"/>
        <v>65</v>
      </c>
      <c r="E25" s="16">
        <f>MIN(Data!$B22:$ZZ22)</f>
        <v>72</v>
      </c>
      <c r="F25" s="17">
        <f>PERCENTILE(Data!$B22:$ZZ22,$J$3)</f>
        <v>82</v>
      </c>
      <c r="G25" s="15">
        <f>AVERAGE(Data!$B22:$ZZ22)</f>
        <v>93.275862068965523</v>
      </c>
      <c r="H25" s="17">
        <f>PERCENTILE(Data!$B22:$ZZ22,1-$J$3)</f>
        <v>96</v>
      </c>
      <c r="I25" s="14">
        <f>MAX(Data!$B22:$ZZ22)</f>
        <v>137</v>
      </c>
      <c r="J25" s="16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</row>
    <row r="26" spans="1:50" s="3" customFormat="1" ht="12.75">
      <c r="A26" s="14" t="s">
        <v>20</v>
      </c>
      <c r="B26" s="15">
        <f t="shared" si="0"/>
        <v>3.25</v>
      </c>
      <c r="C26" s="15">
        <f>AVERAGEIF(Data!$B23:$ZZ23,"&gt;="&amp;PERCENTILE(Data!$B23:$ZZ23,1-$J$3))-AVERAGEIF(Data!$B23:$ZZ23,"&lt;="&amp;PERCENTILE(Data!$B23:$ZZ23,$J$3))</f>
        <v>5.1666666666666679</v>
      </c>
      <c r="D26" s="14">
        <f t="shared" si="1"/>
        <v>7</v>
      </c>
      <c r="E26" s="16">
        <f>MIN(Data!$B23:$ZZ23)</f>
        <v>18</v>
      </c>
      <c r="F26" s="17">
        <f>PERCENTILE(Data!$B23:$ZZ23,$J$3)</f>
        <v>20</v>
      </c>
      <c r="G26" s="15">
        <f>AVERAGE(Data!$B23:$ZZ23)</f>
        <v>21.75</v>
      </c>
      <c r="H26" s="17">
        <f>PERCENTILE(Data!$B23:$ZZ23,1-$J$3)</f>
        <v>23.25</v>
      </c>
      <c r="I26" s="14">
        <f>MAX(Data!$B23:$ZZ23)</f>
        <v>25</v>
      </c>
      <c r="J26" s="16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</row>
    <row r="27" spans="1:50" s="3" customFormat="1" ht="12.75">
      <c r="A27" s="14" t="s">
        <v>37</v>
      </c>
      <c r="B27" s="15">
        <f t="shared" si="0"/>
        <v>8</v>
      </c>
      <c r="C27" s="15">
        <f>AVERAGEIF(Data!$B24:$ZZ24,"&gt;="&amp;PERCENTILE(Data!$B24:$ZZ24,1-$J$3))-AVERAGEIF(Data!$B24:$ZZ24,"&lt;="&amp;PERCENTILE(Data!$B24:$ZZ24,$J$3))</f>
        <v>27</v>
      </c>
      <c r="D27" s="14">
        <f t="shared" si="1"/>
        <v>38</v>
      </c>
      <c r="E27" s="16">
        <f>MIN(Data!$B24:$ZZ24)</f>
        <v>74</v>
      </c>
      <c r="F27" s="17">
        <f>PERCENTILE(Data!$B24:$ZZ24,$J$3)</f>
        <v>83</v>
      </c>
      <c r="G27" s="15">
        <f>AVERAGE(Data!$B24:$ZZ24)</f>
        <v>88.571428571428569</v>
      </c>
      <c r="H27" s="17">
        <f>PERCENTILE(Data!$B24:$ZZ24,1-$J$3)</f>
        <v>91</v>
      </c>
      <c r="I27" s="14">
        <f>MAX(Data!$B24:$ZZ24)</f>
        <v>112</v>
      </c>
      <c r="J27" s="16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</row>
    <row r="28" spans="1:50" s="3" customFormat="1" ht="12.75">
      <c r="A28" s="14" t="s">
        <v>21</v>
      </c>
      <c r="B28" s="15">
        <f t="shared" si="0"/>
        <v>18</v>
      </c>
      <c r="C28" s="15">
        <f>AVERAGEIF(Data!$B25:$ZZ25,"&gt;="&amp;PERCENTILE(Data!$B25:$ZZ25,1-$J$3))-AVERAGEIF(Data!$B25:$ZZ25,"&lt;="&amp;PERCENTILE(Data!$B25:$ZZ25,$J$3))</f>
        <v>24.75</v>
      </c>
      <c r="D28" s="14">
        <f t="shared" si="1"/>
        <v>34</v>
      </c>
      <c r="E28" s="16">
        <f>MIN(Data!$B25:$ZZ25)</f>
        <v>24</v>
      </c>
      <c r="F28" s="17">
        <f>PERCENTILE(Data!$B25:$ZZ25,$J$3)</f>
        <v>30.5</v>
      </c>
      <c r="G28" s="15">
        <f>AVERAGE(Data!$B25:$ZZ25)</f>
        <v>38.58064516129032</v>
      </c>
      <c r="H28" s="17">
        <f>PERCENTILE(Data!$B25:$ZZ25,1-$J$3)</f>
        <v>48.5</v>
      </c>
      <c r="I28" s="14">
        <f>MAX(Data!$B25:$ZZ25)</f>
        <v>58</v>
      </c>
      <c r="J28" s="16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</row>
    <row r="29" spans="1:50" s="3" customFormat="1" ht="12.75">
      <c r="A29" s="14" t="s">
        <v>53</v>
      </c>
      <c r="B29" s="15">
        <f t="shared" si="0"/>
        <v>3.75</v>
      </c>
      <c r="C29" s="15">
        <f>AVERAGEIF(Data!$B26:$ZZ26,"&gt;="&amp;PERCENTILE(Data!$B26:$ZZ26,1-$J$3))-AVERAGEIF(Data!$B26:$ZZ26,"&lt;="&amp;PERCENTILE(Data!$B26:$ZZ26,$J$3))</f>
        <v>15</v>
      </c>
      <c r="D29" s="14">
        <f t="shared" si="1"/>
        <v>20</v>
      </c>
      <c r="E29" s="16">
        <f>MIN(Data!$B26:$ZZ26)</f>
        <v>16</v>
      </c>
      <c r="F29" s="17">
        <f>PERCENTILE(Data!$B26:$ZZ26,$J$3)</f>
        <v>18.75</v>
      </c>
      <c r="G29" s="15">
        <f>AVERAGE(Data!$B26:$ZZ26)</f>
        <v>22.25</v>
      </c>
      <c r="H29" s="17">
        <f>PERCENTILE(Data!$B26:$ZZ26,1-$J$3)</f>
        <v>22.5</v>
      </c>
      <c r="I29" s="14">
        <f>MAX(Data!$B26:$ZZ26)</f>
        <v>36</v>
      </c>
      <c r="J29" s="16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</row>
    <row r="30" spans="1:50" s="3" customFormat="1" ht="12.75">
      <c r="A30" s="14" t="s">
        <v>23</v>
      </c>
      <c r="B30" s="15">
        <f t="shared" si="0"/>
        <v>30</v>
      </c>
      <c r="C30" s="15">
        <f>AVERAGEIF(Data!$B27:$ZZ27,"&gt;="&amp;PERCENTILE(Data!$B27:$ZZ27,1-$J$3))-AVERAGEIF(Data!$B27:$ZZ27,"&lt;="&amp;PERCENTILE(Data!$B27:$ZZ27,$J$3))</f>
        <v>71.333333333333371</v>
      </c>
      <c r="D30" s="14">
        <f t="shared" si="1"/>
        <v>93</v>
      </c>
      <c r="E30" s="16">
        <f>MIN(Data!$B27:$ZZ27)</f>
        <v>952</v>
      </c>
      <c r="F30" s="17">
        <f>PERCENTILE(Data!$B27:$ZZ27,$J$3)</f>
        <v>966</v>
      </c>
      <c r="G30" s="15">
        <f>AVERAGE(Data!$B27:$ZZ27)</f>
        <v>986.88888888888891</v>
      </c>
      <c r="H30" s="17">
        <f>PERCENTILE(Data!$B27:$ZZ27,1-$J$3)</f>
        <v>996</v>
      </c>
      <c r="I30" s="14">
        <f>MAX(Data!$B27:$ZZ27)</f>
        <v>1045</v>
      </c>
      <c r="J30" s="16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</row>
    <row r="31" spans="1:50" s="3" customFormat="1" ht="12.75">
      <c r="A31" s="14" t="s">
        <v>24</v>
      </c>
      <c r="B31" s="15">
        <f t="shared" si="0"/>
        <v>5.5</v>
      </c>
      <c r="C31" s="15">
        <f>AVERAGEIF(Data!$B28:$ZZ28,"&gt;="&amp;PERCENTILE(Data!$B28:$ZZ28,1-$J$3))-AVERAGEIF(Data!$B28:$ZZ28,"&lt;="&amp;PERCENTILE(Data!$B28:$ZZ28,$J$3))</f>
        <v>11.333333333333336</v>
      </c>
      <c r="D31" s="14">
        <f t="shared" si="1"/>
        <v>18</v>
      </c>
      <c r="E31" s="16">
        <f>MIN(Data!$B28:$ZZ28)</f>
        <v>32</v>
      </c>
      <c r="F31" s="17">
        <f>PERCENTILE(Data!$B28:$ZZ28,$J$3)</f>
        <v>41.75</v>
      </c>
      <c r="G31" s="15">
        <f>AVERAGE(Data!$B28:$ZZ28)</f>
        <v>43.708333333333336</v>
      </c>
      <c r="H31" s="17">
        <f>PERCENTILE(Data!$B28:$ZZ28,1-$J$3)</f>
        <v>47.25</v>
      </c>
      <c r="I31" s="14">
        <f>MAX(Data!$B28:$ZZ28)</f>
        <v>50</v>
      </c>
      <c r="J31" s="16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</row>
    <row r="32" spans="1:50" s="3" customFormat="1" ht="12.75">
      <c r="A32" s="14" t="s">
        <v>48</v>
      </c>
      <c r="B32" s="15">
        <f t="shared" si="0"/>
        <v>14</v>
      </c>
      <c r="C32" s="15">
        <f>AVERAGEIF(Data!$B29:$ZZ29,"&gt;="&amp;PERCENTILE(Data!$B29:$ZZ29,1-$J$3))-AVERAGEIF(Data!$B29:$ZZ29,"&lt;="&amp;PERCENTILE(Data!$B29:$ZZ29,$J$3))</f>
        <v>53.5</v>
      </c>
      <c r="D32" s="14">
        <f t="shared" si="1"/>
        <v>87</v>
      </c>
      <c r="E32" s="16">
        <f>MIN(Data!$B29:$ZZ29)</f>
        <v>464</v>
      </c>
      <c r="F32" s="17">
        <f>PERCENTILE(Data!$B29:$ZZ29,$J$3)</f>
        <v>482.5</v>
      </c>
      <c r="G32" s="15">
        <f>AVERAGE(Data!$B29:$ZZ29)</f>
        <v>494.57142857142856</v>
      </c>
      <c r="H32" s="17">
        <f>PERCENTILE(Data!$B29:$ZZ29,1-$J$3)</f>
        <v>496.5</v>
      </c>
      <c r="I32" s="14">
        <f>MAX(Data!$B29:$ZZ29)</f>
        <v>551</v>
      </c>
      <c r="J32" s="16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</row>
    <row r="33" spans="1:50" s="3" customFormat="1" ht="12.75">
      <c r="A33" s="14" t="s">
        <v>49</v>
      </c>
      <c r="B33" s="15">
        <f t="shared" si="0"/>
        <v>11.5</v>
      </c>
      <c r="C33" s="15">
        <f>AVERAGEIF(Data!$B30:$ZZ30,"&gt;="&amp;PERCENTILE(Data!$B30:$ZZ30,1-$J$3))-AVERAGEIF(Data!$B30:$ZZ30,"&lt;="&amp;PERCENTILE(Data!$B30:$ZZ30,$J$3))</f>
        <v>23</v>
      </c>
      <c r="D33" s="14">
        <f t="shared" si="1"/>
        <v>23</v>
      </c>
      <c r="E33" s="16">
        <f>MIN(Data!$B30:$ZZ30)</f>
        <v>276</v>
      </c>
      <c r="F33" s="17">
        <f>PERCENTILE(Data!$B30:$ZZ30,$J$3)</f>
        <v>278</v>
      </c>
      <c r="G33" s="15">
        <f>AVERAGE(Data!$B30:$ZZ30)</f>
        <v>285</v>
      </c>
      <c r="H33" s="17">
        <f>PERCENTILE(Data!$B30:$ZZ30,1-$J$3)</f>
        <v>289.5</v>
      </c>
      <c r="I33" s="14">
        <f>MAX(Data!$B30:$ZZ30)</f>
        <v>299</v>
      </c>
      <c r="J33" s="16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</row>
    <row r="34" spans="1:50" s="3" customFormat="1" ht="12.75">
      <c r="A34" s="14" t="s">
        <v>26</v>
      </c>
      <c r="B34" s="15">
        <f t="shared" si="0"/>
        <v>109.25</v>
      </c>
      <c r="C34" s="15">
        <f>AVERAGEIF(Data!$B31:$ZZ31,"&gt;="&amp;PERCENTILE(Data!$B31:$ZZ31,1-$J$3))-AVERAGEIF(Data!$B31:$ZZ31,"&lt;="&amp;PERCENTILE(Data!$B31:$ZZ31,$J$3))</f>
        <v>141</v>
      </c>
      <c r="D34" s="14">
        <f t="shared" si="1"/>
        <v>158</v>
      </c>
      <c r="E34" s="16">
        <f>MIN(Data!$B31:$ZZ31)</f>
        <v>637</v>
      </c>
      <c r="F34" s="17">
        <f>PERCENTILE(Data!$B31:$ZZ31,$J$3)</f>
        <v>660.75</v>
      </c>
      <c r="G34" s="15">
        <f>AVERAGE(Data!$B31:$ZZ31)</f>
        <v>712.4</v>
      </c>
      <c r="H34" s="17">
        <f>PERCENTILE(Data!$B31:$ZZ31,1-$J$3)</f>
        <v>770</v>
      </c>
      <c r="I34" s="14">
        <f>MAX(Data!$B31:$ZZ31)</f>
        <v>795</v>
      </c>
      <c r="J34" s="16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</row>
    <row r="35" spans="1:50" s="3" customFormat="1" ht="12.75">
      <c r="A35" s="14" t="s">
        <v>27</v>
      </c>
      <c r="B35" s="15">
        <f t="shared" si="0"/>
        <v>13.25</v>
      </c>
      <c r="C35" s="15">
        <f>AVERAGEIF(Data!$B32:$ZZ32,"&gt;="&amp;PERCENTILE(Data!$B32:$ZZ32,1-$J$3))-AVERAGEIF(Data!$B32:$ZZ32,"&lt;="&amp;PERCENTILE(Data!$B32:$ZZ32,$J$3))</f>
        <v>30</v>
      </c>
      <c r="D35" s="14">
        <f t="shared" si="1"/>
        <v>42</v>
      </c>
      <c r="E35" s="16">
        <f>MIN(Data!$B32:$ZZ32)</f>
        <v>74</v>
      </c>
      <c r="F35" s="17">
        <f>PERCENTILE(Data!$B32:$ZZ32,$J$3)</f>
        <v>82.5</v>
      </c>
      <c r="G35" s="15">
        <f>AVERAGE(Data!$B32:$ZZ32)</f>
        <v>93</v>
      </c>
      <c r="H35" s="17">
        <f>PERCENTILE(Data!$B32:$ZZ32,1-$J$3)</f>
        <v>95.75</v>
      </c>
      <c r="I35" s="14">
        <f>MAX(Data!$B32:$ZZ32)</f>
        <v>116</v>
      </c>
      <c r="J35" s="16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</row>
    <row r="36" spans="1:50" s="3" customFormat="1" ht="12.75">
      <c r="A36" s="14" t="s">
        <v>28</v>
      </c>
      <c r="B36" s="15">
        <f t="shared" si="0"/>
        <v>15</v>
      </c>
      <c r="C36" s="15">
        <f>AVERAGEIF(Data!$B33:$ZZ33,"&gt;="&amp;PERCENTILE(Data!$B33:$ZZ33,1-$J$3))-AVERAGEIF(Data!$B33:$ZZ33,"&lt;="&amp;PERCENTILE(Data!$B33:$ZZ33,$J$3))</f>
        <v>33.285714285714306</v>
      </c>
      <c r="D36" s="14">
        <f t="shared" si="1"/>
        <v>48</v>
      </c>
      <c r="E36" s="16">
        <f>MIN(Data!$B33:$ZZ33)</f>
        <v>173</v>
      </c>
      <c r="F36" s="17">
        <f>PERCENTILE(Data!$B33:$ZZ33,$J$3)</f>
        <v>183.25</v>
      </c>
      <c r="G36" s="15">
        <f>AVERAGE(Data!$B33:$ZZ33)</f>
        <v>193.46153846153845</v>
      </c>
      <c r="H36" s="17">
        <f>PERCENTILE(Data!$B33:$ZZ33,1-$J$3)</f>
        <v>198.25</v>
      </c>
      <c r="I36" s="14">
        <f>MAX(Data!$B33:$ZZ33)</f>
        <v>221</v>
      </c>
      <c r="J36" s="16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</row>
    <row r="37" spans="1:50" s="3" customFormat="1" ht="12.75">
      <c r="A37" s="14" t="s">
        <v>29</v>
      </c>
      <c r="B37" s="15">
        <f t="shared" si="0"/>
        <v>1</v>
      </c>
      <c r="C37" s="15">
        <f>AVERAGEIF(Data!$B34:$ZZ34,"&gt;="&amp;PERCENTILE(Data!$B34:$ZZ34,1-$J$3))-AVERAGEIF(Data!$B34:$ZZ34,"&lt;="&amp;PERCENTILE(Data!$B34:$ZZ34,$J$3))</f>
        <v>4.1071428571428541</v>
      </c>
      <c r="D37" s="14">
        <f t="shared" si="1"/>
        <v>17</v>
      </c>
      <c r="E37" s="16">
        <f>MIN(Data!$B34:$ZZ34)</f>
        <v>46</v>
      </c>
      <c r="F37" s="17">
        <f>PERCENTILE(Data!$B34:$ZZ34,$J$3)</f>
        <v>49</v>
      </c>
      <c r="G37" s="15">
        <f>AVERAGE(Data!$B34:$ZZ34)</f>
        <v>50.363636363636367</v>
      </c>
      <c r="H37" s="17">
        <f>PERCENTILE(Data!$B34:$ZZ34,1-$J$3)</f>
        <v>50</v>
      </c>
      <c r="I37" s="14">
        <f>MAX(Data!$B34:$ZZ34)</f>
        <v>63</v>
      </c>
      <c r="J37" s="16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</row>
    <row r="38" spans="1:50" s="3" customFormat="1" ht="12.75">
      <c r="A38" s="14" t="s">
        <v>30</v>
      </c>
      <c r="B38" s="15">
        <f t="shared" si="0"/>
        <v>9</v>
      </c>
      <c r="C38" s="15">
        <f>AVERAGEIF(Data!$B35:$ZZ35,"&gt;="&amp;PERCENTILE(Data!$B35:$ZZ35,1-$J$3))-AVERAGEIF(Data!$B35:$ZZ35,"&lt;="&amp;PERCENTILE(Data!$B35:$ZZ35,$J$3))</f>
        <v>18.666666666666657</v>
      </c>
      <c r="D38" s="14">
        <f t="shared" si="1"/>
        <v>27</v>
      </c>
      <c r="E38" s="16">
        <f>MIN(Data!$B35:$ZZ35)</f>
        <v>81</v>
      </c>
      <c r="F38" s="17">
        <f>PERCENTILE(Data!$B35:$ZZ35,$J$3)</f>
        <v>88</v>
      </c>
      <c r="G38" s="15">
        <f>AVERAGE(Data!$B35:$ZZ35)</f>
        <v>92.666666666666671</v>
      </c>
      <c r="H38" s="17">
        <f>PERCENTILE(Data!$B35:$ZZ35,1-$J$3)</f>
        <v>97</v>
      </c>
      <c r="I38" s="14">
        <f>MAX(Data!$B35:$ZZ35)</f>
        <v>108</v>
      </c>
      <c r="J38" s="16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</row>
    <row r="39" spans="1:50" s="3" customFormat="1" ht="12.75">
      <c r="A39" s="14" t="s">
        <v>31</v>
      </c>
      <c r="B39" s="15">
        <f t="shared" si="0"/>
        <v>14.25</v>
      </c>
      <c r="C39" s="15">
        <f>AVERAGEIF(Data!$B36:$ZZ36,"&gt;="&amp;PERCENTILE(Data!$B36:$ZZ36,1-$J$3))-AVERAGEIF(Data!$B36:$ZZ36,"&lt;="&amp;PERCENTILE(Data!$B36:$ZZ36,$J$3))</f>
        <v>32</v>
      </c>
      <c r="D39" s="14">
        <f t="shared" si="1"/>
        <v>82</v>
      </c>
      <c r="E39" s="16">
        <f>MIN(Data!$B36:$ZZ36)</f>
        <v>57</v>
      </c>
      <c r="F39" s="17">
        <f>PERCENTILE(Data!$B36:$ZZ36,$J$3)</f>
        <v>85.75</v>
      </c>
      <c r="G39" s="15">
        <f>AVERAGE(Data!$B36:$ZZ36)</f>
        <v>94.1875</v>
      </c>
      <c r="H39" s="17">
        <f>PERCENTILE(Data!$B36:$ZZ36,1-$J$3)</f>
        <v>100</v>
      </c>
      <c r="I39" s="14">
        <f>MAX(Data!$B36:$ZZ36)</f>
        <v>139</v>
      </c>
      <c r="J39" s="16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</row>
    <row r="40" spans="1:50" s="3" customFormat="1" ht="12.75">
      <c r="A40" s="14" t="s">
        <v>32</v>
      </c>
      <c r="B40" s="15">
        <f t="shared" si="0"/>
        <v>26.75</v>
      </c>
      <c r="C40" s="15">
        <f>AVERAGEIF(Data!$B37:$ZZ37,"&gt;="&amp;PERCENTILE(Data!$B37:$ZZ37,1-$J$3))-AVERAGEIF(Data!$B37:$ZZ37,"&lt;="&amp;PERCENTILE(Data!$B37:$ZZ37,$J$3))</f>
        <v>95</v>
      </c>
      <c r="D40" s="14">
        <f t="shared" si="1"/>
        <v>95</v>
      </c>
      <c r="E40" s="16">
        <f>MIN(Data!$B37:$ZZ37)</f>
        <v>909</v>
      </c>
      <c r="F40" s="17">
        <f>PERCENTILE(Data!$B37:$ZZ37,$J$3)</f>
        <v>969.75</v>
      </c>
      <c r="G40" s="15">
        <f>AVERAGE(Data!$B37:$ZZ37)</f>
        <v>974.25</v>
      </c>
      <c r="H40" s="17">
        <f>PERCENTILE(Data!$B37:$ZZ37,1-$J$3)</f>
        <v>996.5</v>
      </c>
      <c r="I40" s="14">
        <f>MAX(Data!$B37:$ZZ37)</f>
        <v>1004</v>
      </c>
      <c r="J40" s="16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</row>
    <row r="41" spans="1:50" s="3" customFormat="1" ht="12.75">
      <c r="A41" s="14" t="s">
        <v>33</v>
      </c>
      <c r="B41" s="15">
        <f t="shared" si="0"/>
        <v>55.25</v>
      </c>
      <c r="C41" s="15">
        <f>AVERAGEIF(Data!$B38:$ZZ38,"&gt;="&amp;PERCENTILE(Data!$B38:$ZZ38,1-$J$3))-AVERAGEIF(Data!$B38:$ZZ38,"&lt;="&amp;PERCENTILE(Data!$B38:$ZZ38,$J$3))</f>
        <v>89</v>
      </c>
      <c r="D41" s="14">
        <f t="shared" si="1"/>
        <v>130</v>
      </c>
      <c r="E41" s="16">
        <f>MIN(Data!$B38:$ZZ38)</f>
        <v>423</v>
      </c>
      <c r="F41" s="17">
        <f>PERCENTILE(Data!$B38:$ZZ38,$J$3)</f>
        <v>467</v>
      </c>
      <c r="G41" s="15">
        <f>AVERAGE(Data!$B38:$ZZ38)</f>
        <v>495.43333333333334</v>
      </c>
      <c r="H41" s="17">
        <f>PERCENTILE(Data!$B38:$ZZ38,1-$J$3)</f>
        <v>522.25</v>
      </c>
      <c r="I41" s="14">
        <f>MAX(Data!$B38:$ZZ38)</f>
        <v>553</v>
      </c>
      <c r="J41" s="16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</row>
    <row r="42" spans="1:50" s="3" customFormat="1" ht="12.75">
      <c r="A42" s="14" t="s">
        <v>34</v>
      </c>
      <c r="B42" s="15">
        <f t="shared" si="0"/>
        <v>8</v>
      </c>
      <c r="C42" s="15">
        <f>AVERAGEIF(Data!$B39:$ZZ39,"&gt;="&amp;PERCENTILE(Data!$B39:$ZZ39,1-$J$3))-AVERAGEIF(Data!$B39:$ZZ39,"&lt;="&amp;PERCENTILE(Data!$B39:$ZZ39,$J$3))</f>
        <v>20</v>
      </c>
      <c r="D42" s="14">
        <f t="shared" si="1"/>
        <v>34</v>
      </c>
      <c r="E42" s="16">
        <f>MIN(Data!$B39:$ZZ39)</f>
        <v>273</v>
      </c>
      <c r="F42" s="17">
        <f>PERCENTILE(Data!$B39:$ZZ39,$J$3)</f>
        <v>294</v>
      </c>
      <c r="G42" s="15">
        <f>AVERAGE(Data!$B39:$ZZ39)</f>
        <v>297.09090909090907</v>
      </c>
      <c r="H42" s="17">
        <f>PERCENTILE(Data!$B39:$ZZ39,1-$J$3)</f>
        <v>302</v>
      </c>
      <c r="I42" s="14">
        <f>MAX(Data!$B39:$ZZ39)</f>
        <v>307</v>
      </c>
      <c r="J42" s="16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</row>
    <row r="43" spans="1:50" s="3" customFormat="1" ht="12.75">
      <c r="A43" s="14" t="s">
        <v>35</v>
      </c>
      <c r="B43" s="15">
        <f t="shared" si="0"/>
        <v>22.25</v>
      </c>
      <c r="C43" s="15">
        <f>AVERAGEIF(Data!$B40:$ZZ40,"&gt;="&amp;PERCENTILE(Data!$B40:$ZZ40,1-$J$3))-AVERAGEIF(Data!$B40:$ZZ40,"&lt;="&amp;PERCENTILE(Data!$B40:$ZZ40,$J$3))</f>
        <v>38.100000000000009</v>
      </c>
      <c r="D43" s="14">
        <f t="shared" si="1"/>
        <v>59</v>
      </c>
      <c r="E43" s="16">
        <f>MIN(Data!$B40:$ZZ40)</f>
        <v>66</v>
      </c>
      <c r="F43" s="17">
        <f>PERCENTILE(Data!$B40:$ZZ40,$J$3)</f>
        <v>74.25</v>
      </c>
      <c r="G43" s="15">
        <f>AVERAGE(Data!$B40:$ZZ40)</f>
        <v>85.44736842105263</v>
      </c>
      <c r="H43" s="17">
        <f>PERCENTILE(Data!$B40:$ZZ40,1-$J$3)</f>
        <v>96.5</v>
      </c>
      <c r="I43" s="14">
        <f>MAX(Data!$B40:$ZZ40)</f>
        <v>125</v>
      </c>
      <c r="J43" s="16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</row>
    <row r="44" spans="1:50" s="3" customFormat="1" ht="12.75">
      <c r="A44" s="25" t="s">
        <v>57</v>
      </c>
      <c r="B44" s="18"/>
      <c r="C44" s="19"/>
      <c r="D44" s="18"/>
      <c r="E44" s="18"/>
      <c r="F44" s="20"/>
      <c r="G44" s="19"/>
      <c r="H44" s="20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</row>
    <row r="45" spans="1:50" s="3" customFormat="1" ht="12.75">
      <c r="A45" s="4" t="s">
        <v>58</v>
      </c>
      <c r="C45" s="5"/>
      <c r="F45" s="6"/>
      <c r="G45" s="5"/>
      <c r="H45" s="6"/>
    </row>
    <row r="46" spans="1:50" s="3" customFormat="1" ht="12.75">
      <c r="C46" s="5"/>
      <c r="F46" s="6"/>
      <c r="G46" s="5"/>
      <c r="H46" s="6"/>
    </row>
    <row r="47" spans="1:50" s="3" customFormat="1" ht="12.75">
      <c r="C47" s="5"/>
      <c r="F47" s="6"/>
      <c r="G47" s="5"/>
      <c r="H47" s="6"/>
    </row>
    <row r="48" spans="1:50" s="3" customFormat="1" ht="12.75">
      <c r="C48" s="5"/>
      <c r="F48" s="6"/>
      <c r="G48" s="5"/>
      <c r="H48" s="6"/>
    </row>
    <row r="49" spans="3:8" s="3" customFormat="1" ht="12.75">
      <c r="C49" s="5"/>
      <c r="F49" s="6"/>
      <c r="G49" s="5"/>
      <c r="H49" s="6"/>
    </row>
    <row r="50" spans="3:8" s="3" customFormat="1" ht="12.75">
      <c r="C50" s="5"/>
      <c r="F50" s="6"/>
      <c r="G50" s="5"/>
      <c r="H50" s="6"/>
    </row>
    <row r="51" spans="3:8" s="3" customFormat="1" ht="12.75">
      <c r="C51" s="5"/>
      <c r="F51" s="6"/>
      <c r="G51" s="5"/>
      <c r="H51" s="6"/>
    </row>
    <row r="52" spans="3:8" s="3" customFormat="1" ht="12.75">
      <c r="C52" s="5"/>
      <c r="F52" s="6"/>
      <c r="G52" s="5"/>
      <c r="H52" s="6"/>
    </row>
    <row r="53" spans="3:8" s="3" customFormat="1" ht="12.75">
      <c r="C53" s="5"/>
      <c r="F53" s="6"/>
      <c r="G53" s="5"/>
      <c r="H53" s="6"/>
    </row>
    <row r="54" spans="3:8" s="3" customFormat="1" ht="12.75">
      <c r="C54" s="5"/>
      <c r="F54" s="6"/>
      <c r="G54" s="5"/>
      <c r="H54" s="6"/>
    </row>
    <row r="55" spans="3:8" s="3" customFormat="1" ht="12.75">
      <c r="C55" s="5"/>
      <c r="F55" s="6"/>
      <c r="G55" s="5"/>
      <c r="H55" s="6"/>
    </row>
    <row r="56" spans="3:8" s="3" customFormat="1" ht="12.75">
      <c r="C56" s="5"/>
      <c r="F56" s="6"/>
      <c r="G56" s="5"/>
      <c r="H56" s="6"/>
    </row>
    <row r="57" spans="3:8" s="3" customFormat="1" ht="12.75">
      <c r="C57" s="5"/>
      <c r="F57" s="6"/>
      <c r="G57" s="5"/>
      <c r="H57" s="6"/>
    </row>
    <row r="58" spans="3:8" s="3" customFormat="1" ht="12.75">
      <c r="C58" s="5"/>
      <c r="F58" s="6"/>
      <c r="G58" s="5"/>
      <c r="H58" s="6"/>
    </row>
    <row r="59" spans="3:8" s="3" customFormat="1" ht="12.75">
      <c r="C59" s="5"/>
      <c r="F59" s="6"/>
      <c r="G59" s="5"/>
      <c r="H59" s="6"/>
    </row>
  </sheetData>
  <conditionalFormatting sqref="C3:C43">
    <cfRule type="iconSet" priority="2">
      <iconSet iconSet="5Arrows">
        <cfvo type="percent" val="0"/>
        <cfvo type="percentile" val="20"/>
        <cfvo type="percentile" val="40"/>
        <cfvo type="percentile" val="60"/>
        <cfvo type="percentile" val="80"/>
      </iconSet>
    </cfRule>
  </conditionalFormatting>
  <conditionalFormatting sqref="C44:C59">
    <cfRule type="iconSet" priority="1">
      <iconSet iconSet="5Arrows">
        <cfvo type="percent" val="0"/>
        <cfvo type="percentile" val="20"/>
        <cfvo type="percentile" val="40"/>
        <cfvo type="percentile" val="60"/>
        <cfvo type="percentile" val="80"/>
      </iconSet>
    </cfRule>
  </conditionalFormatting>
  <pageMargins left="0.23622047244094491" right="0.43307086614173229" top="0.19685039370078741" bottom="0.19685039370078741" header="0" footer="0"/>
  <pageSetup paperSize="9" orientation="landscape" r:id="rId1"/>
  <ignoredErrors>
    <ignoredError sqref="C4:C4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AW40"/>
  <sheetViews>
    <sheetView topLeftCell="A16" workbookViewId="0">
      <pane xSplit="1" topLeftCell="B1" activePane="topRight" state="frozen"/>
      <selection pane="topRight" activeCell="L39" sqref="L39"/>
    </sheetView>
  </sheetViews>
  <sheetFormatPr defaultRowHeight="15"/>
  <cols>
    <col min="1" max="1" width="15" bestFit="1" customWidth="1"/>
    <col min="2" max="107" width="5" bestFit="1" customWidth="1"/>
  </cols>
  <sheetData>
    <row r="1" spans="1:49">
      <c r="A1" t="s">
        <v>0</v>
      </c>
      <c r="B1">
        <v>481</v>
      </c>
      <c r="C1">
        <v>464</v>
      </c>
      <c r="D1">
        <v>486</v>
      </c>
      <c r="E1">
        <v>499</v>
      </c>
      <c r="F1">
        <v>488</v>
      </c>
      <c r="G1">
        <v>461</v>
      </c>
      <c r="H1">
        <v>487</v>
      </c>
    </row>
    <row r="2" spans="1:49">
      <c r="A2" t="s">
        <v>1</v>
      </c>
      <c r="B2">
        <v>100</v>
      </c>
      <c r="C2">
        <v>83</v>
      </c>
      <c r="D2">
        <v>96</v>
      </c>
      <c r="E2">
        <v>87</v>
      </c>
      <c r="F2">
        <v>93</v>
      </c>
      <c r="G2">
        <v>89</v>
      </c>
      <c r="H2">
        <v>98</v>
      </c>
      <c r="I2">
        <v>81</v>
      </c>
    </row>
    <row r="3" spans="1:49">
      <c r="A3" t="s">
        <v>36</v>
      </c>
      <c r="B3">
        <v>42</v>
      </c>
      <c r="C3">
        <v>47</v>
      </c>
    </row>
    <row r="4" spans="1:49">
      <c r="A4" t="s">
        <v>2</v>
      </c>
      <c r="B4">
        <v>175</v>
      </c>
      <c r="C4">
        <v>226</v>
      </c>
      <c r="D4">
        <v>199</v>
      </c>
      <c r="E4">
        <v>181</v>
      </c>
      <c r="F4">
        <v>238</v>
      </c>
      <c r="G4">
        <v>199</v>
      </c>
      <c r="H4">
        <v>200</v>
      </c>
      <c r="I4">
        <v>185</v>
      </c>
      <c r="J4">
        <v>206</v>
      </c>
      <c r="K4">
        <v>194</v>
      </c>
      <c r="L4">
        <v>164</v>
      </c>
      <c r="M4">
        <v>224</v>
      </c>
    </row>
    <row r="5" spans="1:49">
      <c r="A5" t="s">
        <v>3</v>
      </c>
      <c r="B5">
        <v>63</v>
      </c>
      <c r="C5">
        <v>63</v>
      </c>
      <c r="D5">
        <v>67</v>
      </c>
      <c r="E5">
        <v>61</v>
      </c>
      <c r="F5">
        <v>66</v>
      </c>
      <c r="G5">
        <v>68</v>
      </c>
      <c r="H5">
        <v>77</v>
      </c>
      <c r="I5">
        <v>70</v>
      </c>
      <c r="J5">
        <v>69</v>
      </c>
      <c r="K5">
        <v>62</v>
      </c>
    </row>
    <row r="6" spans="1:49">
      <c r="A6" t="s">
        <v>4</v>
      </c>
      <c r="B6">
        <v>41</v>
      </c>
      <c r="C6">
        <v>45</v>
      </c>
      <c r="D6">
        <v>43</v>
      </c>
      <c r="E6">
        <v>42</v>
      </c>
      <c r="F6">
        <v>48</v>
      </c>
      <c r="G6">
        <v>36</v>
      </c>
      <c r="H6">
        <v>49</v>
      </c>
      <c r="I6">
        <v>42</v>
      </c>
      <c r="J6">
        <v>45</v>
      </c>
      <c r="K6">
        <v>46</v>
      </c>
      <c r="L6">
        <v>42</v>
      </c>
      <c r="M6">
        <v>44</v>
      </c>
      <c r="N6">
        <v>44</v>
      </c>
      <c r="O6">
        <v>38</v>
      </c>
      <c r="P6">
        <v>59</v>
      </c>
      <c r="Q6">
        <v>50</v>
      </c>
      <c r="R6">
        <v>39</v>
      </c>
      <c r="S6">
        <v>57</v>
      </c>
      <c r="T6">
        <v>49</v>
      </c>
      <c r="U6">
        <v>53</v>
      </c>
      <c r="V6">
        <v>59</v>
      </c>
      <c r="W6">
        <v>65</v>
      </c>
      <c r="X6">
        <v>42</v>
      </c>
      <c r="Y6">
        <v>50</v>
      </c>
      <c r="Z6">
        <v>41</v>
      </c>
      <c r="AA6">
        <v>43</v>
      </c>
    </row>
    <row r="7" spans="1:49">
      <c r="A7" t="s">
        <v>5</v>
      </c>
      <c r="B7">
        <v>117</v>
      </c>
      <c r="C7">
        <v>87</v>
      </c>
      <c r="D7">
        <v>84</v>
      </c>
      <c r="E7">
        <v>95</v>
      </c>
      <c r="F7">
        <v>93</v>
      </c>
      <c r="G7">
        <v>87</v>
      </c>
      <c r="H7">
        <v>115</v>
      </c>
      <c r="I7">
        <v>119</v>
      </c>
      <c r="J7">
        <v>96</v>
      </c>
      <c r="K7">
        <v>87</v>
      </c>
      <c r="L7">
        <v>76</v>
      </c>
      <c r="M7">
        <v>112</v>
      </c>
      <c r="N7">
        <v>86</v>
      </c>
      <c r="O7">
        <v>103</v>
      </c>
      <c r="P7">
        <v>88</v>
      </c>
      <c r="Q7">
        <v>89</v>
      </c>
      <c r="R7">
        <v>75</v>
      </c>
      <c r="S7">
        <v>112</v>
      </c>
      <c r="T7">
        <v>82</v>
      </c>
      <c r="U7">
        <v>83</v>
      </c>
      <c r="V7">
        <v>128</v>
      </c>
      <c r="W7">
        <v>78</v>
      </c>
      <c r="X7">
        <v>86</v>
      </c>
    </row>
    <row r="8" spans="1:49">
      <c r="A8" t="s">
        <v>6</v>
      </c>
      <c r="B8">
        <v>75</v>
      </c>
      <c r="C8">
        <v>89</v>
      </c>
      <c r="D8">
        <v>79</v>
      </c>
      <c r="E8">
        <v>84</v>
      </c>
      <c r="F8">
        <v>86</v>
      </c>
      <c r="G8">
        <v>92</v>
      </c>
      <c r="H8">
        <v>81</v>
      </c>
      <c r="I8">
        <v>96</v>
      </c>
      <c r="J8">
        <v>84</v>
      </c>
      <c r="K8">
        <v>81</v>
      </c>
      <c r="L8">
        <v>118</v>
      </c>
    </row>
    <row r="9" spans="1:49">
      <c r="A9" t="s">
        <v>7</v>
      </c>
      <c r="B9">
        <v>100</v>
      </c>
      <c r="C9">
        <v>100</v>
      </c>
      <c r="D9">
        <v>81</v>
      </c>
      <c r="E9">
        <v>118</v>
      </c>
      <c r="F9">
        <v>87</v>
      </c>
      <c r="G9">
        <v>78</v>
      </c>
      <c r="H9">
        <v>87</v>
      </c>
      <c r="I9">
        <v>81</v>
      </c>
      <c r="J9">
        <v>94</v>
      </c>
      <c r="K9">
        <v>91</v>
      </c>
      <c r="L9">
        <v>97</v>
      </c>
      <c r="M9">
        <v>83</v>
      </c>
      <c r="N9">
        <v>76</v>
      </c>
      <c r="O9">
        <v>100</v>
      </c>
      <c r="P9">
        <v>71</v>
      </c>
      <c r="Q9">
        <v>100</v>
      </c>
      <c r="R9">
        <v>88</v>
      </c>
      <c r="S9">
        <v>72</v>
      </c>
      <c r="T9">
        <v>107</v>
      </c>
      <c r="U9">
        <v>89</v>
      </c>
      <c r="V9">
        <v>88</v>
      </c>
      <c r="W9">
        <v>100</v>
      </c>
      <c r="X9">
        <v>100</v>
      </c>
      <c r="Y9">
        <v>117</v>
      </c>
      <c r="Z9">
        <v>73</v>
      </c>
      <c r="AA9">
        <v>99</v>
      </c>
      <c r="AB9">
        <v>110</v>
      </c>
      <c r="AC9">
        <v>81</v>
      </c>
      <c r="AD9">
        <v>110</v>
      </c>
      <c r="AE9">
        <v>87</v>
      </c>
      <c r="AF9">
        <v>95</v>
      </c>
      <c r="AG9">
        <v>88</v>
      </c>
      <c r="AH9">
        <v>87</v>
      </c>
      <c r="AI9">
        <v>87</v>
      </c>
      <c r="AJ9">
        <v>108</v>
      </c>
      <c r="AK9">
        <v>82</v>
      </c>
      <c r="AL9">
        <v>114</v>
      </c>
      <c r="AM9">
        <v>81</v>
      </c>
      <c r="AN9">
        <v>88</v>
      </c>
    </row>
    <row r="10" spans="1:49">
      <c r="A10" t="s">
        <v>39</v>
      </c>
      <c r="B10">
        <v>262</v>
      </c>
      <c r="C10">
        <v>288</v>
      </c>
      <c r="D10">
        <v>265</v>
      </c>
    </row>
    <row r="11" spans="1:49">
      <c r="A11" t="s">
        <v>8</v>
      </c>
      <c r="B11">
        <v>20</v>
      </c>
      <c r="C11">
        <v>24</v>
      </c>
      <c r="D11">
        <v>17</v>
      </c>
      <c r="E11">
        <v>17</v>
      </c>
      <c r="F11">
        <v>23</v>
      </c>
      <c r="G11">
        <v>20</v>
      </c>
      <c r="H11">
        <v>20</v>
      </c>
      <c r="I11">
        <v>20</v>
      </c>
      <c r="J11">
        <v>16</v>
      </c>
      <c r="K11">
        <v>20</v>
      </c>
      <c r="L11">
        <v>20</v>
      </c>
    </row>
    <row r="12" spans="1:49">
      <c r="A12" t="s">
        <v>9</v>
      </c>
      <c r="B12">
        <v>903</v>
      </c>
      <c r="C12">
        <v>1106</v>
      </c>
      <c r="D12">
        <v>948</v>
      </c>
      <c r="E12">
        <v>939</v>
      </c>
      <c r="F12">
        <v>926</v>
      </c>
      <c r="G12">
        <v>989</v>
      </c>
      <c r="H12">
        <v>920</v>
      </c>
      <c r="I12">
        <v>1017</v>
      </c>
      <c r="J12">
        <v>1066</v>
      </c>
      <c r="K12">
        <v>971</v>
      </c>
      <c r="L12">
        <v>1022</v>
      </c>
    </row>
    <row r="13" spans="1:49">
      <c r="A13" t="s">
        <v>10</v>
      </c>
      <c r="B13">
        <v>17</v>
      </c>
      <c r="C13">
        <v>32</v>
      </c>
      <c r="D13">
        <v>26</v>
      </c>
      <c r="E13">
        <v>25</v>
      </c>
      <c r="F13">
        <v>27</v>
      </c>
      <c r="G13">
        <v>20</v>
      </c>
      <c r="H13">
        <v>22</v>
      </c>
      <c r="I13">
        <v>29</v>
      </c>
      <c r="J13">
        <v>21</v>
      </c>
      <c r="K13">
        <v>11</v>
      </c>
      <c r="L13">
        <v>19</v>
      </c>
      <c r="M13">
        <v>12</v>
      </c>
      <c r="N13">
        <v>21</v>
      </c>
      <c r="O13">
        <v>30</v>
      </c>
      <c r="P13">
        <v>15</v>
      </c>
      <c r="Q13">
        <v>16</v>
      </c>
      <c r="R13">
        <v>31</v>
      </c>
      <c r="S13">
        <v>27</v>
      </c>
      <c r="T13">
        <v>30</v>
      </c>
      <c r="U13">
        <v>14</v>
      </c>
      <c r="V13">
        <v>38</v>
      </c>
      <c r="W13">
        <v>18</v>
      </c>
      <c r="X13">
        <v>35</v>
      </c>
      <c r="Y13">
        <v>11</v>
      </c>
      <c r="Z13">
        <v>34</v>
      </c>
      <c r="AA13">
        <v>24</v>
      </c>
      <c r="AB13">
        <v>11</v>
      </c>
      <c r="AC13">
        <v>16</v>
      </c>
      <c r="AD13">
        <v>15</v>
      </c>
      <c r="AE13">
        <v>34</v>
      </c>
      <c r="AF13">
        <v>38</v>
      </c>
      <c r="AG13">
        <v>29</v>
      </c>
      <c r="AH13">
        <v>33</v>
      </c>
      <c r="AI13">
        <v>13</v>
      </c>
      <c r="AJ13">
        <v>38</v>
      </c>
      <c r="AK13">
        <v>16</v>
      </c>
      <c r="AL13">
        <v>37</v>
      </c>
      <c r="AM13">
        <v>20</v>
      </c>
      <c r="AN13">
        <v>20</v>
      </c>
      <c r="AO13">
        <v>58</v>
      </c>
      <c r="AP13">
        <v>12</v>
      </c>
      <c r="AQ13">
        <v>39</v>
      </c>
      <c r="AR13">
        <v>26</v>
      </c>
      <c r="AS13">
        <v>12</v>
      </c>
      <c r="AT13">
        <v>30</v>
      </c>
      <c r="AU13">
        <v>32</v>
      </c>
      <c r="AV13">
        <v>16</v>
      </c>
      <c r="AW13">
        <v>30</v>
      </c>
    </row>
    <row r="14" spans="1:49">
      <c r="A14" t="s">
        <v>11</v>
      </c>
      <c r="B14">
        <v>15</v>
      </c>
      <c r="C14">
        <v>17</v>
      </c>
      <c r="D14">
        <v>17</v>
      </c>
      <c r="E14">
        <v>14</v>
      </c>
      <c r="F14">
        <v>14</v>
      </c>
      <c r="G14">
        <v>12</v>
      </c>
      <c r="H14">
        <v>13</v>
      </c>
      <c r="I14">
        <v>20</v>
      </c>
      <c r="J14">
        <v>20</v>
      </c>
      <c r="K14">
        <v>20</v>
      </c>
      <c r="L14">
        <v>9</v>
      </c>
      <c r="M14">
        <v>20</v>
      </c>
      <c r="N14">
        <v>17</v>
      </c>
      <c r="O14">
        <v>14</v>
      </c>
      <c r="P14">
        <v>13</v>
      </c>
      <c r="Q14">
        <v>7</v>
      </c>
      <c r="R14">
        <v>17</v>
      </c>
      <c r="S14">
        <v>13</v>
      </c>
      <c r="T14">
        <v>18</v>
      </c>
      <c r="U14">
        <v>6</v>
      </c>
      <c r="V14">
        <v>18</v>
      </c>
      <c r="W14">
        <v>8</v>
      </c>
      <c r="X14">
        <v>21</v>
      </c>
      <c r="Y14">
        <v>16</v>
      </c>
      <c r="Z14">
        <v>13</v>
      </c>
      <c r="AA14">
        <v>17</v>
      </c>
      <c r="AB14">
        <v>6</v>
      </c>
      <c r="AC14">
        <v>20</v>
      </c>
      <c r="AD14">
        <v>10</v>
      </c>
      <c r="AE14">
        <v>22</v>
      </c>
      <c r="AF14">
        <v>6</v>
      </c>
      <c r="AG14">
        <v>18</v>
      </c>
      <c r="AH14">
        <v>6</v>
      </c>
      <c r="AI14">
        <v>22</v>
      </c>
      <c r="AJ14">
        <v>7</v>
      </c>
      <c r="AK14">
        <v>15</v>
      </c>
      <c r="AL14">
        <v>15</v>
      </c>
      <c r="AM14">
        <v>16</v>
      </c>
      <c r="AN14">
        <v>11</v>
      </c>
      <c r="AO14">
        <v>8</v>
      </c>
    </row>
    <row r="15" spans="1:49">
      <c r="A15" t="s">
        <v>12</v>
      </c>
      <c r="B15">
        <v>471</v>
      </c>
      <c r="C15">
        <v>483</v>
      </c>
      <c r="D15">
        <v>533</v>
      </c>
    </row>
    <row r="16" spans="1:49">
      <c r="A16" t="s">
        <v>13</v>
      </c>
      <c r="B16">
        <v>93</v>
      </c>
      <c r="C16">
        <v>80</v>
      </c>
      <c r="D16">
        <v>64</v>
      </c>
      <c r="E16">
        <v>87</v>
      </c>
      <c r="F16">
        <v>63</v>
      </c>
      <c r="G16">
        <v>83</v>
      </c>
      <c r="H16">
        <v>94</v>
      </c>
      <c r="I16">
        <v>71</v>
      </c>
      <c r="J16">
        <v>91</v>
      </c>
      <c r="K16">
        <v>77</v>
      </c>
      <c r="L16">
        <v>84</v>
      </c>
      <c r="M16">
        <v>66</v>
      </c>
      <c r="N16">
        <v>109</v>
      </c>
      <c r="O16">
        <v>100</v>
      </c>
      <c r="P16">
        <v>87</v>
      </c>
      <c r="Q16">
        <v>97</v>
      </c>
      <c r="R16">
        <v>89</v>
      </c>
      <c r="S16">
        <v>82</v>
      </c>
      <c r="T16">
        <v>92</v>
      </c>
      <c r="U16">
        <v>70</v>
      </c>
      <c r="V16">
        <v>88</v>
      </c>
      <c r="W16">
        <v>98</v>
      </c>
      <c r="X16">
        <v>80</v>
      </c>
      <c r="Y16">
        <v>115</v>
      </c>
      <c r="Z16">
        <v>89</v>
      </c>
      <c r="AA16">
        <v>102</v>
      </c>
      <c r="AB16">
        <v>89</v>
      </c>
      <c r="AC16">
        <v>102</v>
      </c>
      <c r="AD16">
        <v>89</v>
      </c>
      <c r="AE16">
        <v>76</v>
      </c>
      <c r="AF16">
        <v>110</v>
      </c>
    </row>
    <row r="17" spans="1:46">
      <c r="A17" t="s">
        <v>14</v>
      </c>
      <c r="B17">
        <v>42</v>
      </c>
      <c r="C17">
        <v>47</v>
      </c>
      <c r="D17">
        <v>44</v>
      </c>
      <c r="E17">
        <v>48</v>
      </c>
      <c r="F17">
        <v>46</v>
      </c>
      <c r="G17">
        <v>55</v>
      </c>
      <c r="H17">
        <v>48</v>
      </c>
      <c r="I17">
        <v>58</v>
      </c>
      <c r="J17">
        <v>43</v>
      </c>
      <c r="K17">
        <v>45</v>
      </c>
    </row>
    <row r="18" spans="1:46">
      <c r="A18" t="s">
        <v>15</v>
      </c>
      <c r="B18">
        <v>47</v>
      </c>
      <c r="C18">
        <v>42</v>
      </c>
      <c r="D18">
        <v>37</v>
      </c>
      <c r="E18">
        <v>35</v>
      </c>
      <c r="F18">
        <v>52</v>
      </c>
      <c r="G18">
        <v>53</v>
      </c>
      <c r="H18">
        <v>62</v>
      </c>
      <c r="I18">
        <v>56</v>
      </c>
      <c r="J18">
        <v>35</v>
      </c>
      <c r="K18">
        <v>47</v>
      </c>
      <c r="L18">
        <v>36</v>
      </c>
      <c r="M18">
        <v>49</v>
      </c>
      <c r="N18">
        <v>37</v>
      </c>
      <c r="O18">
        <v>32</v>
      </c>
      <c r="P18">
        <v>49</v>
      </c>
      <c r="Q18">
        <v>59</v>
      </c>
      <c r="R18">
        <v>46</v>
      </c>
      <c r="S18">
        <v>45</v>
      </c>
      <c r="T18">
        <v>34</v>
      </c>
      <c r="U18">
        <v>59</v>
      </c>
      <c r="V18">
        <v>60</v>
      </c>
      <c r="W18">
        <v>39</v>
      </c>
      <c r="X18">
        <v>35</v>
      </c>
      <c r="Y18">
        <v>60</v>
      </c>
      <c r="Z18">
        <v>38</v>
      </c>
      <c r="AA18">
        <v>31</v>
      </c>
      <c r="AB18">
        <v>47</v>
      </c>
      <c r="AC18">
        <v>38</v>
      </c>
      <c r="AD18">
        <v>50</v>
      </c>
      <c r="AE18">
        <v>32</v>
      </c>
      <c r="AF18">
        <v>36</v>
      </c>
      <c r="AG18">
        <v>49</v>
      </c>
      <c r="AH18">
        <v>29</v>
      </c>
      <c r="AI18">
        <v>49</v>
      </c>
      <c r="AJ18">
        <v>36</v>
      </c>
      <c r="AK18">
        <v>63</v>
      </c>
      <c r="AL18">
        <v>41</v>
      </c>
      <c r="AM18">
        <v>43</v>
      </c>
      <c r="AN18">
        <v>49</v>
      </c>
      <c r="AO18">
        <v>50</v>
      </c>
      <c r="AP18">
        <v>33</v>
      </c>
      <c r="AQ18">
        <v>49</v>
      </c>
      <c r="AR18">
        <v>31</v>
      </c>
      <c r="AS18">
        <v>58</v>
      </c>
      <c r="AT18">
        <v>49</v>
      </c>
    </row>
    <row r="19" spans="1:46">
      <c r="A19" t="s">
        <v>16</v>
      </c>
      <c r="B19">
        <v>35</v>
      </c>
      <c r="C19">
        <v>39</v>
      </c>
      <c r="D19">
        <v>37</v>
      </c>
      <c r="E19">
        <v>45</v>
      </c>
      <c r="F19">
        <v>51</v>
      </c>
      <c r="G19">
        <v>36</v>
      </c>
      <c r="H19">
        <v>48</v>
      </c>
      <c r="I19">
        <v>47</v>
      </c>
      <c r="J19">
        <v>40</v>
      </c>
      <c r="K19">
        <v>32</v>
      </c>
      <c r="L19">
        <v>59</v>
      </c>
      <c r="M19">
        <v>46</v>
      </c>
      <c r="N19">
        <v>31</v>
      </c>
      <c r="O19">
        <v>32</v>
      </c>
      <c r="P19">
        <v>33</v>
      </c>
      <c r="Q19">
        <v>35</v>
      </c>
      <c r="R19">
        <v>36</v>
      </c>
      <c r="S19">
        <v>49</v>
      </c>
      <c r="T19">
        <v>53</v>
      </c>
      <c r="U19">
        <v>54</v>
      </c>
      <c r="V19">
        <v>37</v>
      </c>
      <c r="W19">
        <v>37</v>
      </c>
      <c r="X19">
        <v>46</v>
      </c>
      <c r="Y19">
        <v>39</v>
      </c>
      <c r="Z19">
        <v>49</v>
      </c>
      <c r="AA19">
        <v>34</v>
      </c>
      <c r="AB19">
        <v>49</v>
      </c>
      <c r="AC19">
        <v>39</v>
      </c>
      <c r="AD19">
        <v>51</v>
      </c>
    </row>
    <row r="20" spans="1:46">
      <c r="A20" t="s">
        <v>17</v>
      </c>
      <c r="B20">
        <v>28</v>
      </c>
      <c r="C20">
        <v>49</v>
      </c>
      <c r="D20">
        <v>50</v>
      </c>
      <c r="E20">
        <v>39</v>
      </c>
      <c r="F20">
        <v>32</v>
      </c>
      <c r="G20">
        <v>36</v>
      </c>
      <c r="H20">
        <v>45</v>
      </c>
      <c r="I20">
        <v>29</v>
      </c>
      <c r="J20">
        <v>50</v>
      </c>
      <c r="K20">
        <v>36</v>
      </c>
      <c r="L20">
        <v>49</v>
      </c>
      <c r="M20">
        <v>29</v>
      </c>
      <c r="N20">
        <v>31</v>
      </c>
      <c r="O20">
        <v>26</v>
      </c>
      <c r="P20">
        <v>48</v>
      </c>
      <c r="Q20">
        <v>41</v>
      </c>
      <c r="R20">
        <v>42</v>
      </c>
      <c r="S20">
        <v>43</v>
      </c>
      <c r="T20">
        <v>48</v>
      </c>
      <c r="U20">
        <v>36</v>
      </c>
      <c r="V20">
        <v>38</v>
      </c>
      <c r="W20">
        <v>47</v>
      </c>
      <c r="X20">
        <v>30</v>
      </c>
      <c r="Y20">
        <v>52</v>
      </c>
      <c r="Z20">
        <v>45</v>
      </c>
      <c r="AA20">
        <v>43</v>
      </c>
      <c r="AB20">
        <v>26</v>
      </c>
      <c r="AC20">
        <v>31</v>
      </c>
      <c r="AD20">
        <v>54</v>
      </c>
      <c r="AE20">
        <v>36</v>
      </c>
      <c r="AF20">
        <v>28</v>
      </c>
      <c r="AG20">
        <v>42</v>
      </c>
    </row>
    <row r="21" spans="1:46">
      <c r="A21" t="s">
        <v>18</v>
      </c>
      <c r="B21">
        <v>500</v>
      </c>
      <c r="C21">
        <v>496</v>
      </c>
      <c r="D21">
        <v>483</v>
      </c>
      <c r="E21">
        <v>520</v>
      </c>
      <c r="F21">
        <v>493</v>
      </c>
      <c r="G21">
        <v>537</v>
      </c>
      <c r="H21">
        <v>473</v>
      </c>
      <c r="I21">
        <v>482</v>
      </c>
      <c r="J21">
        <v>499</v>
      </c>
      <c r="K21">
        <v>499</v>
      </c>
    </row>
    <row r="22" spans="1:46">
      <c r="A22" t="s">
        <v>19</v>
      </c>
      <c r="B22">
        <v>100</v>
      </c>
      <c r="C22">
        <v>81</v>
      </c>
      <c r="D22">
        <v>72</v>
      </c>
      <c r="E22">
        <v>94</v>
      </c>
      <c r="F22">
        <v>77</v>
      </c>
      <c r="G22">
        <v>87</v>
      </c>
      <c r="H22">
        <v>86</v>
      </c>
      <c r="I22">
        <v>84</v>
      </c>
      <c r="J22">
        <v>78</v>
      </c>
      <c r="K22">
        <v>75</v>
      </c>
      <c r="L22">
        <v>130</v>
      </c>
      <c r="M22">
        <v>82</v>
      </c>
      <c r="N22">
        <v>96</v>
      </c>
      <c r="O22">
        <v>137</v>
      </c>
      <c r="P22">
        <v>94</v>
      </c>
      <c r="Q22">
        <v>99</v>
      </c>
      <c r="R22">
        <v>96</v>
      </c>
      <c r="S22">
        <v>76</v>
      </c>
      <c r="T22">
        <v>98</v>
      </c>
      <c r="U22">
        <v>76</v>
      </c>
      <c r="V22">
        <v>88</v>
      </c>
      <c r="W22">
        <v>133</v>
      </c>
      <c r="X22">
        <v>91</v>
      </c>
      <c r="Y22">
        <v>129</v>
      </c>
      <c r="Z22">
        <v>85</v>
      </c>
      <c r="AA22">
        <v>96</v>
      </c>
      <c r="AB22">
        <v>96</v>
      </c>
      <c r="AC22">
        <v>83</v>
      </c>
      <c r="AD22">
        <v>86</v>
      </c>
    </row>
    <row r="23" spans="1:46">
      <c r="A23" t="s">
        <v>20</v>
      </c>
      <c r="B23">
        <v>18</v>
      </c>
      <c r="C23">
        <v>25</v>
      </c>
      <c r="D23">
        <v>20</v>
      </c>
      <c r="E23">
        <v>23</v>
      </c>
      <c r="F23">
        <v>21</v>
      </c>
      <c r="G23">
        <v>20</v>
      </c>
      <c r="H23">
        <v>24</v>
      </c>
      <c r="I23">
        <v>23</v>
      </c>
    </row>
    <row r="24" spans="1:46">
      <c r="A24" t="s">
        <v>37</v>
      </c>
      <c r="B24">
        <v>86</v>
      </c>
      <c r="C24">
        <v>80</v>
      </c>
      <c r="D24">
        <v>74</v>
      </c>
      <c r="E24">
        <v>112</v>
      </c>
      <c r="F24">
        <v>86</v>
      </c>
      <c r="G24">
        <v>86</v>
      </c>
      <c r="H24">
        <v>96</v>
      </c>
    </row>
    <row r="25" spans="1:46">
      <c r="A25" t="s">
        <v>21</v>
      </c>
      <c r="B25">
        <v>30</v>
      </c>
      <c r="C25">
        <v>31</v>
      </c>
      <c r="D25">
        <v>45</v>
      </c>
      <c r="E25">
        <v>38</v>
      </c>
      <c r="F25">
        <v>38</v>
      </c>
      <c r="G25">
        <v>45</v>
      </c>
      <c r="H25">
        <v>49</v>
      </c>
      <c r="I25">
        <v>50</v>
      </c>
      <c r="J25">
        <v>48</v>
      </c>
      <c r="K25">
        <v>24</v>
      </c>
      <c r="L25">
        <v>25</v>
      </c>
      <c r="M25">
        <v>25</v>
      </c>
      <c r="N25">
        <v>38</v>
      </c>
      <c r="O25">
        <v>32</v>
      </c>
      <c r="P25">
        <v>26</v>
      </c>
      <c r="Q25">
        <v>30</v>
      </c>
      <c r="R25">
        <v>49</v>
      </c>
      <c r="S25">
        <v>49</v>
      </c>
      <c r="T25">
        <v>40</v>
      </c>
      <c r="U25">
        <v>49</v>
      </c>
      <c r="V25">
        <v>28</v>
      </c>
      <c r="W25">
        <v>53</v>
      </c>
      <c r="X25">
        <v>28</v>
      </c>
      <c r="Y25">
        <v>35</v>
      </c>
      <c r="Z25">
        <v>36</v>
      </c>
      <c r="AA25">
        <v>36</v>
      </c>
      <c r="AB25">
        <v>58</v>
      </c>
      <c r="AC25">
        <v>32</v>
      </c>
      <c r="AD25">
        <v>57</v>
      </c>
      <c r="AE25">
        <v>36</v>
      </c>
      <c r="AF25">
        <v>36</v>
      </c>
    </row>
    <row r="26" spans="1:46">
      <c r="A26" t="s">
        <v>22</v>
      </c>
      <c r="B26">
        <v>16</v>
      </c>
      <c r="C26">
        <v>20</v>
      </c>
      <c r="D26">
        <v>19</v>
      </c>
      <c r="E26">
        <v>18</v>
      </c>
      <c r="F26">
        <v>36</v>
      </c>
      <c r="G26">
        <v>36</v>
      </c>
      <c r="H26">
        <v>22</v>
      </c>
      <c r="I26">
        <v>20</v>
      </c>
      <c r="J26">
        <v>24</v>
      </c>
      <c r="K26">
        <v>17</v>
      </c>
      <c r="L26">
        <v>19</v>
      </c>
      <c r="M26">
        <v>20</v>
      </c>
    </row>
    <row r="27" spans="1:46">
      <c r="A27" t="s">
        <v>23</v>
      </c>
      <c r="B27">
        <v>1045</v>
      </c>
      <c r="C27">
        <v>969</v>
      </c>
      <c r="D27">
        <v>988</v>
      </c>
      <c r="E27">
        <v>954</v>
      </c>
      <c r="F27">
        <v>952</v>
      </c>
      <c r="G27">
        <v>996</v>
      </c>
      <c r="H27">
        <v>1045</v>
      </c>
      <c r="I27">
        <v>966</v>
      </c>
      <c r="J27">
        <v>967</v>
      </c>
    </row>
    <row r="28" spans="1:46">
      <c r="A28" t="s">
        <v>24</v>
      </c>
      <c r="B28">
        <v>45</v>
      </c>
      <c r="C28">
        <v>46</v>
      </c>
      <c r="D28">
        <v>45</v>
      </c>
      <c r="E28">
        <v>44</v>
      </c>
      <c r="F28">
        <v>50</v>
      </c>
      <c r="G28">
        <v>49</v>
      </c>
      <c r="H28">
        <v>42</v>
      </c>
      <c r="I28">
        <v>37</v>
      </c>
      <c r="J28">
        <v>48</v>
      </c>
      <c r="K28">
        <v>42</v>
      </c>
      <c r="L28">
        <v>42</v>
      </c>
      <c r="M28">
        <v>32</v>
      </c>
      <c r="N28">
        <v>45</v>
      </c>
      <c r="O28">
        <v>45</v>
      </c>
      <c r="P28">
        <v>42</v>
      </c>
      <c r="Q28">
        <v>47</v>
      </c>
      <c r="R28">
        <v>50</v>
      </c>
      <c r="S28">
        <v>35</v>
      </c>
      <c r="T28">
        <v>41</v>
      </c>
      <c r="U28">
        <v>48</v>
      </c>
      <c r="V28">
        <v>46</v>
      </c>
      <c r="W28">
        <v>48</v>
      </c>
      <c r="X28">
        <v>39</v>
      </c>
      <c r="Y28">
        <v>41</v>
      </c>
    </row>
    <row r="29" spans="1:46">
      <c r="A29" t="s">
        <v>38</v>
      </c>
      <c r="B29">
        <v>478</v>
      </c>
      <c r="C29">
        <v>498</v>
      </c>
      <c r="D29">
        <v>489</v>
      </c>
      <c r="E29">
        <v>495</v>
      </c>
      <c r="F29">
        <v>551</v>
      </c>
      <c r="G29">
        <v>464</v>
      </c>
      <c r="H29">
        <v>487</v>
      </c>
    </row>
    <row r="30" spans="1:46">
      <c r="A30" t="s">
        <v>25</v>
      </c>
      <c r="B30">
        <v>276</v>
      </c>
      <c r="C30">
        <v>299</v>
      </c>
      <c r="D30">
        <v>280</v>
      </c>
    </row>
    <row r="31" spans="1:46">
      <c r="A31" t="s">
        <v>26</v>
      </c>
      <c r="B31">
        <v>795</v>
      </c>
      <c r="C31">
        <v>672</v>
      </c>
      <c r="D31">
        <v>752</v>
      </c>
      <c r="E31">
        <v>657</v>
      </c>
      <c r="F31">
        <v>690</v>
      </c>
      <c r="G31">
        <v>793</v>
      </c>
      <c r="H31">
        <v>637</v>
      </c>
      <c r="I31">
        <v>705</v>
      </c>
      <c r="J31">
        <v>647</v>
      </c>
      <c r="K31">
        <v>776</v>
      </c>
    </row>
    <row r="32" spans="1:46">
      <c r="A32" t="s">
        <v>27</v>
      </c>
      <c r="B32">
        <v>96</v>
      </c>
      <c r="C32">
        <v>82</v>
      </c>
      <c r="D32">
        <v>116</v>
      </c>
      <c r="E32">
        <v>74</v>
      </c>
      <c r="F32">
        <v>95</v>
      </c>
      <c r="G32">
        <v>84</v>
      </c>
      <c r="H32">
        <v>115</v>
      </c>
      <c r="I32">
        <v>81</v>
      </c>
      <c r="J32">
        <v>94</v>
      </c>
      <c r="K32">
        <v>93</v>
      </c>
    </row>
    <row r="33" spans="1:39">
      <c r="A33" t="s">
        <v>28</v>
      </c>
      <c r="B33">
        <v>187</v>
      </c>
      <c r="C33">
        <v>191</v>
      </c>
      <c r="D33">
        <v>180</v>
      </c>
      <c r="E33">
        <v>190</v>
      </c>
      <c r="F33">
        <v>181</v>
      </c>
      <c r="G33">
        <v>192</v>
      </c>
      <c r="H33">
        <v>173</v>
      </c>
      <c r="I33">
        <v>199</v>
      </c>
      <c r="J33">
        <v>215</v>
      </c>
      <c r="K33">
        <v>180</v>
      </c>
      <c r="L33">
        <v>192</v>
      </c>
      <c r="M33">
        <v>187</v>
      </c>
      <c r="N33">
        <v>184</v>
      </c>
      <c r="O33">
        <v>183</v>
      </c>
      <c r="P33">
        <v>217</v>
      </c>
      <c r="Q33">
        <v>190</v>
      </c>
      <c r="R33">
        <v>211</v>
      </c>
      <c r="S33">
        <v>191</v>
      </c>
      <c r="T33">
        <v>196</v>
      </c>
      <c r="U33">
        <v>217</v>
      </c>
      <c r="V33">
        <v>192</v>
      </c>
      <c r="W33">
        <v>209</v>
      </c>
      <c r="X33">
        <v>193</v>
      </c>
      <c r="Y33">
        <v>179</v>
      </c>
      <c r="Z33">
        <v>221</v>
      </c>
      <c r="AA33">
        <v>180</v>
      </c>
    </row>
    <row r="34" spans="1:39">
      <c r="A34" t="s">
        <v>29</v>
      </c>
      <c r="B34">
        <v>50</v>
      </c>
      <c r="C34">
        <v>50</v>
      </c>
      <c r="D34">
        <v>50</v>
      </c>
      <c r="E34">
        <v>46</v>
      </c>
      <c r="F34">
        <v>47</v>
      </c>
      <c r="G34">
        <v>50</v>
      </c>
      <c r="H34">
        <v>50</v>
      </c>
      <c r="I34">
        <v>50</v>
      </c>
      <c r="J34">
        <v>63</v>
      </c>
      <c r="K34">
        <v>49</v>
      </c>
      <c r="L34">
        <v>49</v>
      </c>
    </row>
    <row r="35" spans="1:39">
      <c r="A35" t="s">
        <v>30</v>
      </c>
      <c r="B35">
        <v>88</v>
      </c>
      <c r="C35">
        <v>102</v>
      </c>
      <c r="D35">
        <v>90</v>
      </c>
      <c r="E35">
        <v>97</v>
      </c>
      <c r="F35">
        <v>96</v>
      </c>
      <c r="G35">
        <v>82</v>
      </c>
      <c r="H35">
        <v>108</v>
      </c>
      <c r="I35">
        <v>81</v>
      </c>
      <c r="J35">
        <v>90</v>
      </c>
    </row>
    <row r="36" spans="1:39">
      <c r="A36" t="s">
        <v>31</v>
      </c>
      <c r="B36">
        <v>92</v>
      </c>
      <c r="C36">
        <v>87</v>
      </c>
      <c r="D36">
        <v>85</v>
      </c>
      <c r="E36">
        <v>100</v>
      </c>
      <c r="F36">
        <v>91</v>
      </c>
      <c r="G36">
        <v>105</v>
      </c>
      <c r="H36">
        <v>84</v>
      </c>
      <c r="I36">
        <v>98</v>
      </c>
      <c r="J36">
        <v>57</v>
      </c>
      <c r="K36">
        <v>100</v>
      </c>
      <c r="L36">
        <v>139</v>
      </c>
      <c r="M36">
        <v>86</v>
      </c>
      <c r="N36">
        <v>86</v>
      </c>
      <c r="O36">
        <v>100</v>
      </c>
      <c r="P36">
        <v>84</v>
      </c>
      <c r="Q36">
        <v>113</v>
      </c>
    </row>
    <row r="37" spans="1:39">
      <c r="A37" t="s">
        <v>32</v>
      </c>
      <c r="B37">
        <v>990</v>
      </c>
      <c r="C37">
        <v>909</v>
      </c>
      <c r="D37">
        <v>994</v>
      </c>
      <c r="E37">
        <v>1004</v>
      </c>
    </row>
    <row r="38" spans="1:39">
      <c r="A38" t="s">
        <v>33</v>
      </c>
      <c r="B38">
        <v>553</v>
      </c>
      <c r="C38">
        <v>543</v>
      </c>
      <c r="D38">
        <v>548</v>
      </c>
      <c r="E38">
        <v>523</v>
      </c>
      <c r="F38">
        <v>509</v>
      </c>
      <c r="G38">
        <v>505</v>
      </c>
      <c r="H38">
        <v>543</v>
      </c>
      <c r="I38">
        <v>465</v>
      </c>
      <c r="J38">
        <v>450</v>
      </c>
      <c r="K38">
        <v>461</v>
      </c>
      <c r="L38">
        <v>520</v>
      </c>
      <c r="M38">
        <v>459</v>
      </c>
      <c r="N38">
        <v>528</v>
      </c>
      <c r="O38">
        <v>530</v>
      </c>
      <c r="P38">
        <v>466</v>
      </c>
      <c r="Q38">
        <v>482</v>
      </c>
      <c r="R38">
        <v>470</v>
      </c>
      <c r="S38">
        <v>518</v>
      </c>
      <c r="T38">
        <v>438</v>
      </c>
      <c r="U38">
        <v>534</v>
      </c>
      <c r="V38">
        <v>516</v>
      </c>
      <c r="W38">
        <v>423</v>
      </c>
      <c r="X38">
        <v>489</v>
      </c>
      <c r="Y38">
        <v>470</v>
      </c>
      <c r="Z38">
        <v>428</v>
      </c>
      <c r="AA38">
        <v>483</v>
      </c>
      <c r="AB38">
        <v>517</v>
      </c>
      <c r="AC38">
        <v>503</v>
      </c>
      <c r="AD38">
        <v>511</v>
      </c>
      <c r="AE38">
        <v>478</v>
      </c>
    </row>
    <row r="39" spans="1:39">
      <c r="A39" t="s">
        <v>34</v>
      </c>
      <c r="B39">
        <v>292</v>
      </c>
      <c r="C39">
        <v>307</v>
      </c>
      <c r="D39">
        <v>300</v>
      </c>
      <c r="E39">
        <v>273</v>
      </c>
      <c r="F39">
        <v>293</v>
      </c>
      <c r="G39">
        <v>297</v>
      </c>
      <c r="H39">
        <v>304</v>
      </c>
      <c r="I39">
        <v>300</v>
      </c>
      <c r="J39">
        <v>307</v>
      </c>
      <c r="K39">
        <v>295</v>
      </c>
      <c r="L39">
        <v>300</v>
      </c>
    </row>
    <row r="40" spans="1:39">
      <c r="A40" t="s">
        <v>35</v>
      </c>
      <c r="B40">
        <v>81</v>
      </c>
      <c r="C40">
        <v>85</v>
      </c>
      <c r="D40">
        <v>75</v>
      </c>
      <c r="E40">
        <v>90</v>
      </c>
      <c r="F40">
        <v>77</v>
      </c>
      <c r="G40">
        <v>88</v>
      </c>
      <c r="H40">
        <v>68</v>
      </c>
      <c r="I40">
        <v>77</v>
      </c>
      <c r="J40">
        <v>67</v>
      </c>
      <c r="K40">
        <v>72</v>
      </c>
      <c r="L40">
        <v>81</v>
      </c>
      <c r="M40">
        <v>67</v>
      </c>
      <c r="N40">
        <v>103</v>
      </c>
      <c r="O40">
        <v>67</v>
      </c>
      <c r="P40">
        <v>97</v>
      </c>
      <c r="Q40">
        <v>67</v>
      </c>
      <c r="R40">
        <v>104</v>
      </c>
      <c r="S40">
        <v>87</v>
      </c>
      <c r="T40">
        <v>125</v>
      </c>
      <c r="U40">
        <v>88</v>
      </c>
      <c r="V40">
        <v>74</v>
      </c>
      <c r="W40">
        <v>108</v>
      </c>
      <c r="X40">
        <v>89</v>
      </c>
      <c r="Y40">
        <v>71</v>
      </c>
      <c r="Z40">
        <v>95</v>
      </c>
      <c r="AA40">
        <v>81</v>
      </c>
      <c r="AB40">
        <v>76</v>
      </c>
      <c r="AC40">
        <v>107</v>
      </c>
      <c r="AD40">
        <v>75</v>
      </c>
      <c r="AE40">
        <v>107</v>
      </c>
      <c r="AF40">
        <v>113</v>
      </c>
      <c r="AG40">
        <v>77</v>
      </c>
      <c r="AH40">
        <v>104</v>
      </c>
      <c r="AI40">
        <v>69</v>
      </c>
      <c r="AJ40">
        <v>66</v>
      </c>
      <c r="AK40">
        <v>101</v>
      </c>
      <c r="AL40">
        <v>90</v>
      </c>
      <c r="AM40">
        <v>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Print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Rodrigo Silva</cp:lastModifiedBy>
  <cp:lastPrinted>2010-03-11T09:22:22Z</cp:lastPrinted>
  <dcterms:created xsi:type="dcterms:W3CDTF">2010-03-10T14:53:50Z</dcterms:created>
  <dcterms:modified xsi:type="dcterms:W3CDTF">2010-03-11T09:22:24Z</dcterms:modified>
</cp:coreProperties>
</file>