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Project - Learning\Project - Financials\Project - Excellent\Excellent\"/>
    </mc:Choice>
  </mc:AlternateContent>
  <xr:revisionPtr revIDLastSave="0" documentId="13_ncr:1_{BA8585BB-16F2-4E39-9CE8-1063DD3ECF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H9" i="1" s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C17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I109" i="1" s="1"/>
  <c r="J29" i="1" l="1" a="1"/>
  <c r="J29" i="1" s="1"/>
  <c r="I55" i="1"/>
  <c r="I52" i="1"/>
  <c r="I84" i="1"/>
  <c r="I83" i="1"/>
  <c r="I82" i="1"/>
  <c r="I81" i="1"/>
  <c r="I51" i="1"/>
  <c r="I53" i="1"/>
  <c r="I105" i="1"/>
  <c r="I104" i="1"/>
  <c r="I103" i="1"/>
  <c r="I73" i="1"/>
  <c r="I50" i="1"/>
  <c r="I85" i="1"/>
  <c r="I102" i="1"/>
  <c r="I101" i="1"/>
  <c r="I71" i="1"/>
  <c r="I41" i="1"/>
  <c r="I100" i="1"/>
  <c r="I70" i="1"/>
  <c r="I40" i="1"/>
  <c r="I39" i="1"/>
  <c r="I72" i="1"/>
  <c r="I99" i="1"/>
  <c r="I69" i="1"/>
  <c r="I98" i="1"/>
  <c r="I68" i="1"/>
  <c r="I38" i="1"/>
  <c r="I37" i="1"/>
  <c r="I49" i="1"/>
  <c r="I97" i="1"/>
  <c r="I67" i="1"/>
  <c r="I89" i="1"/>
  <c r="I66" i="1"/>
  <c r="I36" i="1"/>
  <c r="I54" i="1"/>
  <c r="I88" i="1"/>
  <c r="I65" i="1"/>
  <c r="I35" i="1"/>
  <c r="I87" i="1"/>
  <c r="I57" i="1"/>
  <c r="I34" i="1"/>
  <c r="I86" i="1"/>
  <c r="I56" i="1"/>
  <c r="I33" i="1"/>
  <c r="I25" i="1"/>
  <c r="I24" i="1"/>
  <c r="I23" i="1"/>
  <c r="I22" i="1"/>
  <c r="I21" i="1"/>
  <c r="I20" i="1"/>
  <c r="I19" i="1"/>
  <c r="I18" i="1"/>
  <c r="I17" i="1"/>
  <c r="I16" i="1"/>
  <c r="I15" i="1"/>
  <c r="I14" i="1"/>
  <c r="I96" i="1"/>
  <c r="I80" i="1"/>
  <c r="I64" i="1"/>
  <c r="I48" i="1"/>
  <c r="I32" i="1"/>
  <c r="I45" i="1"/>
  <c r="I12" i="1"/>
  <c r="I11" i="1"/>
  <c r="I95" i="1"/>
  <c r="I79" i="1"/>
  <c r="I63" i="1"/>
  <c r="I47" i="1"/>
  <c r="I31" i="1"/>
  <c r="I94" i="1"/>
  <c r="I78" i="1"/>
  <c r="I62" i="1"/>
  <c r="I46" i="1"/>
  <c r="I30" i="1"/>
  <c r="I93" i="1"/>
  <c r="I77" i="1"/>
  <c r="I61" i="1"/>
  <c r="I29" i="1"/>
  <c r="I13" i="1"/>
  <c r="I108" i="1"/>
  <c r="I92" i="1"/>
  <c r="I76" i="1"/>
  <c r="I60" i="1"/>
  <c r="I44" i="1"/>
  <c r="I28" i="1"/>
  <c r="I107" i="1"/>
  <c r="I91" i="1"/>
  <c r="I75" i="1"/>
  <c r="I59" i="1"/>
  <c r="I43" i="1"/>
  <c r="I27" i="1"/>
  <c r="I106" i="1"/>
  <c r="I90" i="1"/>
  <c r="I74" i="1"/>
  <c r="I58" i="1"/>
  <c r="I42" i="1"/>
  <c r="I26" i="1"/>
  <c r="I10" i="1"/>
  <c r="I9" i="1"/>
  <c r="J15" i="1" a="1"/>
  <c r="J15" i="1" s="1"/>
  <c r="J97" i="1" a="1"/>
  <c r="J97" i="1" s="1"/>
  <c r="J79" i="1" a="1"/>
  <c r="J79" i="1" s="1"/>
  <c r="J56" i="1" a="1"/>
  <c r="J56" i="1" s="1"/>
  <c r="J33" i="1" a="1"/>
  <c r="J33" i="1" s="1"/>
  <c r="J96" i="1" a="1"/>
  <c r="J96" i="1" s="1"/>
  <c r="J73" i="1" a="1"/>
  <c r="J73" i="1" s="1"/>
  <c r="J55" i="1" a="1"/>
  <c r="J55" i="1" s="1"/>
  <c r="J32" i="1" a="1"/>
  <c r="J32" i="1" s="1"/>
  <c r="J95" i="1" a="1"/>
  <c r="J95" i="1" s="1"/>
  <c r="J72" i="1" a="1"/>
  <c r="J72" i="1" s="1"/>
  <c r="J49" i="1" a="1"/>
  <c r="J49" i="1" s="1"/>
  <c r="J31" i="1" a="1"/>
  <c r="J31" i="1" s="1"/>
  <c r="J89" i="1" a="1"/>
  <c r="J89" i="1" s="1"/>
  <c r="J71" i="1" a="1"/>
  <c r="J71" i="1" s="1"/>
  <c r="J48" i="1" a="1"/>
  <c r="J48" i="1" s="1"/>
  <c r="J25" i="1" a="1"/>
  <c r="J25" i="1" s="1"/>
  <c r="J88" i="1" a="1"/>
  <c r="J88" i="1" s="1"/>
  <c r="J24" i="1" a="1"/>
  <c r="J24" i="1" s="1"/>
  <c r="J87" i="1" a="1"/>
  <c r="J87" i="1" s="1"/>
  <c r="J41" i="1" a="1"/>
  <c r="J41" i="1" s="1"/>
  <c r="J23" i="1" a="1"/>
  <c r="J23" i="1" s="1"/>
  <c r="J47" i="1" a="1"/>
  <c r="J47" i="1" s="1"/>
  <c r="J104" i="1" a="1"/>
  <c r="J104" i="1" s="1"/>
  <c r="J17" i="1" a="1"/>
  <c r="J17" i="1" s="1"/>
  <c r="J65" i="1" a="1"/>
  <c r="J65" i="1" s="1"/>
  <c r="J105" i="1" a="1"/>
  <c r="J105" i="1" s="1"/>
  <c r="J64" i="1" a="1"/>
  <c r="J64" i="1" s="1"/>
  <c r="J81" i="1" a="1"/>
  <c r="J81" i="1" s="1"/>
  <c r="J63" i="1" a="1"/>
  <c r="J63" i="1" s="1"/>
  <c r="J40" i="1" a="1"/>
  <c r="J40" i="1" s="1"/>
  <c r="J103" i="1" a="1"/>
  <c r="J103" i="1" s="1"/>
  <c r="J80" i="1" a="1"/>
  <c r="J80" i="1" s="1"/>
  <c r="J57" i="1" a="1"/>
  <c r="J57" i="1" s="1"/>
  <c r="J39" i="1" a="1"/>
  <c r="J39" i="1" s="1"/>
  <c r="J16" i="1" a="1"/>
  <c r="J16" i="1" s="1"/>
  <c r="J94" i="1" a="1"/>
  <c r="J94" i="1" s="1"/>
  <c r="J78" i="1" a="1"/>
  <c r="J78" i="1" s="1"/>
  <c r="J62" i="1" a="1"/>
  <c r="J62" i="1" s="1"/>
  <c r="J54" i="1" a="1"/>
  <c r="J54" i="1" s="1"/>
  <c r="J30" i="1" a="1"/>
  <c r="J30" i="1" s="1"/>
  <c r="J14" i="1" a="1"/>
  <c r="J14" i="1" s="1"/>
  <c r="J101" i="1" a="1"/>
  <c r="J101" i="1" s="1"/>
  <c r="J85" i="1" a="1"/>
  <c r="J85" i="1" s="1"/>
  <c r="J69" i="1" a="1"/>
  <c r="J69" i="1" s="1"/>
  <c r="J53" i="1" a="1"/>
  <c r="J53" i="1" s="1"/>
  <c r="J37" i="1" a="1"/>
  <c r="J37" i="1" s="1"/>
  <c r="J21" i="1" a="1"/>
  <c r="J21" i="1" s="1"/>
  <c r="J100" i="1" a="1"/>
  <c r="J100" i="1" s="1"/>
  <c r="J84" i="1" a="1"/>
  <c r="J84" i="1" s="1"/>
  <c r="J68" i="1" a="1"/>
  <c r="J68" i="1" s="1"/>
  <c r="J52" i="1" a="1"/>
  <c r="J52" i="1" s="1"/>
  <c r="J28" i="1" a="1"/>
  <c r="J28" i="1" s="1"/>
  <c r="J12" i="1" a="1"/>
  <c r="J12" i="1" s="1"/>
  <c r="J91" i="1" a="1"/>
  <c r="J91" i="1" s="1"/>
  <c r="J75" i="1" a="1"/>
  <c r="J75" i="1" s="1"/>
  <c r="J59" i="1" a="1"/>
  <c r="J59" i="1" s="1"/>
  <c r="J43" i="1" a="1"/>
  <c r="J43" i="1" s="1"/>
  <c r="J27" i="1" a="1"/>
  <c r="J27" i="1" s="1"/>
  <c r="J19" i="1" a="1"/>
  <c r="J19" i="1" s="1"/>
  <c r="J11" i="1" a="1"/>
  <c r="J11" i="1" s="1"/>
  <c r="J102" i="1" a="1"/>
  <c r="J102" i="1" s="1"/>
  <c r="J86" i="1" a="1"/>
  <c r="J86" i="1" s="1"/>
  <c r="J70" i="1" a="1"/>
  <c r="J70" i="1" s="1"/>
  <c r="J46" i="1" a="1"/>
  <c r="J46" i="1" s="1"/>
  <c r="J38" i="1" a="1"/>
  <c r="J38" i="1" s="1"/>
  <c r="J22" i="1" a="1"/>
  <c r="J22" i="1" s="1"/>
  <c r="J109" i="1" a="1"/>
  <c r="J109" i="1" s="1"/>
  <c r="J93" i="1" a="1"/>
  <c r="J93" i="1" s="1"/>
  <c r="J77" i="1" a="1"/>
  <c r="J77" i="1" s="1"/>
  <c r="J61" i="1" a="1"/>
  <c r="J61" i="1" s="1"/>
  <c r="J45" i="1" a="1"/>
  <c r="J45" i="1" s="1"/>
  <c r="J13" i="1" a="1"/>
  <c r="J13" i="1" s="1"/>
  <c r="J108" i="1" a="1"/>
  <c r="J108" i="1" s="1"/>
  <c r="J92" i="1" a="1"/>
  <c r="J92" i="1" s="1"/>
  <c r="J76" i="1" a="1"/>
  <c r="J76" i="1" s="1"/>
  <c r="J60" i="1" a="1"/>
  <c r="J60" i="1" s="1"/>
  <c r="J44" i="1" a="1"/>
  <c r="J44" i="1" s="1"/>
  <c r="J36" i="1" a="1"/>
  <c r="J36" i="1" s="1"/>
  <c r="J20" i="1" a="1"/>
  <c r="J20" i="1" s="1"/>
  <c r="J107" i="1" a="1"/>
  <c r="J107" i="1" s="1"/>
  <c r="J99" i="1" a="1"/>
  <c r="J99" i="1" s="1"/>
  <c r="J83" i="1" a="1"/>
  <c r="J83" i="1" s="1"/>
  <c r="J67" i="1" a="1"/>
  <c r="J67" i="1" s="1"/>
  <c r="J51" i="1" a="1"/>
  <c r="J51" i="1" s="1"/>
  <c r="J35" i="1" a="1"/>
  <c r="J35" i="1" s="1"/>
  <c r="J106" i="1" a="1"/>
  <c r="J106" i="1" s="1"/>
  <c r="J98" i="1" a="1"/>
  <c r="J98" i="1" s="1"/>
  <c r="J90" i="1" a="1"/>
  <c r="J90" i="1" s="1"/>
  <c r="J82" i="1" a="1"/>
  <c r="J82" i="1" s="1"/>
  <c r="J74" i="1" a="1"/>
  <c r="J74" i="1" s="1"/>
  <c r="J66" i="1" a="1"/>
  <c r="J66" i="1" s="1"/>
  <c r="J58" i="1" a="1"/>
  <c r="J58" i="1" s="1"/>
  <c r="J50" i="1" a="1"/>
  <c r="J50" i="1" s="1"/>
  <c r="J42" i="1" a="1"/>
  <c r="J42" i="1" s="1"/>
  <c r="J34" i="1" a="1"/>
  <c r="J34" i="1" s="1"/>
  <c r="J26" i="1" a="1"/>
  <c r="J26" i="1" s="1"/>
  <c r="J18" i="1" a="1"/>
  <c r="J18" i="1" s="1"/>
  <c r="J10" i="1" a="1"/>
  <c r="J10" i="1" s="1"/>
  <c r="J9" i="1" a="1"/>
  <c r="J9" i="1" s="1"/>
  <c r="K9" i="1" l="1"/>
  <c r="L9" i="1" s="1"/>
  <c r="H10" i="1" s="1"/>
  <c r="K10" i="1" l="1"/>
  <c r="L10" i="1" s="1"/>
  <c r="H11" i="1" s="1"/>
  <c r="K11" i="1" l="1"/>
  <c r="L11" i="1" s="1"/>
  <c r="H12" i="1" s="1"/>
  <c r="K12" i="1" l="1"/>
  <c r="L12" i="1" s="1"/>
  <c r="H13" i="1" s="1"/>
  <c r="K13" i="1" l="1"/>
  <c r="L13" i="1" s="1"/>
  <c r="H14" i="1" s="1"/>
  <c r="K14" i="1" l="1"/>
  <c r="L14" i="1" s="1"/>
  <c r="H15" i="1" s="1"/>
  <c r="K15" i="1" l="1"/>
  <c r="L15" i="1" s="1"/>
  <c r="H16" i="1" s="1"/>
  <c r="K16" i="1" l="1"/>
  <c r="L16" i="1" s="1"/>
  <c r="H17" i="1" s="1"/>
  <c r="K17" i="1" l="1"/>
  <c r="L17" i="1" s="1"/>
  <c r="H18" i="1" s="1"/>
  <c r="K18" i="1" l="1"/>
  <c r="L18" i="1" s="1"/>
  <c r="H19" i="1" s="1"/>
  <c r="K19" i="1" l="1"/>
  <c r="L19" i="1" s="1"/>
  <c r="H20" i="1" s="1"/>
  <c r="K20" i="1" l="1"/>
  <c r="L20" i="1" s="1"/>
  <c r="H21" i="1" s="1"/>
  <c r="K21" i="1" l="1"/>
  <c r="L21" i="1" s="1"/>
  <c r="H22" i="1" s="1"/>
  <c r="K22" i="1" l="1"/>
  <c r="L22" i="1" s="1"/>
  <c r="H23" i="1" s="1"/>
  <c r="K23" i="1" l="1"/>
  <c r="L23" i="1" s="1"/>
  <c r="H24" i="1" s="1"/>
  <c r="K24" i="1" l="1"/>
  <c r="L24" i="1" s="1"/>
  <c r="H25" i="1" s="1"/>
  <c r="K25" i="1" l="1"/>
  <c r="L25" i="1" s="1"/>
  <c r="H26" i="1" s="1"/>
  <c r="K26" i="1" l="1"/>
  <c r="L26" i="1" s="1"/>
  <c r="H27" i="1" s="1"/>
  <c r="K27" i="1" l="1"/>
  <c r="L27" i="1" s="1"/>
  <c r="H28" i="1" s="1"/>
  <c r="K28" i="1" l="1"/>
  <c r="L28" i="1" s="1"/>
  <c r="H29" i="1" s="1"/>
  <c r="K29" i="1" l="1"/>
  <c r="L29" i="1" s="1"/>
  <c r="H30" i="1" s="1"/>
  <c r="K30" i="1" l="1"/>
  <c r="L30" i="1" s="1"/>
  <c r="H31" i="1" s="1"/>
  <c r="K31" i="1" l="1"/>
  <c r="L31" i="1" s="1"/>
  <c r="H32" i="1" s="1"/>
  <c r="K32" i="1" l="1"/>
  <c r="L32" i="1" s="1"/>
  <c r="H33" i="1" s="1"/>
  <c r="K33" i="1" l="1"/>
  <c r="L33" i="1" s="1"/>
  <c r="H34" i="1" s="1"/>
  <c r="K34" i="1" l="1"/>
  <c r="L34" i="1" s="1"/>
  <c r="H35" i="1" s="1"/>
  <c r="K35" i="1" l="1"/>
  <c r="L35" i="1" s="1"/>
  <c r="H36" i="1" s="1"/>
  <c r="K36" i="1" l="1"/>
  <c r="L36" i="1" s="1"/>
  <c r="H37" i="1" s="1"/>
  <c r="K37" i="1" l="1"/>
  <c r="L37" i="1" s="1"/>
  <c r="H38" i="1" s="1"/>
  <c r="K38" i="1" l="1"/>
  <c r="L38" i="1" s="1"/>
  <c r="H39" i="1" s="1"/>
  <c r="K39" i="1" l="1"/>
  <c r="L39" i="1" s="1"/>
  <c r="H40" i="1" s="1"/>
  <c r="K40" i="1" l="1"/>
  <c r="L40" i="1" s="1"/>
  <c r="H41" i="1" s="1"/>
  <c r="K41" i="1" l="1"/>
  <c r="L41" i="1" s="1"/>
  <c r="H42" i="1" s="1"/>
  <c r="K42" i="1" l="1"/>
  <c r="L42" i="1" s="1"/>
  <c r="H43" i="1" s="1"/>
  <c r="K43" i="1" l="1"/>
  <c r="L43" i="1" s="1"/>
  <c r="H44" i="1" s="1"/>
  <c r="K44" i="1" l="1"/>
  <c r="L44" i="1" s="1"/>
  <c r="H45" i="1" s="1"/>
  <c r="K45" i="1" l="1"/>
  <c r="L45" i="1" s="1"/>
  <c r="H46" i="1" s="1"/>
  <c r="K46" i="1" l="1"/>
  <c r="L46" i="1" s="1"/>
  <c r="H47" i="1" s="1"/>
  <c r="K47" i="1" l="1"/>
  <c r="L47" i="1" s="1"/>
  <c r="H48" i="1" s="1"/>
  <c r="K48" i="1" l="1"/>
  <c r="L48" i="1" s="1"/>
  <c r="H49" i="1" s="1"/>
  <c r="K49" i="1" l="1"/>
  <c r="L49" i="1" s="1"/>
  <c r="H50" i="1" s="1"/>
  <c r="K50" i="1" l="1"/>
  <c r="L50" i="1" s="1"/>
  <c r="H51" i="1" s="1"/>
  <c r="K51" i="1" l="1"/>
  <c r="L51" i="1" s="1"/>
  <c r="H52" i="1" s="1"/>
  <c r="K52" i="1" l="1"/>
  <c r="L52" i="1" s="1"/>
  <c r="H53" i="1" s="1"/>
  <c r="K53" i="1" l="1"/>
  <c r="L53" i="1" s="1"/>
  <c r="H54" i="1" s="1"/>
  <c r="K54" i="1" l="1"/>
  <c r="L54" i="1" s="1"/>
  <c r="H55" i="1" s="1"/>
  <c r="K55" i="1" l="1"/>
  <c r="L55" i="1" s="1"/>
  <c r="H56" i="1" s="1"/>
  <c r="K56" i="1" l="1"/>
  <c r="L56" i="1" s="1"/>
  <c r="H57" i="1" s="1"/>
  <c r="K57" i="1" l="1"/>
  <c r="L57" i="1" s="1"/>
  <c r="H58" i="1" s="1"/>
  <c r="K58" i="1" l="1"/>
  <c r="L58" i="1" s="1"/>
  <c r="H59" i="1" s="1"/>
  <c r="K59" i="1" l="1"/>
  <c r="L59" i="1" s="1"/>
  <c r="H60" i="1" s="1"/>
  <c r="K60" i="1" l="1"/>
  <c r="L60" i="1" s="1"/>
  <c r="H61" i="1" s="1"/>
  <c r="K61" i="1" l="1"/>
  <c r="L61" i="1" s="1"/>
  <c r="H62" i="1" s="1"/>
  <c r="K62" i="1" l="1"/>
  <c r="L62" i="1" s="1"/>
  <c r="H63" i="1" s="1"/>
  <c r="K63" i="1" l="1"/>
  <c r="L63" i="1" s="1"/>
  <c r="H64" i="1" s="1"/>
  <c r="K64" i="1" l="1"/>
  <c r="L64" i="1" s="1"/>
  <c r="H65" i="1" s="1"/>
  <c r="K65" i="1" l="1"/>
  <c r="L65" i="1" s="1"/>
  <c r="H66" i="1" s="1"/>
  <c r="K66" i="1" l="1"/>
  <c r="L66" i="1" s="1"/>
  <c r="H67" i="1" s="1"/>
  <c r="K67" i="1" l="1"/>
  <c r="L67" i="1" s="1"/>
  <c r="H68" i="1" s="1"/>
  <c r="K68" i="1" l="1"/>
  <c r="L68" i="1" s="1"/>
  <c r="H69" i="1" s="1"/>
  <c r="K69" i="1" l="1"/>
  <c r="L69" i="1" s="1"/>
  <c r="H70" i="1" s="1"/>
  <c r="K70" i="1" l="1"/>
  <c r="L70" i="1" s="1"/>
  <c r="H71" i="1" s="1"/>
  <c r="K71" i="1" l="1"/>
  <c r="L71" i="1" s="1"/>
  <c r="H72" i="1" s="1"/>
  <c r="K72" i="1" l="1"/>
  <c r="L72" i="1" s="1"/>
  <c r="H73" i="1" s="1"/>
  <c r="K73" i="1" l="1"/>
  <c r="L73" i="1" s="1"/>
  <c r="H74" i="1" s="1"/>
  <c r="K74" i="1" l="1"/>
  <c r="L74" i="1" s="1"/>
  <c r="H75" i="1" s="1"/>
  <c r="K75" i="1" l="1"/>
  <c r="L75" i="1" s="1"/>
  <c r="H76" i="1" s="1"/>
  <c r="K76" i="1" l="1"/>
  <c r="L76" i="1" s="1"/>
  <c r="H77" i="1" s="1"/>
  <c r="K77" i="1" l="1"/>
  <c r="L77" i="1" s="1"/>
  <c r="H78" i="1" s="1"/>
  <c r="K78" i="1" l="1"/>
  <c r="L78" i="1" s="1"/>
  <c r="H79" i="1" s="1"/>
  <c r="K79" i="1" l="1"/>
  <c r="L79" i="1" s="1"/>
  <c r="H80" i="1" s="1"/>
  <c r="K80" i="1" l="1"/>
  <c r="L80" i="1" s="1"/>
  <c r="H81" i="1" s="1"/>
  <c r="K81" i="1" l="1"/>
  <c r="L81" i="1" s="1"/>
  <c r="H82" i="1" s="1"/>
  <c r="K82" i="1" l="1"/>
  <c r="L82" i="1" s="1"/>
  <c r="H83" i="1" s="1"/>
  <c r="K83" i="1" l="1"/>
  <c r="L83" i="1" s="1"/>
  <c r="H84" i="1" s="1"/>
  <c r="K84" i="1" l="1"/>
  <c r="L84" i="1" s="1"/>
  <c r="H85" i="1" s="1"/>
  <c r="K85" i="1" l="1"/>
  <c r="L85" i="1" s="1"/>
  <c r="H86" i="1" s="1"/>
  <c r="K86" i="1" l="1"/>
  <c r="L86" i="1" s="1"/>
  <c r="H87" i="1" s="1"/>
  <c r="K87" i="1" l="1"/>
  <c r="L87" i="1" s="1"/>
  <c r="H88" i="1" s="1"/>
  <c r="K88" i="1" l="1"/>
  <c r="L88" i="1" s="1"/>
  <c r="H89" i="1" s="1"/>
  <c r="K89" i="1" l="1"/>
  <c r="L89" i="1" s="1"/>
  <c r="H90" i="1" s="1"/>
  <c r="K90" i="1" l="1"/>
  <c r="L90" i="1" s="1"/>
  <c r="H91" i="1" s="1"/>
  <c r="K91" i="1" l="1"/>
  <c r="L91" i="1" s="1"/>
  <c r="H92" i="1" s="1"/>
  <c r="K92" i="1" l="1"/>
  <c r="L92" i="1" s="1"/>
  <c r="H93" i="1" s="1"/>
  <c r="K93" i="1" l="1"/>
  <c r="L93" i="1" s="1"/>
  <c r="H94" i="1" s="1"/>
  <c r="K94" i="1" l="1"/>
  <c r="L94" i="1" s="1"/>
  <c r="H95" i="1" s="1"/>
  <c r="K95" i="1" l="1"/>
  <c r="L95" i="1" s="1"/>
  <c r="H96" i="1" s="1"/>
  <c r="K96" i="1" l="1"/>
  <c r="L96" i="1" s="1"/>
  <c r="H97" i="1" s="1"/>
  <c r="K97" i="1" l="1"/>
  <c r="L97" i="1" s="1"/>
  <c r="H98" i="1" s="1"/>
  <c r="K98" i="1" l="1"/>
  <c r="L98" i="1" s="1"/>
  <c r="H99" i="1" s="1"/>
  <c r="K99" i="1" l="1"/>
  <c r="L99" i="1" s="1"/>
  <c r="H100" i="1" s="1"/>
  <c r="K100" i="1" l="1"/>
  <c r="L100" i="1" s="1"/>
  <c r="H101" i="1" s="1"/>
  <c r="K101" i="1" l="1"/>
  <c r="L101" i="1" s="1"/>
  <c r="H102" i="1" s="1"/>
  <c r="K102" i="1" l="1"/>
  <c r="L102" i="1" s="1"/>
  <c r="H103" i="1" s="1"/>
  <c r="K103" i="1" l="1"/>
  <c r="L103" i="1" s="1"/>
  <c r="H104" i="1" s="1"/>
  <c r="K104" i="1" l="1"/>
  <c r="L104" i="1" s="1"/>
  <c r="H105" i="1" s="1"/>
  <c r="K105" i="1" l="1"/>
  <c r="L105" i="1" s="1"/>
  <c r="H106" i="1" s="1"/>
  <c r="K106" i="1" l="1"/>
  <c r="L106" i="1" s="1"/>
  <c r="H107" i="1" s="1"/>
  <c r="K107" i="1" l="1"/>
  <c r="L107" i="1" s="1"/>
  <c r="H108" i="1" s="1"/>
  <c r="K108" i="1" l="1"/>
  <c r="L108" i="1" s="1"/>
  <c r="H109" i="1" s="1"/>
  <c r="K109" i="1" l="1"/>
  <c r="L1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tc={CEF9199A-1FD7-434F-BC16-BF9E1E8DD1FD}</author>
    <author>tc={F30A898E-9FBF-45F0-B297-51D8D8578AF3}</author>
  </authors>
  <commentList>
    <comment ref="B11" authorId="0" shapeId="0" xr:uid="{CEF9199A-1FD7-434F-BC16-BF9E1E8DD1FD}">
      <text>
        <t>[Threaded comment]
Your version of Excel allows you to read this threaded comment; however, any edits to it will get removed if the file is opened in a newer version of Excel. Learn more: https://go.microsoft.com/fwlink/?linkid=870924
Comment:
    Your present savings.</t>
      </text>
    </comment>
    <comment ref="C22" authorId="1" shapeId="0" xr:uid="{F30A898E-9FBF-45F0-B297-51D8D8578A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an event from computation? 
In the respective row, select the cell under "Age" field and press delete key.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<sst xmlns="http://schemas.openxmlformats.org/spreadsheetml/2006/main" count="47" uniqueCount="46">
  <si>
    <t>Name</t>
  </si>
  <si>
    <t>Age</t>
  </si>
  <si>
    <t>Formula Fields (Uneditable)</t>
  </si>
  <si>
    <t>User Fields (Editable)</t>
  </si>
  <si>
    <t>DOB</t>
  </si>
  <si>
    <t>YEAR</t>
  </si>
  <si>
    <t>Current Savings</t>
  </si>
  <si>
    <t>Marriage</t>
  </si>
  <si>
    <t>Education</t>
  </si>
  <si>
    <t>Car</t>
  </si>
  <si>
    <t>Home</t>
  </si>
  <si>
    <t>Important Events</t>
  </si>
  <si>
    <t>Retirement</t>
  </si>
  <si>
    <t>Title or Description</t>
  </si>
  <si>
    <t>TOTAL</t>
  </si>
  <si>
    <t>GAIN/LOSS</t>
  </si>
  <si>
    <t>Amount</t>
  </si>
  <si>
    <t>AGE</t>
  </si>
  <si>
    <t>EVENT EXPENSES</t>
  </si>
  <si>
    <t>INVESTMENTS (with last year total)</t>
  </si>
  <si>
    <t>Life Expectancy</t>
  </si>
  <si>
    <t>Monthly Income</t>
  </si>
  <si>
    <t>Monthly Expenses</t>
  </si>
  <si>
    <t>Annual Savings/Investments</t>
  </si>
  <si>
    <t>Event #3</t>
  </si>
  <si>
    <t>Event #4</t>
  </si>
  <si>
    <t>Event #5</t>
  </si>
  <si>
    <t>Annual Withdrawal After Retirement</t>
  </si>
  <si>
    <t>Annaul Increase in Savings/Salary</t>
  </si>
  <si>
    <t>Children Marriage</t>
  </si>
  <si>
    <t>Children Education</t>
  </si>
  <si>
    <t>Annual ROI</t>
  </si>
  <si>
    <t>Annual CPI Inflation</t>
  </si>
  <si>
    <t>Annaul Life-Style Inflation</t>
  </si>
  <si>
    <t>Ganesh</t>
  </si>
  <si>
    <t>Mobile</t>
  </si>
  <si>
    <t>Bike</t>
  </si>
  <si>
    <t>Domestic Trip</t>
  </si>
  <si>
    <t>International Trip</t>
  </si>
  <si>
    <t>Gift</t>
  </si>
  <si>
    <t>Event #1</t>
  </si>
  <si>
    <t>Event #2</t>
  </si>
  <si>
    <t>Edit only the Blue colored fields</t>
  </si>
  <si>
    <t>Provide only non-negative values</t>
  </si>
  <si>
    <t>Rules to use the sheet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</si>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</sst>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5" borderId="4" xfId="0" applyFill="1" applyBorder="1" applyAlignment="1" applyProtection="1">
      <alignment horizontal="right"/>
      <protection locked="0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2" fillId="4" borderId="2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right"/>
    </xf>
    <xf numFmtId="0" fontId="3" fillId="3" borderId="7" xfId="0" applyFont="1" applyFill="1" applyBorder="1" applyAlignment="1" applyProtection="1">
      <alignment horizontal="left"/>
      <protection locked="0"/>
    </xf>
    <xf numFmtId="0" fontId="3" fillId="3" borderId="10" xfId="0" applyFont="1" applyFill="1" applyBorder="1" applyAlignment="1" applyProtection="1">
      <alignment horizontal="left"/>
      <protection locked="0"/>
    </xf>
    <xf numFmtId="0" fontId="3" fillId="3" borderId="3" xfId="0" applyFont="1" applyFill="1" applyBorder="1" applyAlignment="1" applyProtection="1">
      <alignment horizontal="left"/>
      <protection locked="0"/>
    </xf>
    <xf numFmtId="14" fontId="3" fillId="3" borderId="5" xfId="0" applyNumberFormat="1" applyFont="1" applyFill="1" applyBorder="1" applyAlignment="1" applyProtection="1">
      <alignment horizontal="left"/>
      <protection locked="0"/>
    </xf>
    <xf numFmtId="0" fontId="3" fillId="3" borderId="5" xfId="0" applyFont="1" applyFill="1" applyBorder="1" applyAlignment="1" applyProtection="1">
      <alignment horizontal="left"/>
      <protection locked="0"/>
    </xf>
    <xf numFmtId="9" fontId="3" fillId="3" borderId="3" xfId="1" applyFont="1" applyFill="1" applyBorder="1" applyAlignment="1" applyProtection="1">
      <alignment horizontal="left"/>
      <protection locked="0"/>
    </xf>
    <xf numFmtId="9" fontId="3" fillId="3" borderId="7" xfId="1" applyFont="1" applyFill="1" applyBorder="1" applyAlignment="1" applyProtection="1">
      <alignment horizontal="left"/>
      <protection locked="0"/>
    </xf>
    <xf numFmtId="0" fontId="3" fillId="2" borderId="3" xfId="0" applyFont="1" applyFill="1" applyBorder="1" applyAlignment="1">
      <alignment horizontal="left"/>
    </xf>
    <xf numFmtId="0" fontId="3" fillId="3" borderId="7" xfId="1" applyNumberFormat="1" applyFont="1" applyFill="1" applyBorder="1" applyAlignment="1" applyProtection="1">
      <alignment horizontal="left"/>
      <protection locked="0"/>
    </xf>
    <xf numFmtId="0" fontId="3" fillId="3" borderId="9" xfId="0" applyFont="1" applyFill="1" applyBorder="1" applyAlignment="1" applyProtection="1">
      <alignment horizontal="left"/>
      <protection locked="0"/>
    </xf>
    <xf numFmtId="0" fontId="3" fillId="2" borderId="5" xfId="0" applyFont="1" applyFill="1" applyBorder="1" applyAlignment="1">
      <alignment horizontal="left"/>
    </xf>
    <xf numFmtId="9" fontId="3" fillId="3" borderId="5" xfId="1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>
      <alignment horizontal="right"/>
    </xf>
    <xf numFmtId="0" fontId="3" fillId="3" borderId="13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b/>
        <i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kumar" id="{3093248D-1E2F-4DCB-89A3-46C9B522FA53}" userId="S::naveenkumar@metamation.com::a6891bee-00dd-4bf5-97f5-6ef0eb222f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4-07-23T12:50:58.67" personId="{3093248D-1E2F-4DCB-89A3-46C9B522FA53}" id="{CEF9199A-1FD7-434F-BC16-BF9E1E8DD1FD}">
    <text>Your present savings.</text>
  </threadedComment>
  <threadedComment ref="C22" dT="2024-07-23T13:32:28.30" personId="{3093248D-1E2F-4DCB-89A3-46C9B522FA53}" id="{F30A898E-9FBF-45F0-B297-51D8D8578AF3}">
    <text>Delete an event from computation? 
In the respective row, select the cell under "Age" field and press delete key.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9"/>
  <sheetViews>
    <sheetView tabSelected="1" workbookViewId="0">
      <selection activeCell="D26" sqref="D26"/>
    </sheetView>
  </sheetViews>
  <sheetFormatPr defaultRowHeight="15" x14ac:dyDescent="0.25"/>
  <cols>
    <col min="2" max="2" width="35" bestFit="1" customWidth="1"/>
    <col min="3" max="3" width="14.140625" bestFit="1" customWidth="1"/>
    <col min="4" max="4" width="9" bestFit="1" customWidth="1"/>
    <col min="5" max="5" width="21.5703125" bestFit="1" customWidth="1"/>
    <col min="6" max="6" width="9.85546875" customWidth="1"/>
    <col min="7" max="7" width="10.7109375" customWidth="1"/>
    <col min="8" max="8" width="53.42578125" customWidth="1"/>
    <col min="9" max="9" width="19.42578125" customWidth="1"/>
    <col min="10" max="10" width="35.5703125" customWidth="1"/>
    <col min="11" max="11" width="23.7109375" customWidth="1"/>
    <col min="12" max="12" width="32.28515625" customWidth="1"/>
  </cols>
  <sheetData>
    <row r="1" spans="1:12" x14ac:dyDescent="0.25">
      <c r="A1" s="15"/>
      <c r="B1" t="s">
        <v>3</v>
      </c>
      <c r="H1" s="39" t="s">
        <v>44</v>
      </c>
    </row>
    <row r="2" spans="1:12" x14ac:dyDescent="0.25">
      <c r="A2" s="16"/>
      <c r="B2" t="s">
        <v>2</v>
      </c>
      <c r="H2" s="40" t="s">
        <v>42</v>
      </c>
    </row>
    <row r="3" spans="1:12" x14ac:dyDescent="0.25">
      <c r="A3" s="17"/>
      <c r="B3" t="s">
        <v>13</v>
      </c>
      <c r="H3" s="40" t="s">
        <v>43</v>
      </c>
    </row>
    <row r="5" spans="1:12" x14ac:dyDescent="0.25">
      <c r="H5" s="7"/>
    </row>
    <row r="6" spans="1:12" ht="15.75" thickBot="1" x14ac:dyDescent="0.3"/>
    <row r="7" spans="1:12" x14ac:dyDescent="0.25">
      <c r="B7" s="18" t="s">
        <v>0</v>
      </c>
      <c r="C7" s="26" t="s">
        <v>34</v>
      </c>
      <c r="F7" s="1" t="s">
        <v>5</v>
      </c>
      <c r="G7" s="2" t="s">
        <v>17</v>
      </c>
      <c r="H7" s="2" t="s">
        <v>19</v>
      </c>
      <c r="I7" s="2" t="s">
        <v>18</v>
      </c>
      <c r="J7" s="2" t="s">
        <v>45</v>
      </c>
      <c r="K7" s="2" t="s">
        <v>15</v>
      </c>
      <c r="L7" s="3" t="s">
        <v>14</v>
      </c>
    </row>
    <row r="8" spans="1:12" x14ac:dyDescent="0.25">
      <c r="B8" s="19" t="s">
        <v>4</v>
      </c>
      <c r="C8" s="27">
        <v>36526</v>
      </c>
      <c r="F8" s="4"/>
      <c r="L8" s="5"/>
    </row>
    <row r="9" spans="1:12" x14ac:dyDescent="0.25">
      <c r="B9" s="19" t="s">
        <v>21</v>
      </c>
      <c r="C9" s="28">
        <v>50000</v>
      </c>
      <c r="F9" s="6">
        <f ca="1">YEAR(TODAY())</f>
        <v>2024</v>
      </c>
      <c r="G9" s="7">
        <f ca="1">C17</f>
        <v>24</v>
      </c>
      <c r="H9" s="8">
        <f>ROUND(C$11+C$18, 0)</f>
        <v>360000</v>
      </c>
      <c r="I9" s="7">
        <f ca="1">SUMIFS(D$23:D$41, C$23:C$41, G9)</f>
        <v>50000</v>
      </c>
      <c r="J9" s="7" t="str" cm="1">
        <f t="array" aca="1" ref="J9" ca="1">_xlfn.TEXTJOIN(", ", TRUE, IF(C$23:C$41=G9, B$23:B$41, ""))</f>
        <v>Mobile</v>
      </c>
      <c r="K9" s="8">
        <f ca="1">ROUND((H9-I9)*((C$13-(C$14+$C$15))), 0)</f>
        <v>15500</v>
      </c>
      <c r="L9" s="9">
        <f ca="1">ROUND((H9-I9)+K9, 0)</f>
        <v>325500</v>
      </c>
    </row>
    <row r="10" spans="1:12" x14ac:dyDescent="0.25">
      <c r="B10" s="19" t="s">
        <v>22</v>
      </c>
      <c r="C10" s="28">
        <v>20000</v>
      </c>
      <c r="F10" s="6">
        <f ca="1">F9+1</f>
        <v>2025</v>
      </c>
      <c r="G10" s="7">
        <f ca="1">G9+1</f>
        <v>25</v>
      </c>
      <c r="H10" s="8">
        <f t="shared" ref="H10:H41" ca="1" si="0">ROUND(IF(C$40&lt;=G10, L9-C$20, L9+C$18*(1+C$19)), 0)</f>
        <v>703500</v>
      </c>
      <c r="I10" s="7">
        <f t="shared" ref="I10:I73" ca="1" si="1">SUMIFS(D$23:D$41, C$23:C$41, G10)</f>
        <v>150000</v>
      </c>
      <c r="J10" s="7" t="str" cm="1">
        <f t="array" aca="1" ref="J10" ca="1">_xlfn.TEXTJOIN(", ", TRUE, IF(C$23:C$41=G10, B$23:B$41, ""))</f>
        <v>Bike</v>
      </c>
      <c r="K10" s="8">
        <f ca="1">ROUND((H10-I10)*((C$13-(C$14+$C$15))), 0)</f>
        <v>27675</v>
      </c>
      <c r="L10" s="9">
        <f t="shared" ref="L10:L18" ca="1" si="2">ROUND((H10-I10)+K10, 0)</f>
        <v>581175</v>
      </c>
    </row>
    <row r="11" spans="1:12" ht="15.75" thickBot="1" x14ac:dyDescent="0.3">
      <c r="B11" s="20" t="s">
        <v>6</v>
      </c>
      <c r="C11" s="24">
        <v>0</v>
      </c>
      <c r="F11" s="6">
        <f t="shared" ref="F11:F74" ca="1" si="3">F10+1</f>
        <v>2026</v>
      </c>
      <c r="G11" s="7">
        <f t="shared" ref="G11:G74" ca="1" si="4">G10+1</f>
        <v>26</v>
      </c>
      <c r="H11" s="8">
        <f t="shared" ca="1" si="0"/>
        <v>959175</v>
      </c>
      <c r="I11" s="7">
        <f t="shared" ca="1" si="1"/>
        <v>0</v>
      </c>
      <c r="J11" s="7" t="str" cm="1">
        <f t="array" aca="1" ref="J11" ca="1">_xlfn.TEXTJOIN(", ", TRUE, IF(C$23:C$41=G11, B$23:B$41, ""))</f>
        <v/>
      </c>
      <c r="K11" s="8">
        <f t="shared" ref="K11:K18" ca="1" si="5">ROUND((H11-I11)*((C$13-(C$14+$C$15))), 0)</f>
        <v>47959</v>
      </c>
      <c r="L11" s="9">
        <f t="shared" ca="1" si="2"/>
        <v>1007134</v>
      </c>
    </row>
    <row r="12" spans="1:12" ht="15.75" thickBot="1" x14ac:dyDescent="0.3">
      <c r="F12" s="6">
        <f t="shared" ca="1" si="3"/>
        <v>2027</v>
      </c>
      <c r="G12" s="7">
        <f t="shared" ca="1" si="4"/>
        <v>27</v>
      </c>
      <c r="H12" s="8">
        <f t="shared" ca="1" si="0"/>
        <v>1385134</v>
      </c>
      <c r="I12" s="7">
        <f t="shared" ca="1" si="1"/>
        <v>170000</v>
      </c>
      <c r="J12" s="7" t="str" cm="1">
        <f t="array" aca="1" ref="J12" ca="1">_xlfn.TEXTJOIN(", ", TRUE, IF(C$23:C$41=G12, B$23:B$41, ""))</f>
        <v>Domestic Trip, International Trip</v>
      </c>
      <c r="K12" s="8">
        <f t="shared" ca="1" si="5"/>
        <v>60757</v>
      </c>
      <c r="L12" s="9">
        <f t="shared" ca="1" si="2"/>
        <v>1275891</v>
      </c>
    </row>
    <row r="13" spans="1:12" x14ac:dyDescent="0.25">
      <c r="B13" s="18" t="s">
        <v>31</v>
      </c>
      <c r="C13" s="29">
        <v>0.15</v>
      </c>
      <c r="F13" s="6">
        <f t="shared" ca="1" si="3"/>
        <v>2028</v>
      </c>
      <c r="G13" s="7">
        <f t="shared" ca="1" si="4"/>
        <v>28</v>
      </c>
      <c r="H13" s="8">
        <f t="shared" ca="1" si="0"/>
        <v>1653891</v>
      </c>
      <c r="I13" s="7">
        <f t="shared" ca="1" si="1"/>
        <v>1500000</v>
      </c>
      <c r="J13" s="7" t="str" cm="1">
        <f t="array" aca="1" ref="J13" ca="1">_xlfn.TEXTJOIN(", ", TRUE, IF(C$23:C$41=G13, B$23:B$41, ""))</f>
        <v>Car, Marriage</v>
      </c>
      <c r="K13" s="8">
        <f t="shared" ca="1" si="5"/>
        <v>7695</v>
      </c>
      <c r="L13" s="9">
        <f t="shared" ca="1" si="2"/>
        <v>161586</v>
      </c>
    </row>
    <row r="14" spans="1:12" x14ac:dyDescent="0.25">
      <c r="B14" s="19" t="s">
        <v>32</v>
      </c>
      <c r="C14" s="35">
        <v>7.0000000000000007E-2</v>
      </c>
      <c r="F14" s="6">
        <f t="shared" ca="1" si="3"/>
        <v>2029</v>
      </c>
      <c r="G14" s="7">
        <f t="shared" ca="1" si="4"/>
        <v>29</v>
      </c>
      <c r="H14" s="8">
        <f t="shared" ca="1" si="0"/>
        <v>539586</v>
      </c>
      <c r="I14" s="7">
        <f t="shared" ca="1" si="1"/>
        <v>0</v>
      </c>
      <c r="J14" s="7" t="str" cm="1">
        <f t="array" aca="1" ref="J14" ca="1">_xlfn.TEXTJOIN(", ", TRUE, IF(C$23:C$41=G14, B$23:B$41, ""))</f>
        <v/>
      </c>
      <c r="K14" s="8">
        <f t="shared" ca="1" si="5"/>
        <v>26979</v>
      </c>
      <c r="L14" s="9">
        <f t="shared" ca="1" si="2"/>
        <v>566565</v>
      </c>
    </row>
    <row r="15" spans="1:12" ht="15.75" thickBot="1" x14ac:dyDescent="0.3">
      <c r="B15" s="20" t="s">
        <v>33</v>
      </c>
      <c r="C15" s="30">
        <v>0.03</v>
      </c>
      <c r="F15" s="6">
        <f t="shared" ca="1" si="3"/>
        <v>2030</v>
      </c>
      <c r="G15" s="7">
        <f t="shared" ca="1" si="4"/>
        <v>30</v>
      </c>
      <c r="H15" s="8">
        <f t="shared" ca="1" si="0"/>
        <v>944565</v>
      </c>
      <c r="I15" s="7">
        <f t="shared" ca="1" si="1"/>
        <v>0</v>
      </c>
      <c r="J15" s="7" t="str" cm="1">
        <f t="array" aca="1" ref="J15" ca="1">_xlfn.TEXTJOIN(", ", TRUE, IF(C$23:C$41=G15, B$23:B$41, ""))</f>
        <v/>
      </c>
      <c r="K15" s="8">
        <f t="shared" ca="1" si="5"/>
        <v>47228</v>
      </c>
      <c r="L15" s="9">
        <f t="shared" ca="1" si="2"/>
        <v>991793</v>
      </c>
    </row>
    <row r="16" spans="1:12" ht="15.75" thickBot="1" x14ac:dyDescent="0.3">
      <c r="F16" s="6">
        <f t="shared" ca="1" si="3"/>
        <v>2031</v>
      </c>
      <c r="G16" s="7">
        <f t="shared" ca="1" si="4"/>
        <v>31</v>
      </c>
      <c r="H16" s="8">
        <f t="shared" ca="1" si="0"/>
        <v>1369793</v>
      </c>
      <c r="I16" s="7">
        <f t="shared" ca="1" si="1"/>
        <v>0</v>
      </c>
      <c r="J16" s="7" t="str" cm="1">
        <f t="array" aca="1" ref="J16" ca="1">_xlfn.TEXTJOIN(", ", TRUE, IF(C$23:C$41=G16, B$23:B$41, ""))</f>
        <v/>
      </c>
      <c r="K16" s="8">
        <f t="shared" ca="1" si="5"/>
        <v>68490</v>
      </c>
      <c r="L16" s="9">
        <f t="shared" ca="1" si="2"/>
        <v>1438283</v>
      </c>
    </row>
    <row r="17" spans="2:12" x14ac:dyDescent="0.25">
      <c r="B17" s="18" t="s">
        <v>1</v>
      </c>
      <c r="C17" s="31">
        <f ca="1">DATEDIF(C8, TODAY(), "y")</f>
        <v>24</v>
      </c>
      <c r="F17" s="6">
        <f t="shared" ca="1" si="3"/>
        <v>2032</v>
      </c>
      <c r="G17" s="7">
        <f t="shared" ca="1" si="4"/>
        <v>32</v>
      </c>
      <c r="H17" s="8">
        <f t="shared" ca="1" si="0"/>
        <v>1816283</v>
      </c>
      <c r="I17" s="7">
        <f t="shared" ca="1" si="1"/>
        <v>0</v>
      </c>
      <c r="J17" s="7" t="str" cm="1">
        <f t="array" aca="1" ref="J17" ca="1">_xlfn.TEXTJOIN(", ", TRUE, IF(C$23:C$41=G17, B$23:B$41, ""))</f>
        <v/>
      </c>
      <c r="K17" s="8">
        <f t="shared" ca="1" si="5"/>
        <v>90814</v>
      </c>
      <c r="L17" s="9">
        <f t="shared" ca="1" si="2"/>
        <v>1907097</v>
      </c>
    </row>
    <row r="18" spans="2:12" x14ac:dyDescent="0.25">
      <c r="B18" s="19" t="s">
        <v>23</v>
      </c>
      <c r="C18" s="34">
        <f>ROUND(12*(C9-C10),0)</f>
        <v>360000</v>
      </c>
      <c r="F18" s="6">
        <f t="shared" ca="1" si="3"/>
        <v>2033</v>
      </c>
      <c r="G18" s="7">
        <f t="shared" ca="1" si="4"/>
        <v>33</v>
      </c>
      <c r="H18" s="8">
        <f t="shared" ca="1" si="0"/>
        <v>2285097</v>
      </c>
      <c r="I18" s="7">
        <f t="shared" ca="1" si="1"/>
        <v>0</v>
      </c>
      <c r="J18" s="7" t="str" cm="1">
        <f t="array" aca="1" ref="J18" ca="1">_xlfn.TEXTJOIN(", ", TRUE, IF(C$23:C$41=G18, B$23:B$41, ""))</f>
        <v/>
      </c>
      <c r="K18" s="8">
        <f t="shared" ca="1" si="5"/>
        <v>114255</v>
      </c>
      <c r="L18" s="9">
        <f t="shared" ca="1" si="2"/>
        <v>2399352</v>
      </c>
    </row>
    <row r="19" spans="2:12" x14ac:dyDescent="0.25">
      <c r="B19" s="19" t="s">
        <v>28</v>
      </c>
      <c r="C19" s="35">
        <v>0.05</v>
      </c>
      <c r="F19" s="6">
        <f t="shared" ca="1" si="3"/>
        <v>2034</v>
      </c>
      <c r="G19" s="7">
        <f t="shared" ca="1" si="4"/>
        <v>34</v>
      </c>
      <c r="H19" s="8">
        <f t="shared" ca="1" si="0"/>
        <v>2777352</v>
      </c>
      <c r="I19" s="7">
        <f t="shared" ca="1" si="1"/>
        <v>0</v>
      </c>
      <c r="J19" s="7" t="str" cm="1">
        <f t="array" aca="1" ref="J19" ca="1">_xlfn.TEXTJOIN(", ", TRUE, IF(C$23:C$41=G19, B$23:B$41, ""))</f>
        <v/>
      </c>
      <c r="K19" s="8">
        <f t="shared" ref="K19:K82" ca="1" si="6">ROUND((H19-I19)*((C$13-(C$14+$C$15))), 0)</f>
        <v>138868</v>
      </c>
      <c r="L19" s="9">
        <f t="shared" ref="L19:L82" ca="1" si="7">ROUND((H19-I19)+K19, 0)</f>
        <v>2916220</v>
      </c>
    </row>
    <row r="20" spans="2:12" ht="15.75" thickBot="1" x14ac:dyDescent="0.3">
      <c r="B20" s="20" t="s">
        <v>27</v>
      </c>
      <c r="C20" s="32">
        <v>1200000</v>
      </c>
      <c r="F20" s="6">
        <f t="shared" ca="1" si="3"/>
        <v>2035</v>
      </c>
      <c r="G20" s="7">
        <f t="shared" ca="1" si="4"/>
        <v>35</v>
      </c>
      <c r="H20" s="8">
        <f t="shared" ca="1" si="0"/>
        <v>3294220</v>
      </c>
      <c r="I20" s="7">
        <f t="shared" ca="1" si="1"/>
        <v>0</v>
      </c>
      <c r="J20" s="7" t="str" cm="1">
        <f t="array" aca="1" ref="J20" ca="1">_xlfn.TEXTJOIN(", ", TRUE, IF(C$23:C$41=G20, B$23:B$41, ""))</f>
        <v/>
      </c>
      <c r="K20" s="8">
        <f t="shared" ca="1" si="6"/>
        <v>164711</v>
      </c>
      <c r="L20" s="9">
        <f t="shared" ca="1" si="7"/>
        <v>3458931</v>
      </c>
    </row>
    <row r="21" spans="2:12" ht="15.75" thickBot="1" x14ac:dyDescent="0.3">
      <c r="F21" s="6">
        <f t="shared" ca="1" si="3"/>
        <v>2036</v>
      </c>
      <c r="G21" s="7">
        <f t="shared" ca="1" si="4"/>
        <v>36</v>
      </c>
      <c r="H21" s="8">
        <f t="shared" ca="1" si="0"/>
        <v>3836931</v>
      </c>
      <c r="I21" s="7">
        <f t="shared" ca="1" si="1"/>
        <v>0</v>
      </c>
      <c r="J21" s="7" t="str" cm="1">
        <f t="array" aca="1" ref="J21" ca="1">_xlfn.TEXTJOIN(", ", TRUE, IF(C$23:C$41=G21, B$23:B$41, ""))</f>
        <v/>
      </c>
      <c r="K21" s="8">
        <f t="shared" ca="1" si="6"/>
        <v>191847</v>
      </c>
      <c r="L21" s="9">
        <f t="shared" ca="1" si="7"/>
        <v>4028778</v>
      </c>
    </row>
    <row r="22" spans="2:12" ht="15.75" thickBot="1" x14ac:dyDescent="0.3">
      <c r="B22" s="21" t="s">
        <v>11</v>
      </c>
      <c r="C22" s="22" t="s">
        <v>1</v>
      </c>
      <c r="D22" s="22" t="s">
        <v>16</v>
      </c>
      <c r="F22" s="6">
        <f t="shared" ca="1" si="3"/>
        <v>2037</v>
      </c>
      <c r="G22" s="7">
        <f t="shared" ca="1" si="4"/>
        <v>37</v>
      </c>
      <c r="H22" s="8">
        <f t="shared" ca="1" si="0"/>
        <v>4406778</v>
      </c>
      <c r="I22" s="7">
        <f t="shared" ca="1" si="1"/>
        <v>0</v>
      </c>
      <c r="J22" s="7" t="str" cm="1">
        <f t="array" aca="1" ref="J22" ca="1">_xlfn.TEXTJOIN(", ", TRUE, IF(C$23:C$41=G22, B$23:B$41, ""))</f>
        <v/>
      </c>
      <c r="K22" s="8">
        <f t="shared" ca="1" si="6"/>
        <v>220339</v>
      </c>
      <c r="L22" s="9">
        <f t="shared" ca="1" si="7"/>
        <v>4627117</v>
      </c>
    </row>
    <row r="23" spans="2:12" x14ac:dyDescent="0.25">
      <c r="B23" s="14" t="s">
        <v>8</v>
      </c>
      <c r="C23" s="28"/>
      <c r="D23" s="33"/>
      <c r="F23" s="6">
        <f t="shared" ca="1" si="3"/>
        <v>2038</v>
      </c>
      <c r="G23" s="7">
        <f t="shared" ca="1" si="4"/>
        <v>38</v>
      </c>
      <c r="H23" s="8">
        <f t="shared" ca="1" si="0"/>
        <v>5005117</v>
      </c>
      <c r="I23" s="7">
        <f t="shared" ca="1" si="1"/>
        <v>0</v>
      </c>
      <c r="J23" s="7" t="str" cm="1">
        <f t="array" aca="1" ref="J23" ca="1">_xlfn.TEXTJOIN(", ", TRUE, IF(C$23:C$41=G23, B$23:B$41, ""))</f>
        <v/>
      </c>
      <c r="K23" s="8">
        <f t="shared" ca="1" si="6"/>
        <v>250256</v>
      </c>
      <c r="L23" s="9">
        <f t="shared" ca="1" si="7"/>
        <v>5255373</v>
      </c>
    </row>
    <row r="24" spans="2:12" x14ac:dyDescent="0.25">
      <c r="B24" s="14" t="s">
        <v>35</v>
      </c>
      <c r="C24" s="28">
        <v>24</v>
      </c>
      <c r="D24" s="33">
        <v>50000</v>
      </c>
      <c r="F24" s="6">
        <f ca="1">F23+1</f>
        <v>2039</v>
      </c>
      <c r="G24" s="7">
        <f t="shared" ca="1" si="4"/>
        <v>39</v>
      </c>
      <c r="H24" s="8">
        <f t="shared" ca="1" si="0"/>
        <v>5633373</v>
      </c>
      <c r="I24" s="7">
        <f t="shared" ca="1" si="1"/>
        <v>0</v>
      </c>
      <c r="J24" s="7" t="str" cm="1">
        <f t="array" aca="1" ref="J24" ca="1">_xlfn.TEXTJOIN(", ", TRUE, IF(C$23:C$41=G24, B$23:B$41, ""))</f>
        <v/>
      </c>
      <c r="K24" s="8">
        <f t="shared" ca="1" si="6"/>
        <v>281669</v>
      </c>
      <c r="L24" s="9">
        <f t="shared" ca="1" si="7"/>
        <v>5915042</v>
      </c>
    </row>
    <row r="25" spans="2:12" x14ac:dyDescent="0.25">
      <c r="B25" s="14" t="s">
        <v>36</v>
      </c>
      <c r="C25" s="28">
        <v>25</v>
      </c>
      <c r="D25" s="33">
        <v>150000</v>
      </c>
      <c r="F25" s="6">
        <f t="shared" ca="1" si="3"/>
        <v>2040</v>
      </c>
      <c r="G25" s="7">
        <f t="shared" ca="1" si="4"/>
        <v>40</v>
      </c>
      <c r="H25" s="8">
        <f t="shared" ca="1" si="0"/>
        <v>6293042</v>
      </c>
      <c r="I25" s="7">
        <f t="shared" ca="1" si="1"/>
        <v>0</v>
      </c>
      <c r="J25" s="7" t="str" cm="1">
        <f t="array" aca="1" ref="J25" ca="1">_xlfn.TEXTJOIN(", ", TRUE, IF(C$23:C$41=G25, B$23:B$41, ""))</f>
        <v/>
      </c>
      <c r="K25" s="8">
        <f t="shared" ca="1" si="6"/>
        <v>314652</v>
      </c>
      <c r="L25" s="9">
        <f t="shared" ca="1" si="7"/>
        <v>6607694</v>
      </c>
    </row>
    <row r="26" spans="2:12" x14ac:dyDescent="0.25">
      <c r="B26" s="14" t="s">
        <v>9</v>
      </c>
      <c r="C26" s="28">
        <v>28</v>
      </c>
      <c r="D26" s="33">
        <v>500000</v>
      </c>
      <c r="F26" s="6">
        <f t="shared" ca="1" si="3"/>
        <v>2041</v>
      </c>
      <c r="G26" s="7">
        <f t="shared" ca="1" si="4"/>
        <v>41</v>
      </c>
      <c r="H26" s="8">
        <f t="shared" ca="1" si="0"/>
        <v>6985694</v>
      </c>
      <c r="I26" s="7">
        <f t="shared" ca="1" si="1"/>
        <v>0</v>
      </c>
      <c r="J26" s="7" t="str" cm="1">
        <f t="array" aca="1" ref="J26" ca="1">_xlfn.TEXTJOIN(", ", TRUE, IF(C$23:C$41=G26, B$23:B$41, ""))</f>
        <v/>
      </c>
      <c r="K26" s="8">
        <f t="shared" ca="1" si="6"/>
        <v>349285</v>
      </c>
      <c r="L26" s="9">
        <f t="shared" ca="1" si="7"/>
        <v>7334979</v>
      </c>
    </row>
    <row r="27" spans="2:12" x14ac:dyDescent="0.25">
      <c r="B27" s="14" t="s">
        <v>37</v>
      </c>
      <c r="C27" s="28">
        <v>27</v>
      </c>
      <c r="D27" s="33">
        <v>20000</v>
      </c>
      <c r="F27" s="6">
        <f t="shared" ca="1" si="3"/>
        <v>2042</v>
      </c>
      <c r="G27" s="7">
        <f t="shared" ca="1" si="4"/>
        <v>42</v>
      </c>
      <c r="H27" s="8">
        <f t="shared" ca="1" si="0"/>
        <v>7712979</v>
      </c>
      <c r="I27" s="7">
        <f t="shared" ca="1" si="1"/>
        <v>0</v>
      </c>
      <c r="J27" s="7" t="str" cm="1">
        <f t="array" aca="1" ref="J27" ca="1">_xlfn.TEXTJOIN(", ", TRUE, IF(C$23:C$41=G27, B$23:B$41, ""))</f>
        <v/>
      </c>
      <c r="K27" s="8">
        <f t="shared" ca="1" si="6"/>
        <v>385649</v>
      </c>
      <c r="L27" s="9">
        <f t="shared" ca="1" si="7"/>
        <v>8098628</v>
      </c>
    </row>
    <row r="28" spans="2:12" x14ac:dyDescent="0.25">
      <c r="B28" s="14" t="s">
        <v>38</v>
      </c>
      <c r="C28" s="28">
        <v>27</v>
      </c>
      <c r="D28" s="33">
        <v>150000</v>
      </c>
      <c r="F28" s="6">
        <f t="shared" ca="1" si="3"/>
        <v>2043</v>
      </c>
      <c r="G28" s="7">
        <f t="shared" ca="1" si="4"/>
        <v>43</v>
      </c>
      <c r="H28" s="8">
        <f t="shared" ca="1" si="0"/>
        <v>8476628</v>
      </c>
      <c r="I28" s="7">
        <f t="shared" ca="1" si="1"/>
        <v>0</v>
      </c>
      <c r="J28" s="7" t="str" cm="1">
        <f t="array" aca="1" ref="J28" ca="1">_xlfn.TEXTJOIN(", ", TRUE, IF(C$23:C$41=G28, B$23:B$41, ""))</f>
        <v/>
      </c>
      <c r="K28" s="8">
        <f t="shared" ca="1" si="6"/>
        <v>423831</v>
      </c>
      <c r="L28" s="9">
        <f t="shared" ca="1" si="7"/>
        <v>8900459</v>
      </c>
    </row>
    <row r="29" spans="2:12" x14ac:dyDescent="0.25">
      <c r="B29" s="14" t="s">
        <v>7</v>
      </c>
      <c r="C29" s="28">
        <v>28</v>
      </c>
      <c r="D29" s="33">
        <v>1000000</v>
      </c>
      <c r="F29" s="6">
        <f t="shared" ca="1" si="3"/>
        <v>2044</v>
      </c>
      <c r="G29" s="7">
        <f t="shared" ca="1" si="4"/>
        <v>44</v>
      </c>
      <c r="H29" s="8">
        <f t="shared" ca="1" si="0"/>
        <v>9278459</v>
      </c>
      <c r="I29" s="7">
        <f t="shared" ca="1" si="1"/>
        <v>0</v>
      </c>
      <c r="J29" s="7" t="str" cm="1">
        <f t="array" aca="1" ref="J29" ca="1">_xlfn.TEXTJOIN(", ", TRUE, IF(C$23:C$41=G29, B$23:B$41, ""))</f>
        <v/>
      </c>
      <c r="K29" s="8">
        <f t="shared" ca="1" si="6"/>
        <v>463923</v>
      </c>
      <c r="L29" s="9">
        <f t="shared" ca="1" si="7"/>
        <v>9742382</v>
      </c>
    </row>
    <row r="30" spans="2:12" x14ac:dyDescent="0.25">
      <c r="B30" s="14" t="s">
        <v>10</v>
      </c>
      <c r="C30" s="28">
        <v>50</v>
      </c>
      <c r="D30" s="33">
        <v>5000000</v>
      </c>
      <c r="F30" s="6">
        <f t="shared" ca="1" si="3"/>
        <v>2045</v>
      </c>
      <c r="G30" s="7">
        <f t="shared" ca="1" si="4"/>
        <v>45</v>
      </c>
      <c r="H30" s="8">
        <f t="shared" ca="1" si="0"/>
        <v>10120382</v>
      </c>
      <c r="I30" s="7">
        <f t="shared" ca="1" si="1"/>
        <v>0</v>
      </c>
      <c r="J30" s="7" t="str" cm="1">
        <f t="array" aca="1" ref="J30" ca="1">_xlfn.TEXTJOIN(", ", TRUE, IF(C$23:C$41=G30, B$23:B$41, ""))</f>
        <v/>
      </c>
      <c r="K30" s="8">
        <f t="shared" ca="1" si="6"/>
        <v>506019</v>
      </c>
      <c r="L30" s="9">
        <f t="shared" ca="1" si="7"/>
        <v>10626401</v>
      </c>
    </row>
    <row r="31" spans="2:12" x14ac:dyDescent="0.25">
      <c r="B31" s="14" t="s">
        <v>30</v>
      </c>
      <c r="C31" s="28"/>
      <c r="D31" s="33"/>
      <c r="F31" s="6">
        <f t="shared" ca="1" si="3"/>
        <v>2046</v>
      </c>
      <c r="G31" s="7">
        <f t="shared" ca="1" si="4"/>
        <v>46</v>
      </c>
      <c r="H31" s="8">
        <f t="shared" ca="1" si="0"/>
        <v>11004401</v>
      </c>
      <c r="I31" s="7">
        <f t="shared" ca="1" si="1"/>
        <v>0</v>
      </c>
      <c r="J31" s="7" t="str" cm="1">
        <f t="array" aca="1" ref="J31" ca="1">_xlfn.TEXTJOIN(", ", TRUE, IF(C$23:C$41=G31, B$23:B$41, ""))</f>
        <v/>
      </c>
      <c r="K31" s="8">
        <f t="shared" ca="1" si="6"/>
        <v>550220</v>
      </c>
      <c r="L31" s="9">
        <f t="shared" ca="1" si="7"/>
        <v>11554621</v>
      </c>
    </row>
    <row r="32" spans="2:12" x14ac:dyDescent="0.25">
      <c r="B32" s="14" t="s">
        <v>29</v>
      </c>
      <c r="C32" s="28"/>
      <c r="D32" s="33"/>
      <c r="F32" s="6">
        <f t="shared" ca="1" si="3"/>
        <v>2047</v>
      </c>
      <c r="G32" s="7">
        <f t="shared" ca="1" si="4"/>
        <v>47</v>
      </c>
      <c r="H32" s="8">
        <f t="shared" ca="1" si="0"/>
        <v>11932621</v>
      </c>
      <c r="I32" s="7">
        <f t="shared" ca="1" si="1"/>
        <v>0</v>
      </c>
      <c r="J32" s="7" t="str" cm="1">
        <f t="array" aca="1" ref="J32" ca="1">_xlfn.TEXTJOIN(", ", TRUE, IF(C$23:C$41=G32, B$23:B$41, ""))</f>
        <v/>
      </c>
      <c r="K32" s="8">
        <f t="shared" ca="1" si="6"/>
        <v>596631</v>
      </c>
      <c r="L32" s="9">
        <f t="shared" ca="1" si="7"/>
        <v>12529252</v>
      </c>
    </row>
    <row r="33" spans="2:12" x14ac:dyDescent="0.25">
      <c r="B33" s="14" t="s">
        <v>39</v>
      </c>
      <c r="C33" s="28"/>
      <c r="D33" s="33"/>
      <c r="F33" s="6">
        <f t="shared" ca="1" si="3"/>
        <v>2048</v>
      </c>
      <c r="G33" s="7">
        <f t="shared" ca="1" si="4"/>
        <v>48</v>
      </c>
      <c r="H33" s="8">
        <f t="shared" ca="1" si="0"/>
        <v>12907252</v>
      </c>
      <c r="I33" s="7">
        <f t="shared" ca="1" si="1"/>
        <v>0</v>
      </c>
      <c r="J33" s="7" t="str" cm="1">
        <f t="array" aca="1" ref="J33" ca="1">_xlfn.TEXTJOIN(", ", TRUE, IF(C$23:C$41=G33, B$23:B$41, ""))</f>
        <v/>
      </c>
      <c r="K33" s="8">
        <f t="shared" ca="1" si="6"/>
        <v>645363</v>
      </c>
      <c r="L33" s="9">
        <f t="shared" ca="1" si="7"/>
        <v>13552615</v>
      </c>
    </row>
    <row r="34" spans="2:12" x14ac:dyDescent="0.25">
      <c r="B34" s="14" t="s">
        <v>40</v>
      </c>
      <c r="C34" s="28"/>
      <c r="D34" s="33"/>
      <c r="F34" s="6">
        <f t="shared" ca="1" si="3"/>
        <v>2049</v>
      </c>
      <c r="G34" s="7">
        <f t="shared" ca="1" si="4"/>
        <v>49</v>
      </c>
      <c r="H34" s="8">
        <f t="shared" ca="1" si="0"/>
        <v>13930615</v>
      </c>
      <c r="I34" s="7">
        <f t="shared" ca="1" si="1"/>
        <v>0</v>
      </c>
      <c r="J34" s="7" t="str" cm="1">
        <f t="array" aca="1" ref="J34" ca="1">_xlfn.TEXTJOIN(", ", TRUE, IF(C$23:C$41=G34, B$23:B$41, ""))</f>
        <v/>
      </c>
      <c r="K34" s="8">
        <f t="shared" ca="1" si="6"/>
        <v>696531</v>
      </c>
      <c r="L34" s="9">
        <f t="shared" ca="1" si="7"/>
        <v>14627146</v>
      </c>
    </row>
    <row r="35" spans="2:12" x14ac:dyDescent="0.25">
      <c r="B35" s="14" t="s">
        <v>41</v>
      </c>
      <c r="C35" s="28"/>
      <c r="D35" s="33"/>
      <c r="F35" s="6">
        <f t="shared" ca="1" si="3"/>
        <v>2050</v>
      </c>
      <c r="G35" s="7">
        <f t="shared" ca="1" si="4"/>
        <v>50</v>
      </c>
      <c r="H35" s="8">
        <f t="shared" ca="1" si="0"/>
        <v>15005146</v>
      </c>
      <c r="I35" s="7">
        <f t="shared" ca="1" si="1"/>
        <v>5000000</v>
      </c>
      <c r="J35" s="7" t="str" cm="1">
        <f t="array" aca="1" ref="J35" ca="1">_xlfn.TEXTJOIN(", ", TRUE, IF(C$23:C$41=G35, B$23:B$41, ""))</f>
        <v>Home</v>
      </c>
      <c r="K35" s="8">
        <f t="shared" ca="1" si="6"/>
        <v>500257</v>
      </c>
      <c r="L35" s="9">
        <f t="shared" ca="1" si="7"/>
        <v>10505403</v>
      </c>
    </row>
    <row r="36" spans="2:12" x14ac:dyDescent="0.25">
      <c r="B36" s="14" t="s">
        <v>24</v>
      </c>
      <c r="C36" s="28"/>
      <c r="D36" s="33"/>
      <c r="F36" s="6">
        <f t="shared" ca="1" si="3"/>
        <v>2051</v>
      </c>
      <c r="G36" s="7">
        <f t="shared" ca="1" si="4"/>
        <v>51</v>
      </c>
      <c r="H36" s="8">
        <f t="shared" ca="1" si="0"/>
        <v>10883403</v>
      </c>
      <c r="I36" s="7">
        <f t="shared" ca="1" si="1"/>
        <v>0</v>
      </c>
      <c r="J36" s="7" t="str" cm="1">
        <f t="array" aca="1" ref="J36" ca="1">_xlfn.TEXTJOIN(", ", TRUE, IF(C$23:C$41=G36, B$23:B$41, ""))</f>
        <v/>
      </c>
      <c r="K36" s="8">
        <f t="shared" ca="1" si="6"/>
        <v>544170</v>
      </c>
      <c r="L36" s="9">
        <f t="shared" ca="1" si="7"/>
        <v>11427573</v>
      </c>
    </row>
    <row r="37" spans="2:12" x14ac:dyDescent="0.25">
      <c r="B37" s="14" t="s">
        <v>25</v>
      </c>
      <c r="C37" s="28"/>
      <c r="D37" s="33"/>
      <c r="F37" s="6">
        <f t="shared" ca="1" si="3"/>
        <v>2052</v>
      </c>
      <c r="G37" s="7">
        <f t="shared" ca="1" si="4"/>
        <v>52</v>
      </c>
      <c r="H37" s="8">
        <f t="shared" ca="1" si="0"/>
        <v>11805573</v>
      </c>
      <c r="I37" s="7">
        <f t="shared" ca="1" si="1"/>
        <v>0</v>
      </c>
      <c r="J37" s="7" t="str" cm="1">
        <f t="array" aca="1" ref="J37" ca="1">_xlfn.TEXTJOIN(", ", TRUE, IF(C$23:C$41=G37, B$23:B$41, ""))</f>
        <v/>
      </c>
      <c r="K37" s="8">
        <f t="shared" ca="1" si="6"/>
        <v>590279</v>
      </c>
      <c r="L37" s="9">
        <f t="shared" ca="1" si="7"/>
        <v>12395852</v>
      </c>
    </row>
    <row r="38" spans="2:12" x14ac:dyDescent="0.25">
      <c r="B38" s="14" t="s">
        <v>26</v>
      </c>
      <c r="C38" s="28"/>
      <c r="D38" s="33"/>
      <c r="F38" s="6">
        <f ca="1">F37+1</f>
        <v>2053</v>
      </c>
      <c r="G38" s="7">
        <f t="shared" ca="1" si="4"/>
        <v>53</v>
      </c>
      <c r="H38" s="8">
        <f t="shared" ca="1" si="0"/>
        <v>12773852</v>
      </c>
      <c r="I38" s="7">
        <f t="shared" ca="1" si="1"/>
        <v>0</v>
      </c>
      <c r="J38" s="7" t="str" cm="1">
        <f t="array" aca="1" ref="J38" ca="1">_xlfn.TEXTJOIN(", ", TRUE, IF(C$23:C$41=G38, B$23:B$41, ""))</f>
        <v/>
      </c>
      <c r="K38" s="8">
        <f t="shared" ca="1" si="6"/>
        <v>638693</v>
      </c>
      <c r="L38" s="9">
        <f t="shared" ca="1" si="7"/>
        <v>13412545</v>
      </c>
    </row>
    <row r="39" spans="2:12" ht="15.75" thickBot="1" x14ac:dyDescent="0.3">
      <c r="B39" s="14"/>
      <c r="C39" s="28"/>
      <c r="D39" s="33"/>
      <c r="F39" s="6">
        <f t="shared" ca="1" si="3"/>
        <v>2054</v>
      </c>
      <c r="G39" s="7">
        <f t="shared" ca="1" si="4"/>
        <v>54</v>
      </c>
      <c r="H39" s="8">
        <f t="shared" ca="1" si="0"/>
        <v>13790545</v>
      </c>
      <c r="I39" s="7">
        <f t="shared" ca="1" si="1"/>
        <v>0</v>
      </c>
      <c r="J39" s="7" t="str" cm="1">
        <f t="array" aca="1" ref="J39" ca="1">_xlfn.TEXTJOIN(", ", TRUE, IF(C$23:C$41=G39, B$23:B$41, ""))</f>
        <v/>
      </c>
      <c r="K39" s="8">
        <f t="shared" ca="1" si="6"/>
        <v>689527</v>
      </c>
      <c r="L39" s="9">
        <f t="shared" ca="1" si="7"/>
        <v>14480072</v>
      </c>
    </row>
    <row r="40" spans="2:12" ht="15.75" thickBot="1" x14ac:dyDescent="0.3">
      <c r="B40" s="36" t="s">
        <v>12</v>
      </c>
      <c r="C40" s="37">
        <v>58</v>
      </c>
      <c r="D40" s="38"/>
      <c r="F40" s="6">
        <f t="shared" ca="1" si="3"/>
        <v>2055</v>
      </c>
      <c r="G40" s="7">
        <f t="shared" ca="1" si="4"/>
        <v>55</v>
      </c>
      <c r="H40" s="8">
        <f t="shared" ca="1" si="0"/>
        <v>14858072</v>
      </c>
      <c r="I40" s="7">
        <f t="shared" ca="1" si="1"/>
        <v>0</v>
      </c>
      <c r="J40" s="7" t="str" cm="1">
        <f t="array" aca="1" ref="J40" ca="1">_xlfn.TEXTJOIN(", ", TRUE, IF(C$23:C$41=G40, B$23:B$41, ""))</f>
        <v/>
      </c>
      <c r="K40" s="8">
        <f t="shared" ca="1" si="6"/>
        <v>742904</v>
      </c>
      <c r="L40" s="9">
        <f t="shared" ca="1" si="7"/>
        <v>15600976</v>
      </c>
    </row>
    <row r="41" spans="2:12" ht="15.75" thickBot="1" x14ac:dyDescent="0.3">
      <c r="B41" s="23" t="s">
        <v>20</v>
      </c>
      <c r="C41" s="24">
        <v>80</v>
      </c>
      <c r="D41" s="25"/>
      <c r="F41" s="6">
        <f t="shared" ca="1" si="3"/>
        <v>2056</v>
      </c>
      <c r="G41" s="7">
        <f t="shared" ca="1" si="4"/>
        <v>56</v>
      </c>
      <c r="H41" s="8">
        <f t="shared" ca="1" si="0"/>
        <v>15978976</v>
      </c>
      <c r="I41" s="7">
        <f t="shared" ca="1" si="1"/>
        <v>0</v>
      </c>
      <c r="J41" s="7" t="str" cm="1">
        <f t="array" aca="1" ref="J41" ca="1">_xlfn.TEXTJOIN(", ", TRUE, IF(C$23:C$41=G41, B$23:B$41, ""))</f>
        <v/>
      </c>
      <c r="K41" s="8">
        <f t="shared" ca="1" si="6"/>
        <v>798949</v>
      </c>
      <c r="L41" s="9">
        <f t="shared" ca="1" si="7"/>
        <v>16777925</v>
      </c>
    </row>
    <row r="42" spans="2:12" x14ac:dyDescent="0.25">
      <c r="F42" s="6">
        <f t="shared" ca="1" si="3"/>
        <v>2057</v>
      </c>
      <c r="G42" s="7">
        <f t="shared" ca="1" si="4"/>
        <v>57</v>
      </c>
      <c r="H42" s="8">
        <f t="shared" ref="H42:H73" ca="1" si="8">ROUND(IF(C$40&lt;=G42, L41-C$20, L41+C$18*(1+C$19)), 0)</f>
        <v>17155925</v>
      </c>
      <c r="I42" s="7">
        <f t="shared" ca="1" si="1"/>
        <v>0</v>
      </c>
      <c r="J42" s="7" t="str" cm="1">
        <f t="array" aca="1" ref="J42" ca="1">_xlfn.TEXTJOIN(", ", TRUE, IF(C$23:C$41=G42, B$23:B$41, ""))</f>
        <v/>
      </c>
      <c r="K42" s="8">
        <f t="shared" ca="1" si="6"/>
        <v>857796</v>
      </c>
      <c r="L42" s="9">
        <f t="shared" ca="1" si="7"/>
        <v>18013721</v>
      </c>
    </row>
    <row r="43" spans="2:12" x14ac:dyDescent="0.25">
      <c r="F43" s="6">
        <f t="shared" ca="1" si="3"/>
        <v>2058</v>
      </c>
      <c r="G43" s="7">
        <f t="shared" ca="1" si="4"/>
        <v>58</v>
      </c>
      <c r="H43" s="8">
        <f t="shared" ca="1" si="8"/>
        <v>16813721</v>
      </c>
      <c r="I43" s="7">
        <f t="shared" ca="1" si="1"/>
        <v>0</v>
      </c>
      <c r="J43" s="7" t="str" cm="1">
        <f t="array" aca="1" ref="J43" ca="1">_xlfn.TEXTJOIN(", ", TRUE, IF(C$23:C$41=G43, B$23:B$41, ""))</f>
        <v>Retirement</v>
      </c>
      <c r="K43" s="8">
        <f t="shared" ca="1" si="6"/>
        <v>840686</v>
      </c>
      <c r="L43" s="9">
        <f t="shared" ca="1" si="7"/>
        <v>17654407</v>
      </c>
    </row>
    <row r="44" spans="2:12" x14ac:dyDescent="0.25">
      <c r="F44" s="6">
        <f t="shared" ca="1" si="3"/>
        <v>2059</v>
      </c>
      <c r="G44" s="7">
        <f ca="1">G43+1</f>
        <v>59</v>
      </c>
      <c r="H44" s="8">
        <f t="shared" ca="1" si="8"/>
        <v>16454407</v>
      </c>
      <c r="I44" s="7">
        <f t="shared" ca="1" si="1"/>
        <v>0</v>
      </c>
      <c r="J44" s="7" t="str" cm="1">
        <f t="array" aca="1" ref="J44" ca="1">_xlfn.TEXTJOIN(", ", TRUE, IF(C$23:C$41=G44, B$23:B$41, ""))</f>
        <v/>
      </c>
      <c r="K44" s="8">
        <f t="shared" ca="1" si="6"/>
        <v>822720</v>
      </c>
      <c r="L44" s="9">
        <f t="shared" ca="1" si="7"/>
        <v>17277127</v>
      </c>
    </row>
    <row r="45" spans="2:12" x14ac:dyDescent="0.25">
      <c r="F45" s="6">
        <f t="shared" ca="1" si="3"/>
        <v>2060</v>
      </c>
      <c r="G45" s="7">
        <f t="shared" ca="1" si="4"/>
        <v>60</v>
      </c>
      <c r="H45" s="8">
        <f t="shared" ca="1" si="8"/>
        <v>16077127</v>
      </c>
      <c r="I45" s="7">
        <f t="shared" ca="1" si="1"/>
        <v>0</v>
      </c>
      <c r="J45" s="7" t="str" cm="1">
        <f t="array" aca="1" ref="J45" ca="1">_xlfn.TEXTJOIN(", ", TRUE, IF(C$23:C$41=G45, B$23:B$41, ""))</f>
        <v/>
      </c>
      <c r="K45" s="8">
        <f t="shared" ca="1" si="6"/>
        <v>803856</v>
      </c>
      <c r="L45" s="9">
        <f t="shared" ca="1" si="7"/>
        <v>16880983</v>
      </c>
    </row>
    <row r="46" spans="2:12" x14ac:dyDescent="0.25">
      <c r="F46" s="6">
        <f t="shared" ca="1" si="3"/>
        <v>2061</v>
      </c>
      <c r="G46" s="7">
        <f t="shared" ca="1" si="4"/>
        <v>61</v>
      </c>
      <c r="H46" s="8">
        <f t="shared" ca="1" si="8"/>
        <v>15680983</v>
      </c>
      <c r="I46" s="7">
        <f t="shared" ca="1" si="1"/>
        <v>0</v>
      </c>
      <c r="J46" s="7" t="str" cm="1">
        <f t="array" aca="1" ref="J46" ca="1">_xlfn.TEXTJOIN(", ", TRUE, IF(C$23:C$41=G46, B$23:B$41, ""))</f>
        <v/>
      </c>
      <c r="K46" s="8">
        <f t="shared" ca="1" si="6"/>
        <v>784049</v>
      </c>
      <c r="L46" s="9">
        <f t="shared" ca="1" si="7"/>
        <v>16465032</v>
      </c>
    </row>
    <row r="47" spans="2:12" x14ac:dyDescent="0.25">
      <c r="F47" s="6">
        <f t="shared" ca="1" si="3"/>
        <v>2062</v>
      </c>
      <c r="G47" s="7">
        <f t="shared" ca="1" si="4"/>
        <v>62</v>
      </c>
      <c r="H47" s="8">
        <f t="shared" ca="1" si="8"/>
        <v>15265032</v>
      </c>
      <c r="I47" s="7">
        <f t="shared" ca="1" si="1"/>
        <v>0</v>
      </c>
      <c r="J47" s="7" t="str" cm="1">
        <f t="array" aca="1" ref="J47" ca="1">_xlfn.TEXTJOIN(", ", TRUE, IF(C$23:C$41=G47, B$23:B$41, ""))</f>
        <v/>
      </c>
      <c r="K47" s="8">
        <f t="shared" ca="1" si="6"/>
        <v>763252</v>
      </c>
      <c r="L47" s="9">
        <f t="shared" ca="1" si="7"/>
        <v>16028284</v>
      </c>
    </row>
    <row r="48" spans="2:12" x14ac:dyDescent="0.25">
      <c r="F48" s="6">
        <f t="shared" ca="1" si="3"/>
        <v>2063</v>
      </c>
      <c r="G48" s="7">
        <f t="shared" ca="1" si="4"/>
        <v>63</v>
      </c>
      <c r="H48" s="8">
        <f t="shared" ca="1" si="8"/>
        <v>14828284</v>
      </c>
      <c r="I48" s="7">
        <f t="shared" ca="1" si="1"/>
        <v>0</v>
      </c>
      <c r="J48" s="7" t="str" cm="1">
        <f t="array" aca="1" ref="J48" ca="1">_xlfn.TEXTJOIN(", ", TRUE, IF(C$23:C$41=G48, B$23:B$41, ""))</f>
        <v/>
      </c>
      <c r="K48" s="8">
        <f t="shared" ca="1" si="6"/>
        <v>741414</v>
      </c>
      <c r="L48" s="9">
        <f t="shared" ca="1" si="7"/>
        <v>15569698</v>
      </c>
    </row>
    <row r="49" spans="6:12" x14ac:dyDescent="0.25">
      <c r="F49" s="6">
        <f t="shared" ca="1" si="3"/>
        <v>2064</v>
      </c>
      <c r="G49" s="7">
        <f t="shared" ca="1" si="4"/>
        <v>64</v>
      </c>
      <c r="H49" s="8">
        <f t="shared" ca="1" si="8"/>
        <v>14369698</v>
      </c>
      <c r="I49" s="7">
        <f t="shared" ca="1" si="1"/>
        <v>0</v>
      </c>
      <c r="J49" s="7" t="str" cm="1">
        <f t="array" aca="1" ref="J49" ca="1">_xlfn.TEXTJOIN(", ", TRUE, IF(C$23:C$41=G49, B$23:B$41, ""))</f>
        <v/>
      </c>
      <c r="K49" s="8">
        <f t="shared" ca="1" si="6"/>
        <v>718485</v>
      </c>
      <c r="L49" s="9">
        <f t="shared" ca="1" si="7"/>
        <v>15088183</v>
      </c>
    </row>
    <row r="50" spans="6:12" x14ac:dyDescent="0.25">
      <c r="F50" s="6">
        <f t="shared" ca="1" si="3"/>
        <v>2065</v>
      </c>
      <c r="G50" s="7">
        <f t="shared" ca="1" si="4"/>
        <v>65</v>
      </c>
      <c r="H50" s="8">
        <f t="shared" ca="1" si="8"/>
        <v>13888183</v>
      </c>
      <c r="I50" s="7">
        <f t="shared" ca="1" si="1"/>
        <v>0</v>
      </c>
      <c r="J50" s="7" t="str" cm="1">
        <f t="array" aca="1" ref="J50" ca="1">_xlfn.TEXTJOIN(", ", TRUE, IF(C$23:C$41=G50, B$23:B$41, ""))</f>
        <v/>
      </c>
      <c r="K50" s="8">
        <f t="shared" ca="1" si="6"/>
        <v>694409</v>
      </c>
      <c r="L50" s="9">
        <f t="shared" ca="1" si="7"/>
        <v>14582592</v>
      </c>
    </row>
    <row r="51" spans="6:12" x14ac:dyDescent="0.25">
      <c r="F51" s="6">
        <f t="shared" ca="1" si="3"/>
        <v>2066</v>
      </c>
      <c r="G51" s="7">
        <f t="shared" ca="1" si="4"/>
        <v>66</v>
      </c>
      <c r="H51" s="8">
        <f t="shared" ca="1" si="8"/>
        <v>13382592</v>
      </c>
      <c r="I51" s="7">
        <f t="shared" ca="1" si="1"/>
        <v>0</v>
      </c>
      <c r="J51" s="7" t="str" cm="1">
        <f t="array" aca="1" ref="J51" ca="1">_xlfn.TEXTJOIN(", ", TRUE, IF(C$23:C$41=G51, B$23:B$41, ""))</f>
        <v/>
      </c>
      <c r="K51" s="8">
        <f t="shared" ca="1" si="6"/>
        <v>669130</v>
      </c>
      <c r="L51" s="9">
        <f t="shared" ca="1" si="7"/>
        <v>14051722</v>
      </c>
    </row>
    <row r="52" spans="6:12" x14ac:dyDescent="0.25">
      <c r="F52" s="6">
        <f ca="1">F51+1</f>
        <v>2067</v>
      </c>
      <c r="G52" s="7">
        <f t="shared" ca="1" si="4"/>
        <v>67</v>
      </c>
      <c r="H52" s="8">
        <f t="shared" ca="1" si="8"/>
        <v>12851722</v>
      </c>
      <c r="I52" s="7">
        <f t="shared" ca="1" si="1"/>
        <v>0</v>
      </c>
      <c r="J52" s="7" t="str" cm="1">
        <f t="array" aca="1" ref="J52" ca="1">_xlfn.TEXTJOIN(", ", TRUE, IF(C$23:C$41=G52, B$23:B$41, ""))</f>
        <v/>
      </c>
      <c r="K52" s="8">
        <f t="shared" ca="1" si="6"/>
        <v>642586</v>
      </c>
      <c r="L52" s="9">
        <f t="shared" ca="1" si="7"/>
        <v>13494308</v>
      </c>
    </row>
    <row r="53" spans="6:12" x14ac:dyDescent="0.25">
      <c r="F53" s="6">
        <f t="shared" ca="1" si="3"/>
        <v>2068</v>
      </c>
      <c r="G53" s="7">
        <f t="shared" ca="1" si="4"/>
        <v>68</v>
      </c>
      <c r="H53" s="8">
        <f t="shared" ca="1" si="8"/>
        <v>12294308</v>
      </c>
      <c r="I53" s="7">
        <f t="shared" ca="1" si="1"/>
        <v>0</v>
      </c>
      <c r="J53" s="7" t="str" cm="1">
        <f t="array" aca="1" ref="J53" ca="1">_xlfn.TEXTJOIN(", ", TRUE, IF(C$23:C$41=G53, B$23:B$41, ""))</f>
        <v/>
      </c>
      <c r="K53" s="8">
        <f t="shared" ca="1" si="6"/>
        <v>614715</v>
      </c>
      <c r="L53" s="9">
        <f t="shared" ca="1" si="7"/>
        <v>12909023</v>
      </c>
    </row>
    <row r="54" spans="6:12" x14ac:dyDescent="0.25">
      <c r="F54" s="6">
        <f t="shared" ca="1" si="3"/>
        <v>2069</v>
      </c>
      <c r="G54" s="7">
        <f t="shared" ca="1" si="4"/>
        <v>69</v>
      </c>
      <c r="H54" s="8">
        <f t="shared" ca="1" si="8"/>
        <v>11709023</v>
      </c>
      <c r="I54" s="7">
        <f t="shared" ca="1" si="1"/>
        <v>0</v>
      </c>
      <c r="J54" s="7" t="str" cm="1">
        <f t="array" aca="1" ref="J54" ca="1">_xlfn.TEXTJOIN(", ", TRUE, IF(C$23:C$41=G54, B$23:B$41, ""))</f>
        <v/>
      </c>
      <c r="K54" s="8">
        <f t="shared" ca="1" si="6"/>
        <v>585451</v>
      </c>
      <c r="L54" s="9">
        <f t="shared" ca="1" si="7"/>
        <v>12294474</v>
      </c>
    </row>
    <row r="55" spans="6:12" x14ac:dyDescent="0.25">
      <c r="F55" s="6">
        <f t="shared" ca="1" si="3"/>
        <v>2070</v>
      </c>
      <c r="G55" s="7">
        <f t="shared" ca="1" si="4"/>
        <v>70</v>
      </c>
      <c r="H55" s="8">
        <f t="shared" ca="1" si="8"/>
        <v>11094474</v>
      </c>
      <c r="I55" s="7">
        <f t="shared" ca="1" si="1"/>
        <v>0</v>
      </c>
      <c r="J55" s="7" t="str" cm="1">
        <f t="array" aca="1" ref="J55" ca="1">_xlfn.TEXTJOIN(", ", TRUE, IF(C$23:C$41=G55, B$23:B$41, ""))</f>
        <v/>
      </c>
      <c r="K55" s="8">
        <f t="shared" ca="1" si="6"/>
        <v>554724</v>
      </c>
      <c r="L55" s="9">
        <f t="shared" ca="1" si="7"/>
        <v>11649198</v>
      </c>
    </row>
    <row r="56" spans="6:12" x14ac:dyDescent="0.25">
      <c r="F56" s="6">
        <f t="shared" ca="1" si="3"/>
        <v>2071</v>
      </c>
      <c r="G56" s="7">
        <f t="shared" ca="1" si="4"/>
        <v>71</v>
      </c>
      <c r="H56" s="8">
        <f t="shared" ca="1" si="8"/>
        <v>10449198</v>
      </c>
      <c r="I56" s="7">
        <f t="shared" ca="1" si="1"/>
        <v>0</v>
      </c>
      <c r="J56" s="7" t="str" cm="1">
        <f t="array" aca="1" ref="J56" ca="1">_xlfn.TEXTJOIN(", ", TRUE, IF(C$23:C$41=G56, B$23:B$41, ""))</f>
        <v/>
      </c>
      <c r="K56" s="8">
        <f t="shared" ca="1" si="6"/>
        <v>522460</v>
      </c>
      <c r="L56" s="9">
        <f t="shared" ca="1" si="7"/>
        <v>10971658</v>
      </c>
    </row>
    <row r="57" spans="6:12" x14ac:dyDescent="0.25">
      <c r="F57" s="6">
        <f t="shared" ca="1" si="3"/>
        <v>2072</v>
      </c>
      <c r="G57" s="7">
        <f t="shared" ca="1" si="4"/>
        <v>72</v>
      </c>
      <c r="H57" s="8">
        <f t="shared" ca="1" si="8"/>
        <v>9771658</v>
      </c>
      <c r="I57" s="7">
        <f t="shared" ca="1" si="1"/>
        <v>0</v>
      </c>
      <c r="J57" s="7" t="str" cm="1">
        <f t="array" aca="1" ref="J57" ca="1">_xlfn.TEXTJOIN(", ", TRUE, IF(C$23:C$41=G57, B$23:B$41, ""))</f>
        <v/>
      </c>
      <c r="K57" s="8">
        <f t="shared" ca="1" si="6"/>
        <v>488583</v>
      </c>
      <c r="L57" s="9">
        <f t="shared" ca="1" si="7"/>
        <v>10260241</v>
      </c>
    </row>
    <row r="58" spans="6:12" x14ac:dyDescent="0.25">
      <c r="F58" s="6">
        <f t="shared" ca="1" si="3"/>
        <v>2073</v>
      </c>
      <c r="G58" s="7">
        <f t="shared" ca="1" si="4"/>
        <v>73</v>
      </c>
      <c r="H58" s="8">
        <f t="shared" ca="1" si="8"/>
        <v>9060241</v>
      </c>
      <c r="I58" s="7">
        <f t="shared" ca="1" si="1"/>
        <v>0</v>
      </c>
      <c r="J58" s="7" t="str" cm="1">
        <f t="array" aca="1" ref="J58" ca="1">_xlfn.TEXTJOIN(", ", TRUE, IF(C$23:C$41=G58, B$23:B$41, ""))</f>
        <v/>
      </c>
      <c r="K58" s="8">
        <f t="shared" ca="1" si="6"/>
        <v>453012</v>
      </c>
      <c r="L58" s="9">
        <f t="shared" ca="1" si="7"/>
        <v>9513253</v>
      </c>
    </row>
    <row r="59" spans="6:12" x14ac:dyDescent="0.25">
      <c r="F59" s="6">
        <f t="shared" ca="1" si="3"/>
        <v>2074</v>
      </c>
      <c r="G59" s="7">
        <f t="shared" ca="1" si="4"/>
        <v>74</v>
      </c>
      <c r="H59" s="8">
        <f t="shared" ca="1" si="8"/>
        <v>8313253</v>
      </c>
      <c r="I59" s="7">
        <f t="shared" ca="1" si="1"/>
        <v>0</v>
      </c>
      <c r="J59" s="7" t="str" cm="1">
        <f t="array" aca="1" ref="J59" ca="1">_xlfn.TEXTJOIN(", ", TRUE, IF(C$23:C$41=G59, B$23:B$41, ""))</f>
        <v/>
      </c>
      <c r="K59" s="8">
        <f t="shared" ca="1" si="6"/>
        <v>415663</v>
      </c>
      <c r="L59" s="9">
        <f t="shared" ca="1" si="7"/>
        <v>8728916</v>
      </c>
    </row>
    <row r="60" spans="6:12" x14ac:dyDescent="0.25">
      <c r="F60" s="6">
        <f t="shared" ca="1" si="3"/>
        <v>2075</v>
      </c>
      <c r="G60" s="7">
        <f t="shared" ca="1" si="4"/>
        <v>75</v>
      </c>
      <c r="H60" s="8">
        <f t="shared" ca="1" si="8"/>
        <v>7528916</v>
      </c>
      <c r="I60" s="7">
        <f t="shared" ca="1" si="1"/>
        <v>0</v>
      </c>
      <c r="J60" s="7" t="str" cm="1">
        <f t="array" aca="1" ref="J60" ca="1">_xlfn.TEXTJOIN(", ", TRUE, IF(C$23:C$41=G60, B$23:B$41, ""))</f>
        <v/>
      </c>
      <c r="K60" s="8">
        <f t="shared" ca="1" si="6"/>
        <v>376446</v>
      </c>
      <c r="L60" s="9">
        <f t="shared" ca="1" si="7"/>
        <v>7905362</v>
      </c>
    </row>
    <row r="61" spans="6:12" x14ac:dyDescent="0.25">
      <c r="F61" s="6">
        <f t="shared" ca="1" si="3"/>
        <v>2076</v>
      </c>
      <c r="G61" s="7">
        <f t="shared" ca="1" si="4"/>
        <v>76</v>
      </c>
      <c r="H61" s="8">
        <f t="shared" ca="1" si="8"/>
        <v>6705362</v>
      </c>
      <c r="I61" s="7">
        <f t="shared" ca="1" si="1"/>
        <v>0</v>
      </c>
      <c r="J61" s="7" t="str" cm="1">
        <f t="array" aca="1" ref="J61" ca="1">_xlfn.TEXTJOIN(", ", TRUE, IF(C$23:C$41=G61, B$23:B$41, ""))</f>
        <v/>
      </c>
      <c r="K61" s="8">
        <f t="shared" ca="1" si="6"/>
        <v>335268</v>
      </c>
      <c r="L61" s="9">
        <f t="shared" ca="1" si="7"/>
        <v>7040630</v>
      </c>
    </row>
    <row r="62" spans="6:12" x14ac:dyDescent="0.25">
      <c r="F62" s="6">
        <f t="shared" ca="1" si="3"/>
        <v>2077</v>
      </c>
      <c r="G62" s="7">
        <f t="shared" ca="1" si="4"/>
        <v>77</v>
      </c>
      <c r="H62" s="8">
        <f t="shared" ca="1" si="8"/>
        <v>5840630</v>
      </c>
      <c r="I62" s="7">
        <f t="shared" ca="1" si="1"/>
        <v>0</v>
      </c>
      <c r="J62" s="7" t="str" cm="1">
        <f t="array" aca="1" ref="J62" ca="1">_xlfn.TEXTJOIN(", ", TRUE, IF(C$23:C$41=G62, B$23:B$41, ""))</f>
        <v/>
      </c>
      <c r="K62" s="8">
        <f t="shared" ca="1" si="6"/>
        <v>292032</v>
      </c>
      <c r="L62" s="9">
        <f t="shared" ca="1" si="7"/>
        <v>6132662</v>
      </c>
    </row>
    <row r="63" spans="6:12" x14ac:dyDescent="0.25">
      <c r="F63" s="6">
        <f t="shared" ca="1" si="3"/>
        <v>2078</v>
      </c>
      <c r="G63" s="7">
        <f t="shared" ca="1" si="4"/>
        <v>78</v>
      </c>
      <c r="H63" s="8">
        <f t="shared" ca="1" si="8"/>
        <v>4932662</v>
      </c>
      <c r="I63" s="7">
        <f t="shared" ca="1" si="1"/>
        <v>0</v>
      </c>
      <c r="J63" s="7" t="str" cm="1">
        <f t="array" aca="1" ref="J63" ca="1">_xlfn.TEXTJOIN(", ", TRUE, IF(C$23:C$41=G63, B$23:B$41, ""))</f>
        <v/>
      </c>
      <c r="K63" s="8">
        <f t="shared" ca="1" si="6"/>
        <v>246633</v>
      </c>
      <c r="L63" s="9">
        <f t="shared" ca="1" si="7"/>
        <v>5179295</v>
      </c>
    </row>
    <row r="64" spans="6:12" x14ac:dyDescent="0.25">
      <c r="F64" s="6">
        <f t="shared" ca="1" si="3"/>
        <v>2079</v>
      </c>
      <c r="G64" s="7">
        <f t="shared" ca="1" si="4"/>
        <v>79</v>
      </c>
      <c r="H64" s="8">
        <f t="shared" ca="1" si="8"/>
        <v>3979295</v>
      </c>
      <c r="I64" s="7">
        <f t="shared" ca="1" si="1"/>
        <v>0</v>
      </c>
      <c r="J64" s="7" t="str" cm="1">
        <f t="array" aca="1" ref="J64" ca="1">_xlfn.TEXTJOIN(", ", TRUE, IF(C$23:C$41=G64, B$23:B$41, ""))</f>
        <v/>
      </c>
      <c r="K64" s="8">
        <f t="shared" ca="1" si="6"/>
        <v>198965</v>
      </c>
      <c r="L64" s="9">
        <f t="shared" ca="1" si="7"/>
        <v>4178260</v>
      </c>
    </row>
    <row r="65" spans="6:12" x14ac:dyDescent="0.25">
      <c r="F65" s="6">
        <f t="shared" ca="1" si="3"/>
        <v>2080</v>
      </c>
      <c r="G65" s="7">
        <f t="shared" ca="1" si="4"/>
        <v>80</v>
      </c>
      <c r="H65" s="8">
        <f t="shared" ca="1" si="8"/>
        <v>2978260</v>
      </c>
      <c r="I65" s="7">
        <f t="shared" ca="1" si="1"/>
        <v>0</v>
      </c>
      <c r="J65" s="7" t="str" cm="1">
        <f t="array" aca="1" ref="J65" ca="1">_xlfn.TEXTJOIN(", ", TRUE, IF(C$23:C$41=G65, B$23:B$41, ""))</f>
        <v>Life Expectancy</v>
      </c>
      <c r="K65" s="8">
        <f t="shared" ca="1" si="6"/>
        <v>148913</v>
      </c>
      <c r="L65" s="9">
        <f t="shared" ca="1" si="7"/>
        <v>3127173</v>
      </c>
    </row>
    <row r="66" spans="6:12" x14ac:dyDescent="0.25">
      <c r="F66" s="6">
        <f t="shared" ca="1" si="3"/>
        <v>2081</v>
      </c>
      <c r="G66" s="7">
        <f t="shared" ca="1" si="4"/>
        <v>81</v>
      </c>
      <c r="H66" s="8">
        <f t="shared" ca="1" si="8"/>
        <v>1927173</v>
      </c>
      <c r="I66" s="7">
        <f t="shared" ca="1" si="1"/>
        <v>0</v>
      </c>
      <c r="J66" s="7" t="str" cm="1">
        <f t="array" aca="1" ref="J66" ca="1">_xlfn.TEXTJOIN(", ", TRUE, IF(C$23:C$41=G66, B$23:B$41, ""))</f>
        <v/>
      </c>
      <c r="K66" s="8">
        <f t="shared" ca="1" si="6"/>
        <v>96359</v>
      </c>
      <c r="L66" s="9">
        <f t="shared" ca="1" si="7"/>
        <v>2023532</v>
      </c>
    </row>
    <row r="67" spans="6:12" x14ac:dyDescent="0.25">
      <c r="F67" s="6">
        <f t="shared" ca="1" si="3"/>
        <v>2082</v>
      </c>
      <c r="G67" s="7">
        <f t="shared" ca="1" si="4"/>
        <v>82</v>
      </c>
      <c r="H67" s="8">
        <f t="shared" ca="1" si="8"/>
        <v>823532</v>
      </c>
      <c r="I67" s="7">
        <f t="shared" ca="1" si="1"/>
        <v>0</v>
      </c>
      <c r="J67" s="7" t="str" cm="1">
        <f t="array" aca="1" ref="J67" ca="1">_xlfn.TEXTJOIN(", ", TRUE, IF(C$23:C$41=G67, B$23:B$41, ""))</f>
        <v/>
      </c>
      <c r="K67" s="8">
        <f t="shared" ca="1" si="6"/>
        <v>41177</v>
      </c>
      <c r="L67" s="9">
        <f t="shared" ca="1" si="7"/>
        <v>864709</v>
      </c>
    </row>
    <row r="68" spans="6:12" x14ac:dyDescent="0.25">
      <c r="F68" s="6">
        <f t="shared" ca="1" si="3"/>
        <v>2083</v>
      </c>
      <c r="G68" s="7">
        <f t="shared" ca="1" si="4"/>
        <v>83</v>
      </c>
      <c r="H68" s="8">
        <f t="shared" ca="1" si="8"/>
        <v>-335291</v>
      </c>
      <c r="I68" s="7">
        <f t="shared" ca="1" si="1"/>
        <v>0</v>
      </c>
      <c r="J68" s="7" t="str" cm="1">
        <f t="array" aca="1" ref="J68" ca="1">_xlfn.TEXTJOIN(", ", TRUE, IF(C$23:C$41=G68, B$23:B$41, ""))</f>
        <v/>
      </c>
      <c r="K68" s="8">
        <f t="shared" ca="1" si="6"/>
        <v>-16765</v>
      </c>
      <c r="L68" s="9">
        <f t="shared" ca="1" si="7"/>
        <v>-352056</v>
      </c>
    </row>
    <row r="69" spans="6:12" x14ac:dyDescent="0.25">
      <c r="F69" s="6">
        <f t="shared" ca="1" si="3"/>
        <v>2084</v>
      </c>
      <c r="G69" s="7">
        <f t="shared" ca="1" si="4"/>
        <v>84</v>
      </c>
      <c r="H69" s="8">
        <f t="shared" ca="1" si="8"/>
        <v>-1552056</v>
      </c>
      <c r="I69" s="7">
        <f t="shared" ca="1" si="1"/>
        <v>0</v>
      </c>
      <c r="J69" s="7" t="str" cm="1">
        <f t="array" aca="1" ref="J69" ca="1">_xlfn.TEXTJOIN(", ", TRUE, IF(C$23:C$41=G69, B$23:B$41, ""))</f>
        <v/>
      </c>
      <c r="K69" s="8">
        <f t="shared" ca="1" si="6"/>
        <v>-77603</v>
      </c>
      <c r="L69" s="9">
        <f t="shared" ca="1" si="7"/>
        <v>-1629659</v>
      </c>
    </row>
    <row r="70" spans="6:12" x14ac:dyDescent="0.25">
      <c r="F70" s="6">
        <f t="shared" ca="1" si="3"/>
        <v>2085</v>
      </c>
      <c r="G70" s="7">
        <f ca="1">G69+1</f>
        <v>85</v>
      </c>
      <c r="H70" s="8">
        <f t="shared" ca="1" si="8"/>
        <v>-2829659</v>
      </c>
      <c r="I70" s="7">
        <f t="shared" ca="1" si="1"/>
        <v>0</v>
      </c>
      <c r="J70" s="7" t="str" cm="1">
        <f t="array" aca="1" ref="J70" ca="1">_xlfn.TEXTJOIN(", ", TRUE, IF(C$23:C$41=G70, B$23:B$41, ""))</f>
        <v/>
      </c>
      <c r="K70" s="8">
        <f t="shared" ca="1" si="6"/>
        <v>-141483</v>
      </c>
      <c r="L70" s="9">
        <f t="shared" ca="1" si="7"/>
        <v>-2971142</v>
      </c>
    </row>
    <row r="71" spans="6:12" x14ac:dyDescent="0.25">
      <c r="F71" s="6">
        <f t="shared" ca="1" si="3"/>
        <v>2086</v>
      </c>
      <c r="G71" s="7">
        <f t="shared" ca="1" si="4"/>
        <v>86</v>
      </c>
      <c r="H71" s="8">
        <f t="shared" ca="1" si="8"/>
        <v>-4171142</v>
      </c>
      <c r="I71" s="7">
        <f t="shared" ca="1" si="1"/>
        <v>0</v>
      </c>
      <c r="J71" s="7" t="str" cm="1">
        <f t="array" aca="1" ref="J71" ca="1">_xlfn.TEXTJOIN(", ", TRUE, IF(C$23:C$41=G71, B$23:B$41, ""))</f>
        <v/>
      </c>
      <c r="K71" s="8">
        <f t="shared" ca="1" si="6"/>
        <v>-208557</v>
      </c>
      <c r="L71" s="9">
        <f t="shared" ca="1" si="7"/>
        <v>-4379699</v>
      </c>
    </row>
    <row r="72" spans="6:12" x14ac:dyDescent="0.25">
      <c r="F72" s="6">
        <f t="shared" ca="1" si="3"/>
        <v>2087</v>
      </c>
      <c r="G72" s="7">
        <f t="shared" ca="1" si="4"/>
        <v>87</v>
      </c>
      <c r="H72" s="8">
        <f t="shared" ca="1" si="8"/>
        <v>-5579699</v>
      </c>
      <c r="I72" s="7">
        <f t="shared" ca="1" si="1"/>
        <v>0</v>
      </c>
      <c r="J72" s="7" t="str" cm="1">
        <f t="array" aca="1" ref="J72" ca="1">_xlfn.TEXTJOIN(", ", TRUE, IF(C$23:C$41=G72, B$23:B$41, ""))</f>
        <v/>
      </c>
      <c r="K72" s="8">
        <f t="shared" ca="1" si="6"/>
        <v>-278985</v>
      </c>
      <c r="L72" s="9">
        <f t="shared" ca="1" si="7"/>
        <v>-5858684</v>
      </c>
    </row>
    <row r="73" spans="6:12" x14ac:dyDescent="0.25">
      <c r="F73" s="6">
        <f t="shared" ca="1" si="3"/>
        <v>2088</v>
      </c>
      <c r="G73" s="7">
        <f t="shared" ca="1" si="4"/>
        <v>88</v>
      </c>
      <c r="H73" s="8">
        <f t="shared" ca="1" si="8"/>
        <v>-7058684</v>
      </c>
      <c r="I73" s="7">
        <f t="shared" ca="1" si="1"/>
        <v>0</v>
      </c>
      <c r="J73" s="7" t="str" cm="1">
        <f t="array" aca="1" ref="J73" ca="1">_xlfn.TEXTJOIN(", ", TRUE, IF(C$23:C$41=G73, B$23:B$41, ""))</f>
        <v/>
      </c>
      <c r="K73" s="8">
        <f t="shared" ca="1" si="6"/>
        <v>-352934</v>
      </c>
      <c r="L73" s="9">
        <f t="shared" ca="1" si="7"/>
        <v>-7411618</v>
      </c>
    </row>
    <row r="74" spans="6:12" x14ac:dyDescent="0.25">
      <c r="F74" s="6">
        <f t="shared" ca="1" si="3"/>
        <v>2089</v>
      </c>
      <c r="G74" s="7">
        <f t="shared" ca="1" si="4"/>
        <v>89</v>
      </c>
      <c r="H74" s="8">
        <f t="shared" ref="H74:H105" ca="1" si="9">ROUND(IF(C$40&lt;=G74, L73-C$20, L73+C$18*(1+C$19)), 0)</f>
        <v>-8611618</v>
      </c>
      <c r="I74" s="7">
        <f t="shared" ref="I74:I109" ca="1" si="10">SUMIFS(D$23:D$41, C$23:C$41, G74)</f>
        <v>0</v>
      </c>
      <c r="J74" s="7" t="str" cm="1">
        <f t="array" aca="1" ref="J74" ca="1">_xlfn.TEXTJOIN(", ", TRUE, IF(C$23:C$41=G74, B$23:B$41, ""))</f>
        <v/>
      </c>
      <c r="K74" s="8">
        <f t="shared" ca="1" si="6"/>
        <v>-430581</v>
      </c>
      <c r="L74" s="9">
        <f t="shared" ca="1" si="7"/>
        <v>-9042199</v>
      </c>
    </row>
    <row r="75" spans="6:12" x14ac:dyDescent="0.25">
      <c r="F75" s="6">
        <f t="shared" ref="F75:G85" ca="1" si="11">F74+1</f>
        <v>2090</v>
      </c>
      <c r="G75" s="7">
        <f t="shared" ca="1" si="11"/>
        <v>90</v>
      </c>
      <c r="H75" s="8">
        <f t="shared" ca="1" si="9"/>
        <v>-10242199</v>
      </c>
      <c r="I75" s="7">
        <f t="shared" ca="1" si="10"/>
        <v>0</v>
      </c>
      <c r="J75" s="7" t="str" cm="1">
        <f t="array" aca="1" ref="J75" ca="1">_xlfn.TEXTJOIN(", ", TRUE, IF(C$23:C$41=G75, B$23:B$41, ""))</f>
        <v/>
      </c>
      <c r="K75" s="8">
        <f t="shared" ca="1" si="6"/>
        <v>-512110</v>
      </c>
      <c r="L75" s="9">
        <f t="shared" ca="1" si="7"/>
        <v>-10754309</v>
      </c>
    </row>
    <row r="76" spans="6:12" x14ac:dyDescent="0.25">
      <c r="F76" s="6">
        <f t="shared" ca="1" si="11"/>
        <v>2091</v>
      </c>
      <c r="G76" s="7">
        <f t="shared" ca="1" si="11"/>
        <v>91</v>
      </c>
      <c r="H76" s="8">
        <f t="shared" ca="1" si="9"/>
        <v>-11954309</v>
      </c>
      <c r="I76" s="7">
        <f t="shared" ca="1" si="10"/>
        <v>0</v>
      </c>
      <c r="J76" s="7" t="str" cm="1">
        <f t="array" aca="1" ref="J76" ca="1">_xlfn.TEXTJOIN(", ", TRUE, IF(C$23:C$41=G76, B$23:B$41, ""))</f>
        <v/>
      </c>
      <c r="K76" s="8">
        <f t="shared" ca="1" si="6"/>
        <v>-597715</v>
      </c>
      <c r="L76" s="9">
        <f t="shared" ca="1" si="7"/>
        <v>-12552024</v>
      </c>
    </row>
    <row r="77" spans="6:12" x14ac:dyDescent="0.25">
      <c r="F77" s="6">
        <f t="shared" ca="1" si="11"/>
        <v>2092</v>
      </c>
      <c r="G77" s="7">
        <f t="shared" ca="1" si="11"/>
        <v>92</v>
      </c>
      <c r="H77" s="8">
        <f t="shared" ca="1" si="9"/>
        <v>-13752024</v>
      </c>
      <c r="I77" s="7">
        <f t="shared" ca="1" si="10"/>
        <v>0</v>
      </c>
      <c r="J77" s="7" t="str" cm="1">
        <f t="array" aca="1" ref="J77" ca="1">_xlfn.TEXTJOIN(", ", TRUE, IF(C$23:C$41=G77, B$23:B$41, ""))</f>
        <v/>
      </c>
      <c r="K77" s="8">
        <f t="shared" ca="1" si="6"/>
        <v>-687601</v>
      </c>
      <c r="L77" s="9">
        <f t="shared" ca="1" si="7"/>
        <v>-14439625</v>
      </c>
    </row>
    <row r="78" spans="6:12" x14ac:dyDescent="0.25">
      <c r="F78" s="6">
        <f t="shared" ca="1" si="11"/>
        <v>2093</v>
      </c>
      <c r="G78" s="7">
        <f t="shared" ca="1" si="11"/>
        <v>93</v>
      </c>
      <c r="H78" s="8">
        <f t="shared" ca="1" si="9"/>
        <v>-15639625</v>
      </c>
      <c r="I78" s="7">
        <f t="shared" ca="1" si="10"/>
        <v>0</v>
      </c>
      <c r="J78" s="7" t="str" cm="1">
        <f t="array" aca="1" ref="J78" ca="1">_xlfn.TEXTJOIN(", ", TRUE, IF(C$23:C$41=G78, B$23:B$41, ""))</f>
        <v/>
      </c>
      <c r="K78" s="8">
        <f t="shared" ca="1" si="6"/>
        <v>-781981</v>
      </c>
      <c r="L78" s="9">
        <f t="shared" ca="1" si="7"/>
        <v>-16421606</v>
      </c>
    </row>
    <row r="79" spans="6:12" x14ac:dyDescent="0.25">
      <c r="F79" s="6">
        <f t="shared" ca="1" si="11"/>
        <v>2094</v>
      </c>
      <c r="G79" s="7">
        <f t="shared" ca="1" si="11"/>
        <v>94</v>
      </c>
      <c r="H79" s="8">
        <f t="shared" ca="1" si="9"/>
        <v>-17621606</v>
      </c>
      <c r="I79" s="7">
        <f t="shared" ca="1" si="10"/>
        <v>0</v>
      </c>
      <c r="J79" s="7" t="str" cm="1">
        <f t="array" aca="1" ref="J79" ca="1">_xlfn.TEXTJOIN(", ", TRUE, IF(C$23:C$41=G79, B$23:B$41, ""))</f>
        <v/>
      </c>
      <c r="K79" s="8">
        <f t="shared" ca="1" si="6"/>
        <v>-881080</v>
      </c>
      <c r="L79" s="9">
        <f t="shared" ca="1" si="7"/>
        <v>-18502686</v>
      </c>
    </row>
    <row r="80" spans="6:12" x14ac:dyDescent="0.25">
      <c r="F80" s="6">
        <f t="shared" ca="1" si="11"/>
        <v>2095</v>
      </c>
      <c r="G80" s="7">
        <f t="shared" ca="1" si="11"/>
        <v>95</v>
      </c>
      <c r="H80" s="8">
        <f t="shared" ca="1" si="9"/>
        <v>-19702686</v>
      </c>
      <c r="I80" s="7">
        <f t="shared" ca="1" si="10"/>
        <v>0</v>
      </c>
      <c r="J80" s="7" t="str" cm="1">
        <f t="array" aca="1" ref="J80" ca="1">_xlfn.TEXTJOIN(", ", TRUE, IF(C$23:C$41=G80, B$23:B$41, ""))</f>
        <v/>
      </c>
      <c r="K80" s="8">
        <f t="shared" ca="1" si="6"/>
        <v>-985134</v>
      </c>
      <c r="L80" s="9">
        <f t="shared" ca="1" si="7"/>
        <v>-20687820</v>
      </c>
    </row>
    <row r="81" spans="6:12" x14ac:dyDescent="0.25">
      <c r="F81" s="6">
        <f t="shared" ca="1" si="11"/>
        <v>2096</v>
      </c>
      <c r="G81" s="7">
        <f t="shared" ca="1" si="11"/>
        <v>96</v>
      </c>
      <c r="H81" s="8">
        <f t="shared" ca="1" si="9"/>
        <v>-21887820</v>
      </c>
      <c r="I81" s="7">
        <f t="shared" ca="1" si="10"/>
        <v>0</v>
      </c>
      <c r="J81" s="7" t="str" cm="1">
        <f t="array" aca="1" ref="J81" ca="1">_xlfn.TEXTJOIN(", ", TRUE, IF(C$23:C$41=G81, B$23:B$41, ""))</f>
        <v/>
      </c>
      <c r="K81" s="8">
        <f t="shared" ca="1" si="6"/>
        <v>-1094391</v>
      </c>
      <c r="L81" s="9">
        <f t="shared" ca="1" si="7"/>
        <v>-22982211</v>
      </c>
    </row>
    <row r="82" spans="6:12" x14ac:dyDescent="0.25">
      <c r="F82" s="6">
        <f t="shared" ca="1" si="11"/>
        <v>2097</v>
      </c>
      <c r="G82" s="7">
        <f t="shared" ca="1" si="11"/>
        <v>97</v>
      </c>
      <c r="H82" s="8">
        <f t="shared" ca="1" si="9"/>
        <v>-24182211</v>
      </c>
      <c r="I82" s="7">
        <f t="shared" ca="1" si="10"/>
        <v>0</v>
      </c>
      <c r="J82" s="7" t="str" cm="1">
        <f t="array" aca="1" ref="J82" ca="1">_xlfn.TEXTJOIN(", ", TRUE, IF(C$23:C$41=G82, B$23:B$41, ""))</f>
        <v/>
      </c>
      <c r="K82" s="8">
        <f t="shared" ca="1" si="6"/>
        <v>-1209111</v>
      </c>
      <c r="L82" s="9">
        <f t="shared" ca="1" si="7"/>
        <v>-25391322</v>
      </c>
    </row>
    <row r="83" spans="6:12" x14ac:dyDescent="0.25">
      <c r="F83" s="6">
        <f t="shared" ca="1" si="11"/>
        <v>2098</v>
      </c>
      <c r="G83" s="7">
        <f t="shared" ca="1" si="11"/>
        <v>98</v>
      </c>
      <c r="H83" s="8">
        <f t="shared" ca="1" si="9"/>
        <v>-26591322</v>
      </c>
      <c r="I83" s="7">
        <f t="shared" ca="1" si="10"/>
        <v>0</v>
      </c>
      <c r="J83" s="7" t="str" cm="1">
        <f t="array" aca="1" ref="J83" ca="1">_xlfn.TEXTJOIN(", ", TRUE, IF(C$23:C$41=G83, B$23:B$41, ""))</f>
        <v/>
      </c>
      <c r="K83" s="8">
        <f t="shared" ref="K83:K109" ca="1" si="12">ROUND((H83-I83)*((C$13-(C$14+$C$15))), 0)</f>
        <v>-1329566</v>
      </c>
      <c r="L83" s="9">
        <f t="shared" ref="L83:L109" ca="1" si="13">ROUND((H83-I83)+K83, 0)</f>
        <v>-27920888</v>
      </c>
    </row>
    <row r="84" spans="6:12" x14ac:dyDescent="0.25">
      <c r="F84" s="6">
        <f t="shared" ca="1" si="11"/>
        <v>2099</v>
      </c>
      <c r="G84" s="7">
        <f t="shared" ca="1" si="11"/>
        <v>99</v>
      </c>
      <c r="H84" s="8">
        <f t="shared" ca="1" si="9"/>
        <v>-29120888</v>
      </c>
      <c r="I84" s="7">
        <f t="shared" ca="1" si="10"/>
        <v>0</v>
      </c>
      <c r="J84" s="7" t="str" cm="1">
        <f t="array" aca="1" ref="J84" ca="1">_xlfn.TEXTJOIN(", ", TRUE, IF(C$23:C$41=G84, B$23:B$41, ""))</f>
        <v/>
      </c>
      <c r="K84" s="8">
        <f t="shared" ca="1" si="12"/>
        <v>-1456044</v>
      </c>
      <c r="L84" s="9">
        <f t="shared" ca="1" si="13"/>
        <v>-30576932</v>
      </c>
    </row>
    <row r="85" spans="6:12" x14ac:dyDescent="0.25">
      <c r="F85" s="6">
        <f t="shared" ca="1" si="11"/>
        <v>2100</v>
      </c>
      <c r="G85" s="7">
        <f t="shared" ca="1" si="11"/>
        <v>100</v>
      </c>
      <c r="H85" s="8">
        <f t="shared" ca="1" si="9"/>
        <v>-31776932</v>
      </c>
      <c r="I85" s="7">
        <f t="shared" ca="1" si="10"/>
        <v>0</v>
      </c>
      <c r="J85" s="7" t="str" cm="1">
        <f t="array" aca="1" ref="J85" ca="1">_xlfn.TEXTJOIN(", ", TRUE, IF(C$23:C$41=G85, B$23:B$41, ""))</f>
        <v/>
      </c>
      <c r="K85" s="8">
        <f t="shared" ca="1" si="12"/>
        <v>-1588847</v>
      </c>
      <c r="L85" s="9">
        <f t="shared" ca="1" si="13"/>
        <v>-33365779</v>
      </c>
    </row>
    <row r="86" spans="6:12" x14ac:dyDescent="0.25">
      <c r="F86" s="6">
        <f t="shared" ref="F86:F109" ca="1" si="14">F85+1</f>
        <v>2101</v>
      </c>
      <c r="G86" s="7">
        <f t="shared" ref="G86:G109" ca="1" si="15">G85+1</f>
        <v>101</v>
      </c>
      <c r="H86" s="8">
        <f t="shared" ca="1" si="9"/>
        <v>-34565779</v>
      </c>
      <c r="I86" s="7">
        <f t="shared" ca="1" si="10"/>
        <v>0</v>
      </c>
      <c r="J86" s="7" t="str" cm="1">
        <f t="array" aca="1" ref="J86" ca="1">_xlfn.TEXTJOIN(", ", TRUE, IF(C$23:C$41=G86, B$23:B$41, ""))</f>
        <v/>
      </c>
      <c r="K86" s="8">
        <f t="shared" ca="1" si="12"/>
        <v>-1728289</v>
      </c>
      <c r="L86" s="9">
        <f t="shared" ca="1" si="13"/>
        <v>-36294068</v>
      </c>
    </row>
    <row r="87" spans="6:12" x14ac:dyDescent="0.25">
      <c r="F87" s="6">
        <f t="shared" ca="1" si="14"/>
        <v>2102</v>
      </c>
      <c r="G87" s="7">
        <f t="shared" ca="1" si="15"/>
        <v>102</v>
      </c>
      <c r="H87" s="8">
        <f t="shared" ca="1" si="9"/>
        <v>-37494068</v>
      </c>
      <c r="I87" s="7">
        <f t="shared" ca="1" si="10"/>
        <v>0</v>
      </c>
      <c r="J87" s="7" t="str" cm="1">
        <f t="array" aca="1" ref="J87" ca="1">_xlfn.TEXTJOIN(", ", TRUE, IF(C$23:C$41=G87, B$23:B$41, ""))</f>
        <v/>
      </c>
      <c r="K87" s="8">
        <f t="shared" ca="1" si="12"/>
        <v>-1874703</v>
      </c>
      <c r="L87" s="9">
        <f t="shared" ca="1" si="13"/>
        <v>-39368771</v>
      </c>
    </row>
    <row r="88" spans="6:12" x14ac:dyDescent="0.25">
      <c r="F88" s="6">
        <f t="shared" ca="1" si="14"/>
        <v>2103</v>
      </c>
      <c r="G88" s="7">
        <f t="shared" ca="1" si="15"/>
        <v>103</v>
      </c>
      <c r="H88" s="8">
        <f t="shared" ca="1" si="9"/>
        <v>-40568771</v>
      </c>
      <c r="I88" s="7">
        <f t="shared" ca="1" si="10"/>
        <v>0</v>
      </c>
      <c r="J88" s="7" t="str" cm="1">
        <f t="array" aca="1" ref="J88" ca="1">_xlfn.TEXTJOIN(", ", TRUE, IF(C$23:C$41=G88, B$23:B$41, ""))</f>
        <v/>
      </c>
      <c r="K88" s="8">
        <f t="shared" ca="1" si="12"/>
        <v>-2028439</v>
      </c>
      <c r="L88" s="9">
        <f t="shared" ca="1" si="13"/>
        <v>-42597210</v>
      </c>
    </row>
    <row r="89" spans="6:12" x14ac:dyDescent="0.25">
      <c r="F89" s="6">
        <f t="shared" ca="1" si="14"/>
        <v>2104</v>
      </c>
      <c r="G89" s="7">
        <f t="shared" ca="1" si="15"/>
        <v>104</v>
      </c>
      <c r="H89" s="8">
        <f t="shared" ca="1" si="9"/>
        <v>-43797210</v>
      </c>
      <c r="I89" s="7">
        <f t="shared" ca="1" si="10"/>
        <v>0</v>
      </c>
      <c r="J89" s="7" t="str" cm="1">
        <f t="array" aca="1" ref="J89" ca="1">_xlfn.TEXTJOIN(", ", TRUE, IF(C$23:C$41=G89, B$23:B$41, ""))</f>
        <v/>
      </c>
      <c r="K89" s="8">
        <f t="shared" ca="1" si="12"/>
        <v>-2189861</v>
      </c>
      <c r="L89" s="9">
        <f t="shared" ca="1" si="13"/>
        <v>-45987071</v>
      </c>
    </row>
    <row r="90" spans="6:12" x14ac:dyDescent="0.25">
      <c r="F90" s="6">
        <f t="shared" ca="1" si="14"/>
        <v>2105</v>
      </c>
      <c r="G90" s="7">
        <f t="shared" ca="1" si="15"/>
        <v>105</v>
      </c>
      <c r="H90" s="8">
        <f t="shared" ca="1" si="9"/>
        <v>-47187071</v>
      </c>
      <c r="I90" s="7">
        <f t="shared" ca="1" si="10"/>
        <v>0</v>
      </c>
      <c r="J90" s="7" t="str" cm="1">
        <f t="array" aca="1" ref="J90" ca="1">_xlfn.TEXTJOIN(", ", TRUE, IF(C$23:C$41=G90, B$23:B$41, ""))</f>
        <v/>
      </c>
      <c r="K90" s="8">
        <f t="shared" ca="1" si="12"/>
        <v>-2359354</v>
      </c>
      <c r="L90" s="9">
        <f t="shared" ca="1" si="13"/>
        <v>-49546425</v>
      </c>
    </row>
    <row r="91" spans="6:12" x14ac:dyDescent="0.25">
      <c r="F91" s="6">
        <f t="shared" ca="1" si="14"/>
        <v>2106</v>
      </c>
      <c r="G91" s="7">
        <f t="shared" ca="1" si="15"/>
        <v>106</v>
      </c>
      <c r="H91" s="8">
        <f t="shared" ca="1" si="9"/>
        <v>-50746425</v>
      </c>
      <c r="I91" s="7">
        <f t="shared" ca="1" si="10"/>
        <v>0</v>
      </c>
      <c r="J91" s="7" t="str" cm="1">
        <f t="array" aca="1" ref="J91" ca="1">_xlfn.TEXTJOIN(", ", TRUE, IF(C$23:C$41=G91, B$23:B$41, ""))</f>
        <v/>
      </c>
      <c r="K91" s="8">
        <f t="shared" ca="1" si="12"/>
        <v>-2537321</v>
      </c>
      <c r="L91" s="9">
        <f t="shared" ca="1" si="13"/>
        <v>-53283746</v>
      </c>
    </row>
    <row r="92" spans="6:12" x14ac:dyDescent="0.25">
      <c r="F92" s="6">
        <f t="shared" ca="1" si="14"/>
        <v>2107</v>
      </c>
      <c r="G92" s="7">
        <f t="shared" ca="1" si="15"/>
        <v>107</v>
      </c>
      <c r="H92" s="8">
        <f t="shared" ca="1" si="9"/>
        <v>-54483746</v>
      </c>
      <c r="I92" s="7">
        <f t="shared" ca="1" si="10"/>
        <v>0</v>
      </c>
      <c r="J92" s="7" t="str" cm="1">
        <f t="array" aca="1" ref="J92" ca="1">_xlfn.TEXTJOIN(", ", TRUE, IF(C$23:C$41=G92, B$23:B$41, ""))</f>
        <v/>
      </c>
      <c r="K92" s="8">
        <f t="shared" ca="1" si="12"/>
        <v>-2724187</v>
      </c>
      <c r="L92" s="9">
        <f t="shared" ca="1" si="13"/>
        <v>-57207933</v>
      </c>
    </row>
    <row r="93" spans="6:12" x14ac:dyDescent="0.25">
      <c r="F93" s="6">
        <f t="shared" ca="1" si="14"/>
        <v>2108</v>
      </c>
      <c r="G93" s="7">
        <f t="shared" ca="1" si="15"/>
        <v>108</v>
      </c>
      <c r="H93" s="8">
        <f t="shared" ca="1" si="9"/>
        <v>-58407933</v>
      </c>
      <c r="I93" s="7">
        <f t="shared" ca="1" si="10"/>
        <v>0</v>
      </c>
      <c r="J93" s="7" t="str" cm="1">
        <f t="array" aca="1" ref="J93" ca="1">_xlfn.TEXTJOIN(", ", TRUE, IF(C$23:C$41=G93, B$23:B$41, ""))</f>
        <v/>
      </c>
      <c r="K93" s="8">
        <f t="shared" ca="1" si="12"/>
        <v>-2920397</v>
      </c>
      <c r="L93" s="9">
        <f t="shared" ca="1" si="13"/>
        <v>-61328330</v>
      </c>
    </row>
    <row r="94" spans="6:12" x14ac:dyDescent="0.25">
      <c r="F94" s="6">
        <f t="shared" ca="1" si="14"/>
        <v>2109</v>
      </c>
      <c r="G94" s="7">
        <f t="shared" ca="1" si="15"/>
        <v>109</v>
      </c>
      <c r="H94" s="8">
        <f t="shared" ca="1" si="9"/>
        <v>-62528330</v>
      </c>
      <c r="I94" s="7">
        <f t="shared" ca="1" si="10"/>
        <v>0</v>
      </c>
      <c r="J94" s="7" t="str" cm="1">
        <f t="array" aca="1" ref="J94" ca="1">_xlfn.TEXTJOIN(", ", TRUE, IF(C$23:C$41=G94, B$23:B$41, ""))</f>
        <v/>
      </c>
      <c r="K94" s="8">
        <f t="shared" ca="1" si="12"/>
        <v>-3126417</v>
      </c>
      <c r="L94" s="9">
        <f t="shared" ca="1" si="13"/>
        <v>-65654747</v>
      </c>
    </row>
    <row r="95" spans="6:12" x14ac:dyDescent="0.25">
      <c r="F95" s="6">
        <f t="shared" ca="1" si="14"/>
        <v>2110</v>
      </c>
      <c r="G95" s="7">
        <f t="shared" ca="1" si="15"/>
        <v>110</v>
      </c>
      <c r="H95" s="8">
        <f t="shared" ca="1" si="9"/>
        <v>-66854747</v>
      </c>
      <c r="I95" s="7">
        <f t="shared" ca="1" si="10"/>
        <v>0</v>
      </c>
      <c r="J95" s="7" t="str" cm="1">
        <f t="array" aca="1" ref="J95" ca="1">_xlfn.TEXTJOIN(", ", TRUE, IF(C$23:C$41=G95, B$23:B$41, ""))</f>
        <v/>
      </c>
      <c r="K95" s="8">
        <f t="shared" ca="1" si="12"/>
        <v>-3342737</v>
      </c>
      <c r="L95" s="9">
        <f t="shared" ca="1" si="13"/>
        <v>-70197484</v>
      </c>
    </row>
    <row r="96" spans="6:12" x14ac:dyDescent="0.25">
      <c r="F96" s="6">
        <f t="shared" ca="1" si="14"/>
        <v>2111</v>
      </c>
      <c r="G96" s="7">
        <f t="shared" ca="1" si="15"/>
        <v>111</v>
      </c>
      <c r="H96" s="8">
        <f t="shared" ca="1" si="9"/>
        <v>-71397484</v>
      </c>
      <c r="I96" s="7">
        <f t="shared" ca="1" si="10"/>
        <v>0</v>
      </c>
      <c r="J96" s="7" t="str" cm="1">
        <f t="array" aca="1" ref="J96" ca="1">_xlfn.TEXTJOIN(", ", TRUE, IF(C$23:C$41=G96, B$23:B$41, ""))</f>
        <v/>
      </c>
      <c r="K96" s="8">
        <f t="shared" ca="1" si="12"/>
        <v>-3569874</v>
      </c>
      <c r="L96" s="9">
        <f t="shared" ca="1" si="13"/>
        <v>-74967358</v>
      </c>
    </row>
    <row r="97" spans="6:12" x14ac:dyDescent="0.25">
      <c r="F97" s="6">
        <f t="shared" ca="1" si="14"/>
        <v>2112</v>
      </c>
      <c r="G97" s="7">
        <f t="shared" ca="1" si="15"/>
        <v>112</v>
      </c>
      <c r="H97" s="8">
        <f t="shared" ca="1" si="9"/>
        <v>-76167358</v>
      </c>
      <c r="I97" s="7">
        <f t="shared" ca="1" si="10"/>
        <v>0</v>
      </c>
      <c r="J97" s="7" t="str" cm="1">
        <f t="array" aca="1" ref="J97" ca="1">_xlfn.TEXTJOIN(", ", TRUE, IF(C$23:C$41=G97, B$23:B$41, ""))</f>
        <v/>
      </c>
      <c r="K97" s="8">
        <f t="shared" ca="1" si="12"/>
        <v>-3808368</v>
      </c>
      <c r="L97" s="9">
        <f t="shared" ca="1" si="13"/>
        <v>-79975726</v>
      </c>
    </row>
    <row r="98" spans="6:12" x14ac:dyDescent="0.25">
      <c r="F98" s="6">
        <f t="shared" ca="1" si="14"/>
        <v>2113</v>
      </c>
      <c r="G98" s="7">
        <f t="shared" ca="1" si="15"/>
        <v>113</v>
      </c>
      <c r="H98" s="8">
        <f t="shared" ca="1" si="9"/>
        <v>-81175726</v>
      </c>
      <c r="I98" s="7">
        <f t="shared" ca="1" si="10"/>
        <v>0</v>
      </c>
      <c r="J98" s="7" t="str" cm="1">
        <f t="array" aca="1" ref="J98" ca="1">_xlfn.TEXTJOIN(", ", TRUE, IF(C$23:C$41=G98, B$23:B$41, ""))</f>
        <v/>
      </c>
      <c r="K98" s="8">
        <f t="shared" ca="1" si="12"/>
        <v>-4058786</v>
      </c>
      <c r="L98" s="9">
        <f t="shared" ca="1" si="13"/>
        <v>-85234512</v>
      </c>
    </row>
    <row r="99" spans="6:12" x14ac:dyDescent="0.25">
      <c r="F99" s="6">
        <f t="shared" ca="1" si="14"/>
        <v>2114</v>
      </c>
      <c r="G99" s="7">
        <f t="shared" ca="1" si="15"/>
        <v>114</v>
      </c>
      <c r="H99" s="8">
        <f t="shared" ca="1" si="9"/>
        <v>-86434512</v>
      </c>
      <c r="I99" s="7">
        <f t="shared" ca="1" si="10"/>
        <v>0</v>
      </c>
      <c r="J99" s="7" t="str" cm="1">
        <f t="array" aca="1" ref="J99" ca="1">_xlfn.TEXTJOIN(", ", TRUE, IF(C$23:C$41=G99, B$23:B$41, ""))</f>
        <v/>
      </c>
      <c r="K99" s="8">
        <f t="shared" ca="1" si="12"/>
        <v>-4321726</v>
      </c>
      <c r="L99" s="9">
        <f t="shared" ca="1" si="13"/>
        <v>-90756238</v>
      </c>
    </row>
    <row r="100" spans="6:12" x14ac:dyDescent="0.25">
      <c r="F100" s="6">
        <f t="shared" ca="1" si="14"/>
        <v>2115</v>
      </c>
      <c r="G100" s="7">
        <f t="shared" ca="1" si="15"/>
        <v>115</v>
      </c>
      <c r="H100" s="8">
        <f t="shared" ca="1" si="9"/>
        <v>-91956238</v>
      </c>
      <c r="I100" s="7">
        <f t="shared" ca="1" si="10"/>
        <v>0</v>
      </c>
      <c r="J100" s="7" t="str" cm="1">
        <f t="array" aca="1" ref="J100" ca="1">_xlfn.TEXTJOIN(", ", TRUE, IF(C$23:C$41=G100, B$23:B$41, ""))</f>
        <v/>
      </c>
      <c r="K100" s="8">
        <f t="shared" ca="1" si="12"/>
        <v>-4597812</v>
      </c>
      <c r="L100" s="9">
        <f t="shared" ca="1" si="13"/>
        <v>-96554050</v>
      </c>
    </row>
    <row r="101" spans="6:12" x14ac:dyDescent="0.25">
      <c r="F101" s="6">
        <f t="shared" ca="1" si="14"/>
        <v>2116</v>
      </c>
      <c r="G101" s="7">
        <f t="shared" ca="1" si="15"/>
        <v>116</v>
      </c>
      <c r="H101" s="8">
        <f t="shared" ca="1" si="9"/>
        <v>-97754050</v>
      </c>
      <c r="I101" s="7">
        <f t="shared" ca="1" si="10"/>
        <v>0</v>
      </c>
      <c r="J101" s="7" t="str" cm="1">
        <f t="array" aca="1" ref="J101" ca="1">_xlfn.TEXTJOIN(", ", TRUE, IF(C$23:C$41=G101, B$23:B$41, ""))</f>
        <v/>
      </c>
      <c r="K101" s="8">
        <f t="shared" ca="1" si="12"/>
        <v>-4887703</v>
      </c>
      <c r="L101" s="9">
        <f t="shared" ca="1" si="13"/>
        <v>-102641753</v>
      </c>
    </row>
    <row r="102" spans="6:12" x14ac:dyDescent="0.25">
      <c r="F102" s="6">
        <f t="shared" ca="1" si="14"/>
        <v>2117</v>
      </c>
      <c r="G102" s="7">
        <f t="shared" ca="1" si="15"/>
        <v>117</v>
      </c>
      <c r="H102" s="8">
        <f t="shared" ca="1" si="9"/>
        <v>-103841753</v>
      </c>
      <c r="I102" s="7">
        <f t="shared" ca="1" si="10"/>
        <v>0</v>
      </c>
      <c r="J102" s="7" t="str" cm="1">
        <f t="array" aca="1" ref="J102" ca="1">_xlfn.TEXTJOIN(", ", TRUE, IF(C$23:C$41=G102, B$23:B$41, ""))</f>
        <v/>
      </c>
      <c r="K102" s="8">
        <f t="shared" ca="1" si="12"/>
        <v>-5192088</v>
      </c>
      <c r="L102" s="9">
        <f t="shared" ca="1" si="13"/>
        <v>-109033841</v>
      </c>
    </row>
    <row r="103" spans="6:12" x14ac:dyDescent="0.25">
      <c r="F103" s="6">
        <f t="shared" ca="1" si="14"/>
        <v>2118</v>
      </c>
      <c r="G103" s="7">
        <f t="shared" ca="1" si="15"/>
        <v>118</v>
      </c>
      <c r="H103" s="8">
        <f t="shared" ca="1" si="9"/>
        <v>-110233841</v>
      </c>
      <c r="I103" s="7">
        <f t="shared" ca="1" si="10"/>
        <v>0</v>
      </c>
      <c r="J103" s="7" t="str" cm="1">
        <f t="array" aca="1" ref="J103" ca="1">_xlfn.TEXTJOIN(", ", TRUE, IF(C$23:C$41=G103, B$23:B$41, ""))</f>
        <v/>
      </c>
      <c r="K103" s="8">
        <f t="shared" ca="1" si="12"/>
        <v>-5511692</v>
      </c>
      <c r="L103" s="9">
        <f t="shared" ca="1" si="13"/>
        <v>-115745533</v>
      </c>
    </row>
    <row r="104" spans="6:12" x14ac:dyDescent="0.25">
      <c r="F104" s="6">
        <f t="shared" ca="1" si="14"/>
        <v>2119</v>
      </c>
      <c r="G104" s="7">
        <f t="shared" ca="1" si="15"/>
        <v>119</v>
      </c>
      <c r="H104" s="8">
        <f t="shared" ca="1" si="9"/>
        <v>-116945533</v>
      </c>
      <c r="I104" s="7">
        <f t="shared" ca="1" si="10"/>
        <v>0</v>
      </c>
      <c r="J104" s="7" t="str" cm="1">
        <f t="array" aca="1" ref="J104" ca="1">_xlfn.TEXTJOIN(", ", TRUE, IF(C$23:C$41=G104, B$23:B$41, ""))</f>
        <v/>
      </c>
      <c r="K104" s="8">
        <f t="shared" ca="1" si="12"/>
        <v>-5847277</v>
      </c>
      <c r="L104" s="9">
        <f t="shared" ca="1" si="13"/>
        <v>-122792810</v>
      </c>
    </row>
    <row r="105" spans="6:12" x14ac:dyDescent="0.25">
      <c r="F105" s="6">
        <f t="shared" ca="1" si="14"/>
        <v>2120</v>
      </c>
      <c r="G105" s="7">
        <f t="shared" ca="1" si="15"/>
        <v>120</v>
      </c>
      <c r="H105" s="8">
        <f t="shared" ca="1" si="9"/>
        <v>-123992810</v>
      </c>
      <c r="I105" s="7">
        <f t="shared" ca="1" si="10"/>
        <v>0</v>
      </c>
      <c r="J105" s="7" t="str" cm="1">
        <f t="array" aca="1" ref="J105" ca="1">_xlfn.TEXTJOIN(", ", TRUE, IF(C$23:C$41=G105, B$23:B$41, ""))</f>
        <v/>
      </c>
      <c r="K105" s="8">
        <f t="shared" ca="1" si="12"/>
        <v>-6199641</v>
      </c>
      <c r="L105" s="9">
        <f t="shared" ca="1" si="13"/>
        <v>-130192451</v>
      </c>
    </row>
    <row r="106" spans="6:12" x14ac:dyDescent="0.25">
      <c r="F106" s="6">
        <f t="shared" ca="1" si="14"/>
        <v>2121</v>
      </c>
      <c r="G106" s="7">
        <f t="shared" ca="1" si="15"/>
        <v>121</v>
      </c>
      <c r="H106" s="8">
        <f t="shared" ref="H106:H137" ca="1" si="16">ROUND(IF(C$40&lt;=G106, L105-C$20, L105+C$18*(1+C$19)), 0)</f>
        <v>-131392451</v>
      </c>
      <c r="I106" s="7">
        <f t="shared" ca="1" si="10"/>
        <v>0</v>
      </c>
      <c r="J106" s="7" t="str" cm="1">
        <f t="array" aca="1" ref="J106" ca="1">_xlfn.TEXTJOIN(", ", TRUE, IF(C$23:C$41=G106, B$23:B$41, ""))</f>
        <v/>
      </c>
      <c r="K106" s="8">
        <f t="shared" ca="1" si="12"/>
        <v>-6569623</v>
      </c>
      <c r="L106" s="9">
        <f t="shared" ca="1" si="13"/>
        <v>-137962074</v>
      </c>
    </row>
    <row r="107" spans="6:12" x14ac:dyDescent="0.25">
      <c r="F107" s="6">
        <f t="shared" ca="1" si="14"/>
        <v>2122</v>
      </c>
      <c r="G107" s="7">
        <f t="shared" ca="1" si="15"/>
        <v>122</v>
      </c>
      <c r="H107" s="8">
        <f t="shared" ca="1" si="16"/>
        <v>-139162074</v>
      </c>
      <c r="I107" s="7">
        <f t="shared" ca="1" si="10"/>
        <v>0</v>
      </c>
      <c r="J107" s="7" t="str" cm="1">
        <f t="array" aca="1" ref="J107" ca="1">_xlfn.TEXTJOIN(", ", TRUE, IF(C$23:C$41=G107, B$23:B$41, ""))</f>
        <v/>
      </c>
      <c r="K107" s="8">
        <f t="shared" ca="1" si="12"/>
        <v>-6958104</v>
      </c>
      <c r="L107" s="9">
        <f t="shared" ca="1" si="13"/>
        <v>-146120178</v>
      </c>
    </row>
    <row r="108" spans="6:12" x14ac:dyDescent="0.25">
      <c r="F108" s="6">
        <f t="shared" ca="1" si="14"/>
        <v>2123</v>
      </c>
      <c r="G108" s="7">
        <f t="shared" ca="1" si="15"/>
        <v>123</v>
      </c>
      <c r="H108" s="8">
        <f t="shared" ca="1" si="16"/>
        <v>-147320178</v>
      </c>
      <c r="I108" s="7">
        <f t="shared" ca="1" si="10"/>
        <v>0</v>
      </c>
      <c r="J108" s="7" t="str" cm="1">
        <f t="array" aca="1" ref="J108" ca="1">_xlfn.TEXTJOIN(", ", TRUE, IF(C$23:C$41=G108, B$23:B$41, ""))</f>
        <v/>
      </c>
      <c r="K108" s="8">
        <f t="shared" ca="1" si="12"/>
        <v>-7366009</v>
      </c>
      <c r="L108" s="9">
        <f t="shared" ca="1" si="13"/>
        <v>-154686187</v>
      </c>
    </row>
    <row r="109" spans="6:12" ht="15.75" thickBot="1" x14ac:dyDescent="0.3">
      <c r="F109" s="10">
        <f t="shared" ca="1" si="14"/>
        <v>2124</v>
      </c>
      <c r="G109" s="11">
        <f t="shared" ca="1" si="15"/>
        <v>124</v>
      </c>
      <c r="H109" s="12">
        <f t="shared" ca="1" si="16"/>
        <v>-155886187</v>
      </c>
      <c r="I109" s="11">
        <f t="shared" ca="1" si="10"/>
        <v>0</v>
      </c>
      <c r="J109" s="11" t="str" cm="1">
        <f t="array" aca="1" ref="J109" ca="1">_xlfn.TEXTJOIN(", ", TRUE, IF(C$23:C$41=G109, B$23:B$41, ""))</f>
        <v/>
      </c>
      <c r="K109" s="12">
        <f t="shared" ca="1" si="12"/>
        <v>-7794309</v>
      </c>
      <c r="L109" s="13">
        <f t="shared" ca="1" si="13"/>
        <v>-163680496</v>
      </c>
    </row>
  </sheetData>
  <sheetProtection algorithmName="SHA-512" hashValue="EhYaiUmD1+6d2TbXUCIRCl1+y5Rwyvn4/korIUuvl5hgE0cur7h+1ehJbGJencfdnynUOH+8sdYqIIg+ziwUxw==" saltValue="GujqkTqM2rUQ4Sn7+LmnHQ==" spinCount="100000" sheet="1" objects="1" scenarios="1" selectLockedCells="1"/>
  <conditionalFormatting sqref="F9:L109">
    <cfRule type="expression" dxfId="3" priority="1">
      <formula>$G9=$C$41</formula>
    </cfRule>
    <cfRule type="expression" dxfId="2" priority="2">
      <formula>$G9&gt;$C$41</formula>
    </cfRule>
  </conditionalFormatting>
  <conditionalFormatting sqref="H9:H109">
    <cfRule type="cellIs" dxfId="1" priority="4" operator="lessThan">
      <formula>0</formula>
    </cfRule>
  </conditionalFormatting>
  <conditionalFormatting sqref="K9:L109">
    <cfRule type="cellIs" dxfId="0" priority="3" operator="lessThan">
      <formula>0</formula>
    </cfRule>
  </conditionalFormatting>
  <pageMargins left="0.7" right="0.7" top="0.75" bottom="0.75" header="0.3" footer="0.3"/>
  <pageSetup paperSize="9" scale="56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cp:lastPrinted>2024-07-22T19:31:43Z</cp:lastPrinted>
  <dcterms:created xsi:type="dcterms:W3CDTF">2015-06-05T18:17:20Z</dcterms:created>
  <dcterms:modified xsi:type="dcterms:W3CDTF">2024-07-23T15:10:13Z</dcterms:modified>
</cp:coreProperties>
</file>