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/>
  <mc:AlternateContent xmlns:mc="http://schemas.openxmlformats.org/markup-compatibility/2006">
    <mc:Choice Requires="x15">
      <x15ac:absPath xmlns:x15ac="http://schemas.microsoft.com/office/spreadsheetml/2010/11/ac" url="C:\Users\Utilizador\Dropbox\TatianaAndreevna\Metabolic optimization of a bacterial FAS system II in S. cerevisiae\Figures&amp;Tables\Figure2\"/>
    </mc:Choice>
  </mc:AlternateContent>
  <bookViews>
    <workbookView xWindow="0" yWindow="0" windowWidth="20490" windowHeight="7545"/>
  </bookViews>
  <sheets>
    <sheet name="resumo" sheetId="2" r:id="rId1"/>
    <sheet name="resumo (2)" sheetId="4" r:id="rId2"/>
    <sheet name="%" sheetId="3" r:id="rId3"/>
    <sheet name="MGM" sheetId="5" r:id="rId4"/>
    <sheet name="Optimization experiment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3" l="1"/>
  <c r="A32" i="4"/>
  <c r="J32" i="4"/>
  <c r="P32" i="4"/>
  <c r="L20" i="4"/>
  <c r="L21" i="4" s="1"/>
  <c r="L95" i="3" l="1"/>
  <c r="I34" i="4"/>
  <c r="I33" i="4"/>
  <c r="I32" i="4"/>
  <c r="W82" i="4"/>
  <c r="A33" i="4" l="1"/>
  <c r="Q42" i="4"/>
  <c r="Q41" i="4"/>
  <c r="L28" i="3"/>
  <c r="L31" i="3"/>
  <c r="L34" i="3"/>
  <c r="L37" i="3"/>
  <c r="K48" i="3"/>
  <c r="K51" i="3"/>
  <c r="L51" i="3"/>
  <c r="L48" i="3"/>
  <c r="L54" i="3"/>
  <c r="L57" i="3"/>
  <c r="K57" i="3"/>
  <c r="L98" i="3"/>
  <c r="K98" i="3"/>
  <c r="J42" i="4"/>
  <c r="J41" i="4"/>
  <c r="J33" i="4"/>
  <c r="K95" i="3"/>
  <c r="W76" i="4"/>
  <c r="L92" i="3"/>
  <c r="L86" i="3"/>
  <c r="K86" i="3"/>
  <c r="K92" i="3"/>
  <c r="L89" i="3"/>
  <c r="K89" i="3"/>
  <c r="P89" i="3" s="1"/>
  <c r="K77" i="3"/>
  <c r="L77" i="3"/>
  <c r="K65" i="3"/>
  <c r="K25" i="3"/>
  <c r="M68" i="3"/>
  <c r="L45" i="3"/>
  <c r="K45" i="3"/>
  <c r="K54" i="3"/>
  <c r="L25" i="3"/>
  <c r="K31" i="3"/>
  <c r="K34" i="3"/>
  <c r="K28" i="3"/>
  <c r="P28" i="3" s="1"/>
  <c r="K8" i="3"/>
  <c r="M89" i="3" s="1"/>
  <c r="W73" i="4"/>
  <c r="W79" i="4"/>
  <c r="W85" i="4"/>
  <c r="A44" i="4"/>
  <c r="A43" i="4"/>
  <c r="A42" i="4"/>
  <c r="A41" i="4"/>
  <c r="A48" i="4" s="1"/>
  <c r="M28" i="3"/>
  <c r="N28" i="3" s="1"/>
  <c r="K68" i="3"/>
  <c r="N68" i="3" s="1"/>
  <c r="K74" i="3"/>
  <c r="U73" i="2"/>
  <c r="U85" i="2"/>
  <c r="U82" i="2"/>
  <c r="U80" i="2"/>
  <c r="U77" i="2"/>
  <c r="U76" i="2"/>
  <c r="M48" i="3" l="1"/>
  <c r="N89" i="3"/>
  <c r="P68" i="3"/>
  <c r="P48" i="3" l="1"/>
  <c r="N48" i="3"/>
  <c r="U79" i="2"/>
  <c r="A33" i="2"/>
  <c r="A32" i="2"/>
  <c r="A42" i="2"/>
  <c r="A44" i="2"/>
  <c r="A43" i="2"/>
  <c r="A41" i="2"/>
  <c r="A48" i="2" s="1"/>
  <c r="K71" i="3"/>
  <c r="K17" i="3"/>
  <c r="K14" i="3"/>
  <c r="K11" i="3"/>
  <c r="K5" i="3"/>
  <c r="M71" i="3" l="1"/>
  <c r="N71" i="3" s="1"/>
  <c r="M92" i="3"/>
  <c r="M51" i="3"/>
  <c r="M31" i="3"/>
  <c r="M95" i="3"/>
  <c r="M54" i="3"/>
  <c r="M34" i="3"/>
  <c r="M74" i="3"/>
  <c r="M98" i="3"/>
  <c r="M77" i="3"/>
  <c r="M37" i="3"/>
  <c r="M57" i="3"/>
  <c r="M65" i="3"/>
  <c r="N65" i="3" s="1"/>
  <c r="M86" i="3"/>
  <c r="N86" i="3" s="1"/>
  <c r="M25" i="3"/>
  <c r="N25" i="3" s="1"/>
  <c r="M45" i="3"/>
  <c r="N45" i="3" s="1"/>
  <c r="P71" i="3"/>
  <c r="Q70" i="3" s="1"/>
  <c r="N98" i="3" l="1"/>
  <c r="P98" i="3"/>
  <c r="N57" i="3"/>
  <c r="P57" i="3"/>
  <c r="P74" i="3"/>
  <c r="N74" i="3"/>
  <c r="N31" i="3"/>
  <c r="O30" i="3" s="1"/>
  <c r="P31" i="3"/>
  <c r="Q30" i="3" s="1"/>
  <c r="P34" i="3"/>
  <c r="N34" i="3"/>
  <c r="P37" i="3"/>
  <c r="N37" i="3"/>
  <c r="N51" i="3"/>
  <c r="O50" i="3" s="1"/>
  <c r="P51" i="3"/>
  <c r="Q50" i="3" s="1"/>
  <c r="P77" i="3"/>
  <c r="N77" i="3"/>
  <c r="N54" i="3"/>
  <c r="P54" i="3"/>
  <c r="N92" i="3"/>
  <c r="P92" i="3"/>
  <c r="N95" i="3"/>
  <c r="P95" i="3"/>
</calcChain>
</file>

<file path=xl/sharedStrings.xml><?xml version="1.0" encoding="utf-8"?>
<sst xmlns="http://schemas.openxmlformats.org/spreadsheetml/2006/main" count="550" uniqueCount="86">
  <si>
    <t>pH</t>
  </si>
  <si>
    <t>RFU</t>
  </si>
  <si>
    <t>Time(h)</t>
  </si>
  <si>
    <t>OD600nm</t>
  </si>
  <si>
    <t>1202(wt+pTA1) SC-Leu</t>
  </si>
  <si>
    <t>183(wt) SC</t>
  </si>
  <si>
    <t>1239(wt+pTA1_FASIIb) SC-Leu</t>
  </si>
  <si>
    <r>
      <t>1255(fas1</t>
    </r>
    <r>
      <rPr>
        <sz val="11"/>
        <color indexed="8"/>
        <rFont val="Calibri"/>
        <family val="2"/>
      </rPr>
      <t>Δ+pTA1_FASIIb</t>
    </r>
    <r>
      <rPr>
        <sz val="11"/>
        <color theme="1"/>
        <rFont val="Arial"/>
        <family val="2"/>
      </rPr>
      <t>)</t>
    </r>
    <r>
      <rPr>
        <sz val="11"/>
        <color indexed="8"/>
        <rFont val="Arial"/>
        <family val="2"/>
      </rPr>
      <t xml:space="preserve"> SC-Leu</t>
    </r>
  </si>
  <si>
    <t>1257(fas2Δ+pTA1_FASIIb) SC-Leu</t>
  </si>
  <si>
    <t>Std Dev</t>
  </si>
  <si>
    <t>Glucose</t>
  </si>
  <si>
    <t>Estirpe</t>
  </si>
  <si>
    <t>g/L</t>
  </si>
  <si>
    <t>Media</t>
  </si>
  <si>
    <t>SD</t>
  </si>
  <si>
    <t>CV(%)</t>
  </si>
  <si>
    <t>Glicerol</t>
  </si>
  <si>
    <t>Acido propionico</t>
  </si>
  <si>
    <t>HAc</t>
  </si>
  <si>
    <t>EtOH</t>
  </si>
  <si>
    <r>
      <t>OD</t>
    </r>
    <r>
      <rPr>
        <vertAlign val="subscript"/>
        <sz val="11"/>
        <color theme="1"/>
        <rFont val="Arial"/>
        <family val="2"/>
      </rPr>
      <t>600nm</t>
    </r>
    <r>
      <rPr>
        <sz val="11"/>
        <color theme="1"/>
        <rFont val="Arial"/>
        <family val="2"/>
      </rPr>
      <t xml:space="preserve"> (Gompertz Model)</t>
    </r>
  </si>
  <si>
    <t>CEN.PK 2-1C + pTA1</t>
  </si>
  <si>
    <t>OD</t>
  </si>
  <si>
    <t>MM=</t>
  </si>
  <si>
    <t>g/mol</t>
  </si>
  <si>
    <t>n (mol)</t>
  </si>
  <si>
    <t>% converted</t>
  </si>
  <si>
    <t>mol/L</t>
  </si>
  <si>
    <t>etanol consumido</t>
  </si>
  <si>
    <t xml:space="preserve">theoretical </t>
  </si>
  <si>
    <t>acetate</t>
  </si>
  <si>
    <t>% acetate produced from glucose consumed (mol/L)</t>
  </si>
  <si>
    <t xml:space="preserve">165h </t>
  </si>
  <si>
    <t>Maximum</t>
  </si>
  <si>
    <t>Maximum detected value</t>
  </si>
  <si>
    <t>% glycerol produced from glucose consumed (mol/L)</t>
  </si>
  <si>
    <t>glycerol</t>
  </si>
  <si>
    <t xml:space="preserve">144h </t>
  </si>
  <si>
    <t>69h</t>
  </si>
  <si>
    <t>21h</t>
  </si>
  <si>
    <t>45h</t>
  </si>
  <si>
    <t>stequiometrically, 1 mol glucose results in 2 mol of glycerol (Bakker, 2001)</t>
  </si>
  <si>
    <t>stequiometrically, 1 mol glucose results in 2 mol of ethanol (Ciani, 2008)</t>
  </si>
  <si>
    <t>stequiometrically, 3 mol glucose results in 2 mol of acetate (Ciani, 2008)</t>
  </si>
  <si>
    <t>stequiometrically, 3 mol glucose results in 4 mol of propionate (Ciani, 2008)</t>
  </si>
  <si>
    <t>propionate</t>
  </si>
  <si>
    <t>% propionate produced from glucose consumed (mol/L)</t>
  </si>
  <si>
    <t xml:space="preserve">21h </t>
  </si>
  <si>
    <t xml:space="preserve">69h </t>
  </si>
  <si>
    <t>% ethanol produced from glucose consumed (mol/L)</t>
  </si>
  <si>
    <t>144h</t>
  </si>
  <si>
    <t>min</t>
  </si>
  <si>
    <t>max</t>
  </si>
  <si>
    <t>119/144</t>
  </si>
  <si>
    <t>hours</t>
  </si>
  <si>
    <t xml:space="preserve">Time </t>
  </si>
  <si>
    <t>modified Gompertz Model</t>
  </si>
  <si>
    <t>WT</t>
  </si>
  <si>
    <t>pTA1_FASIIb+pYPK0_Athmod1</t>
  </si>
  <si>
    <t>pTA1_FASIIb+pYPK0_EcfabH</t>
  </si>
  <si>
    <t>--</t>
  </si>
  <si>
    <t>pYPK0_TDH3_ACC1S659A|S1157A_PGI1</t>
  </si>
  <si>
    <t>pYPK0_TEF1_ACC1S659A|S1157A_TDH3</t>
  </si>
  <si>
    <t>CEN.PK2-1C (control)</t>
  </si>
  <si>
    <t>Time until 7 rounds (d)</t>
  </si>
  <si>
    <t>SC</t>
  </si>
  <si>
    <t>SC-Leu-Ura</t>
  </si>
  <si>
    <t>SC-Leu</t>
  </si>
  <si>
    <t>after 3 days</t>
  </si>
  <si>
    <t>pYPK0_PDC1_EcfabH_TEF1</t>
  </si>
  <si>
    <t>pYPK0_UTR2_EcfabB_TPI1</t>
  </si>
  <si>
    <t>pYPK0_TEF1_EcfabD_FBA1</t>
  </si>
  <si>
    <t>pYPK0_TDH3_EcfabF_UTR2</t>
  </si>
  <si>
    <t>pYPK0_FBA1_EcfabG_RPL22A</t>
  </si>
  <si>
    <t>pYPK0_RPL22A_EcacpP_TDH3</t>
  </si>
  <si>
    <t>pYPK0_RPL5_AthfatA1_RPL16A</t>
  </si>
  <si>
    <t>pYPK0_TEF1_Sj1Acc1_TDH3</t>
  </si>
  <si>
    <t>pYPK0_RPL16B_EcacpS_TMA19</t>
  </si>
  <si>
    <t>pYPK0_PMP3_EcfabZ_ENO2</t>
  </si>
  <si>
    <t>pYPK0_ENO2_AthMOD1_RPL5</t>
  </si>
  <si>
    <t>183fas2Δ+pTA1_FASIIb</t>
  </si>
  <si>
    <t>pYPK0_RPL16A_AthFATB_RPL17A</t>
  </si>
  <si>
    <t xml:space="preserve">183fas2Δ+pTA1_FASIIb + </t>
  </si>
  <si>
    <r>
      <t>Strain/ 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plasmid</t>
    </r>
  </si>
  <si>
    <t>183fas1Δ+pTA1_FASIIb</t>
  </si>
  <si>
    <t>pYPK0_TPI1_EcfabA_PMP3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</si>
</sst>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vertAlign val="subscript"/>
      <sz val="11"/>
      <color theme="1"/>
      <name val="Arial"/>
      <family val="2"/>
    </font>
    <font>
      <sz val="14"/>
      <color rgb="FF595959"/>
      <name val="Arial"/>
      <family val="2"/>
    </font>
    <font>
      <b/>
      <sz val="11"/>
      <color theme="1"/>
      <name val="Arial"/>
      <family val="2"/>
    </font>
    <font>
      <b/>
      <i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theme="1"/>
      <name val="Consolas"/>
      <family val="3"/>
    </font>
    <font>
      <vertAlign val="superscript"/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BFBFB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165" fontId="0" fillId="0" borderId="0" xfId="0" applyNumberFormat="1" applyFont="1" applyAlignment="1"/>
    <xf numFmtId="0" fontId="3" fillId="3" borderId="1" xfId="0" applyFont="1" applyFill="1" applyBorder="1" applyAlignment="1"/>
    <xf numFmtId="164" fontId="0" fillId="5" borderId="3" xfId="0" applyNumberFormat="1" applyFont="1" applyFill="1" applyBorder="1" applyAlignment="1"/>
    <xf numFmtId="164" fontId="0" fillId="0" borderId="4" xfId="0" applyNumberFormat="1" applyFont="1" applyBorder="1" applyAlignment="1"/>
    <xf numFmtId="164" fontId="0" fillId="5" borderId="5" xfId="0" applyNumberFormat="1" applyFont="1" applyFill="1" applyBorder="1" applyAlignment="1"/>
    <xf numFmtId="164" fontId="0" fillId="0" borderId="6" xfId="0" applyNumberFormat="1" applyFont="1" applyBorder="1" applyAlignment="1"/>
    <xf numFmtId="164" fontId="0" fillId="9" borderId="3" xfId="0" applyNumberFormat="1" applyFont="1" applyFill="1" applyBorder="1" applyAlignment="1"/>
    <xf numFmtId="164" fontId="0" fillId="9" borderId="5" xfId="0" applyNumberFormat="1" applyFont="1" applyFill="1" applyBorder="1" applyAlignment="1"/>
    <xf numFmtId="0" fontId="0" fillId="0" borderId="8" xfId="0" applyFont="1" applyBorder="1" applyAlignment="1"/>
    <xf numFmtId="1" fontId="0" fillId="3" borderId="3" xfId="0" applyNumberFormat="1" applyFont="1" applyFill="1" applyBorder="1" applyAlignment="1"/>
    <xf numFmtId="164" fontId="0" fillId="7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0" fillId="3" borderId="5" xfId="0" applyNumberFormat="1" applyFont="1" applyFill="1" applyBorder="1" applyAlignment="1"/>
    <xf numFmtId="164" fontId="0" fillId="7" borderId="9" xfId="0" applyNumberFormat="1" applyFont="1" applyFill="1" applyBorder="1" applyAlignment="1"/>
    <xf numFmtId="164" fontId="0" fillId="0" borderId="9" xfId="0" applyNumberFormat="1" applyFont="1" applyBorder="1" applyAlignment="1"/>
    <xf numFmtId="0" fontId="5" fillId="2" borderId="8" xfId="0" applyFont="1" applyFill="1" applyBorder="1"/>
    <xf numFmtId="164" fontId="0" fillId="10" borderId="0" xfId="0" applyNumberFormat="1" applyFont="1" applyFill="1" applyBorder="1" applyAlignment="1"/>
    <xf numFmtId="164" fontId="0" fillId="10" borderId="9" xfId="0" applyNumberFormat="1" applyFont="1" applyFill="1" applyBorder="1" applyAlignment="1"/>
    <xf numFmtId="1" fontId="0" fillId="3" borderId="10" xfId="0" applyNumberFormat="1" applyFont="1" applyFill="1" applyBorder="1" applyAlignment="1"/>
    <xf numFmtId="1" fontId="0" fillId="3" borderId="11" xfId="0" applyNumberFormat="1" applyFont="1" applyFill="1" applyBorder="1" applyAlignment="1"/>
    <xf numFmtId="0" fontId="3" fillId="3" borderId="2" xfId="0" applyFont="1" applyFill="1" applyBorder="1" applyAlignment="1"/>
    <xf numFmtId="164" fontId="0" fillId="3" borderId="3" xfId="0" applyNumberFormat="1" applyFont="1" applyFill="1" applyBorder="1" applyAlignment="1"/>
    <xf numFmtId="164" fontId="0" fillId="3" borderId="5" xfId="0" applyNumberFormat="1" applyFont="1" applyFill="1" applyBorder="1" applyAlignment="1"/>
    <xf numFmtId="0" fontId="3" fillId="10" borderId="2" xfId="0" applyFont="1" applyFill="1" applyBorder="1" applyAlignment="1"/>
    <xf numFmtId="0" fontId="3" fillId="0" borderId="2" xfId="0" applyFont="1" applyBorder="1" applyAlignment="1"/>
    <xf numFmtId="0" fontId="3" fillId="0" borderId="12" xfId="0" applyFont="1" applyBorder="1" applyAlignment="1"/>
    <xf numFmtId="0" fontId="3" fillId="10" borderId="13" xfId="0" applyFont="1" applyFill="1" applyBorder="1" applyAlignment="1"/>
    <xf numFmtId="0" fontId="0" fillId="0" borderId="12" xfId="0" applyFont="1" applyBorder="1" applyAlignment="1"/>
    <xf numFmtId="0" fontId="3" fillId="3" borderId="13" xfId="0" applyFont="1" applyFill="1" applyBorder="1" applyAlignment="1"/>
    <xf numFmtId="0" fontId="5" fillId="4" borderId="14" xfId="0" applyFont="1" applyFill="1" applyBorder="1"/>
    <xf numFmtId="0" fontId="5" fillId="2" borderId="15" xfId="0" applyFont="1" applyFill="1" applyBorder="1"/>
    <xf numFmtId="0" fontId="5" fillId="6" borderId="16" xfId="0" applyFont="1" applyFill="1" applyBorder="1"/>
    <xf numFmtId="0" fontId="5" fillId="2" borderId="17" xfId="0" applyFont="1" applyFill="1" applyBorder="1"/>
    <xf numFmtId="0" fontId="5" fillId="8" borderId="14" xfId="0" applyFont="1" applyFill="1" applyBorder="1"/>
    <xf numFmtId="0" fontId="5" fillId="2" borderId="12" xfId="0" applyFont="1" applyFill="1" applyBorder="1"/>
    <xf numFmtId="0" fontId="3" fillId="5" borderId="13" xfId="0" applyFont="1" applyFill="1" applyBorder="1" applyAlignment="1"/>
    <xf numFmtId="0" fontId="3" fillId="7" borderId="18" xfId="0" applyFont="1" applyFill="1" applyBorder="1" applyAlignment="1"/>
    <xf numFmtId="0" fontId="0" fillId="0" borderId="18" xfId="0" applyFont="1" applyBorder="1" applyAlignment="1"/>
    <xf numFmtId="0" fontId="3" fillId="9" borderId="13" xfId="0" applyFont="1" applyFill="1" applyBorder="1" applyAlignment="1"/>
    <xf numFmtId="0" fontId="5" fillId="0" borderId="0" xfId="0" applyFont="1" applyFill="1" applyBorder="1"/>
    <xf numFmtId="1" fontId="0" fillId="3" borderId="8" xfId="0" applyNumberFormat="1" applyFont="1" applyFill="1" applyBorder="1" applyAlignment="1"/>
    <xf numFmtId="0" fontId="0" fillId="5" borderId="8" xfId="0" applyFont="1" applyFill="1" applyBorder="1" applyAlignment="1"/>
    <xf numFmtId="164" fontId="0" fillId="5" borderId="1" xfId="0" applyNumberFormat="1" applyFont="1" applyFill="1" applyBorder="1" applyAlignment="1"/>
    <xf numFmtId="164" fontId="0" fillId="5" borderId="10" xfId="0" applyNumberFormat="1" applyFont="1" applyFill="1" applyBorder="1" applyAlignment="1"/>
    <xf numFmtId="164" fontId="0" fillId="5" borderId="11" xfId="0" applyNumberFormat="1" applyFont="1" applyFill="1" applyBorder="1" applyAlignment="1"/>
    <xf numFmtId="164" fontId="0" fillId="0" borderId="7" xfId="0" applyNumberFormat="1" applyFont="1" applyBorder="1" applyAlignment="1"/>
    <xf numFmtId="164" fontId="0" fillId="0" borderId="19" xfId="0" applyNumberFormat="1" applyFont="1" applyBorder="1" applyAlignment="1"/>
    <xf numFmtId="164" fontId="0" fillId="9" borderId="8" xfId="0" applyNumberFormat="1" applyFont="1" applyFill="1" applyBorder="1" applyAlignment="1"/>
    <xf numFmtId="164" fontId="0" fillId="10" borderId="19" xfId="0" applyNumberFormat="1" applyFont="1" applyFill="1" applyBorder="1" applyAlignment="1"/>
    <xf numFmtId="164" fontId="0" fillId="3" borderId="8" xfId="0" applyNumberFormat="1" applyFont="1" applyFill="1" applyBorder="1" applyAlignment="1"/>
    <xf numFmtId="164" fontId="0" fillId="7" borderId="8" xfId="0" applyNumberFormat="1" applyFont="1" applyFill="1" applyBorder="1" applyAlignment="1"/>
    <xf numFmtId="164" fontId="0" fillId="7" borderId="3" xfId="0" applyNumberFormat="1" applyFont="1" applyFill="1" applyBorder="1" applyAlignment="1"/>
    <xf numFmtId="164" fontId="0" fillId="7" borderId="5" xfId="0" applyNumberFormat="1" applyFont="1" applyFill="1" applyBorder="1" applyAlignment="1"/>
    <xf numFmtId="2" fontId="0" fillId="0" borderId="19" xfId="0" applyNumberFormat="1" applyFont="1" applyBorder="1" applyAlignment="1"/>
    <xf numFmtId="2" fontId="0" fillId="0" borderId="0" xfId="0" applyNumberFormat="1" applyFont="1" applyBorder="1" applyAlignment="1"/>
    <xf numFmtId="2" fontId="0" fillId="0" borderId="9" xfId="0" applyNumberFormat="1" applyFont="1" applyBorder="1" applyAlignment="1"/>
    <xf numFmtId="2" fontId="0" fillId="0" borderId="7" xfId="0" applyNumberFormat="1" applyFont="1" applyBorder="1" applyAlignment="1"/>
    <xf numFmtId="2" fontId="0" fillId="0" borderId="4" xfId="0" applyNumberFormat="1" applyFont="1" applyBorder="1" applyAlignment="1"/>
    <xf numFmtId="2" fontId="0" fillId="0" borderId="6" xfId="0" applyNumberFormat="1" applyFont="1" applyBorder="1" applyAlignment="1"/>
    <xf numFmtId="2" fontId="0" fillId="9" borderId="8" xfId="0" applyNumberFormat="1" applyFont="1" applyFill="1" applyBorder="1" applyAlignment="1"/>
    <xf numFmtId="2" fontId="0" fillId="9" borderId="3" xfId="0" applyNumberFormat="1" applyFont="1" applyFill="1" applyBorder="1" applyAlignment="1"/>
    <xf numFmtId="2" fontId="0" fillId="9" borderId="5" xfId="0" applyNumberFormat="1" applyFont="1" applyFill="1" applyBorder="1" applyAlignment="1"/>
    <xf numFmtId="2" fontId="0" fillId="10" borderId="19" xfId="0" applyNumberFormat="1" applyFont="1" applyFill="1" applyBorder="1" applyAlignment="1"/>
    <xf numFmtId="2" fontId="0" fillId="10" borderId="0" xfId="0" applyNumberFormat="1" applyFont="1" applyFill="1" applyBorder="1" applyAlignment="1"/>
    <xf numFmtId="2" fontId="0" fillId="10" borderId="9" xfId="0" applyNumberFormat="1" applyFont="1" applyFill="1" applyBorder="1" applyAlignment="1"/>
    <xf numFmtId="2" fontId="0" fillId="3" borderId="8" xfId="0" applyNumberFormat="1" applyFont="1" applyFill="1" applyBorder="1" applyAlignment="1"/>
    <xf numFmtId="2" fontId="0" fillId="3" borderId="3" xfId="0" applyNumberFormat="1" applyFont="1" applyFill="1" applyBorder="1" applyAlignment="1"/>
    <xf numFmtId="2" fontId="0" fillId="3" borderId="5" xfId="0" applyNumberFormat="1" applyFont="1" applyFill="1" applyBorder="1" applyAlignment="1"/>
    <xf numFmtId="2" fontId="0" fillId="5" borderId="1" xfId="0" applyNumberFormat="1" applyFont="1" applyFill="1" applyBorder="1" applyAlignment="1"/>
    <xf numFmtId="2" fontId="0" fillId="5" borderId="10" xfId="0" applyNumberFormat="1" applyFont="1" applyFill="1" applyBorder="1" applyAlignment="1"/>
    <xf numFmtId="2" fontId="0" fillId="5" borderId="11" xfId="0" applyNumberFormat="1" applyFont="1" applyFill="1" applyBorder="1" applyAlignment="1"/>
    <xf numFmtId="2" fontId="0" fillId="7" borderId="8" xfId="0" applyNumberFormat="1" applyFont="1" applyFill="1" applyBorder="1" applyAlignment="1"/>
    <xf numFmtId="2" fontId="0" fillId="7" borderId="3" xfId="0" applyNumberFormat="1" applyFont="1" applyFill="1" applyBorder="1" applyAlignment="1"/>
    <xf numFmtId="2" fontId="0" fillId="7" borderId="5" xfId="0" applyNumberFormat="1" applyFont="1" applyFill="1" applyBorder="1" applyAlignment="1"/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 applyProtection="1">
      <alignment horizontal="center" vertical="center"/>
      <protection locked="0"/>
    </xf>
    <xf numFmtId="0" fontId="8" fillId="12" borderId="22" xfId="0" applyFont="1" applyFill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center" vertical="center"/>
      <protection locked="0"/>
    </xf>
    <xf numFmtId="0" fontId="0" fillId="12" borderId="23" xfId="0" applyFill="1" applyBorder="1" applyAlignment="1">
      <alignment horizontal="center" vertical="center"/>
    </xf>
    <xf numFmtId="0" fontId="8" fillId="13" borderId="24" xfId="0" applyFont="1" applyFill="1" applyBorder="1" applyAlignment="1" applyProtection="1">
      <alignment horizontal="center" vertical="center"/>
      <protection locked="0"/>
    </xf>
    <xf numFmtId="2" fontId="8" fillId="13" borderId="25" xfId="0" applyNumberFormat="1" applyFont="1" applyFill="1" applyBorder="1" applyAlignment="1" applyProtection="1">
      <alignment horizontal="center" vertical="center"/>
      <protection locked="0"/>
    </xf>
    <xf numFmtId="0" fontId="8" fillId="13" borderId="27" xfId="0" applyFont="1" applyFill="1" applyBorder="1" applyAlignment="1" applyProtection="1">
      <alignment horizontal="center" vertical="center"/>
      <protection locked="0"/>
    </xf>
    <xf numFmtId="0" fontId="8" fillId="13" borderId="29" xfId="0" applyFont="1" applyFill="1" applyBorder="1" applyAlignment="1" applyProtection="1">
      <alignment horizontal="center" vertical="center"/>
      <protection locked="0"/>
    </xf>
    <xf numFmtId="0" fontId="8" fillId="14" borderId="24" xfId="0" applyFont="1" applyFill="1" applyBorder="1" applyAlignment="1" applyProtection="1">
      <alignment horizontal="center" vertical="center"/>
      <protection locked="0"/>
    </xf>
    <xf numFmtId="2" fontId="8" fillId="14" borderId="25" xfId="0" applyNumberFormat="1" applyFont="1" applyFill="1" applyBorder="1" applyAlignment="1" applyProtection="1">
      <alignment horizontal="center" vertical="center"/>
      <protection locked="0"/>
    </xf>
    <xf numFmtId="0" fontId="8" fillId="14" borderId="27" xfId="0" applyFont="1" applyFill="1" applyBorder="1" applyAlignment="1" applyProtection="1">
      <alignment horizontal="center" vertical="center"/>
      <protection locked="0"/>
    </xf>
    <xf numFmtId="0" fontId="8" fillId="14" borderId="29" xfId="0" applyFont="1" applyFill="1" applyBorder="1" applyAlignment="1" applyProtection="1">
      <alignment horizontal="center" vertical="center"/>
      <protection locked="0"/>
    </xf>
    <xf numFmtId="0" fontId="8" fillId="15" borderId="24" xfId="0" applyFont="1" applyFill="1" applyBorder="1" applyAlignment="1" applyProtection="1">
      <alignment horizontal="center" vertical="center"/>
      <protection locked="0"/>
    </xf>
    <xf numFmtId="2" fontId="8" fillId="15" borderId="25" xfId="0" applyNumberFormat="1" applyFont="1" applyFill="1" applyBorder="1" applyAlignment="1" applyProtection="1">
      <alignment horizontal="center" vertical="center"/>
      <protection locked="0"/>
    </xf>
    <xf numFmtId="0" fontId="8" fillId="15" borderId="27" xfId="0" applyFont="1" applyFill="1" applyBorder="1" applyAlignment="1" applyProtection="1">
      <alignment horizontal="center" vertical="center"/>
      <protection locked="0"/>
    </xf>
    <xf numFmtId="0" fontId="8" fillId="15" borderId="29" xfId="0" applyFont="1" applyFill="1" applyBorder="1" applyAlignment="1" applyProtection="1">
      <alignment horizontal="center" vertical="center"/>
      <protection locked="0"/>
    </xf>
    <xf numFmtId="0" fontId="8" fillId="16" borderId="24" xfId="0" applyFont="1" applyFill="1" applyBorder="1" applyAlignment="1" applyProtection="1">
      <alignment horizontal="center" vertical="center"/>
      <protection locked="0"/>
    </xf>
    <xf numFmtId="2" fontId="8" fillId="16" borderId="25" xfId="0" applyNumberFormat="1" applyFont="1" applyFill="1" applyBorder="1" applyAlignment="1" applyProtection="1">
      <alignment horizontal="center" vertical="center"/>
      <protection locked="0"/>
    </xf>
    <xf numFmtId="0" fontId="8" fillId="16" borderId="27" xfId="0" applyFont="1" applyFill="1" applyBorder="1" applyAlignment="1" applyProtection="1">
      <alignment horizontal="center" vertical="center"/>
      <protection locked="0"/>
    </xf>
    <xf numFmtId="0" fontId="0" fillId="16" borderId="29" xfId="0" applyFill="1" applyBorder="1" applyAlignment="1">
      <alignment horizontal="center" vertical="center"/>
    </xf>
    <xf numFmtId="0" fontId="8" fillId="17" borderId="24" xfId="0" applyFont="1" applyFill="1" applyBorder="1" applyAlignment="1" applyProtection="1">
      <alignment horizontal="center" vertical="center"/>
      <protection locked="0"/>
    </xf>
    <xf numFmtId="2" fontId="8" fillId="17" borderId="25" xfId="0" applyNumberFormat="1" applyFont="1" applyFill="1" applyBorder="1" applyAlignment="1" applyProtection="1">
      <alignment horizontal="center" vertical="center"/>
      <protection locked="0"/>
    </xf>
    <xf numFmtId="0" fontId="8" fillId="17" borderId="27" xfId="0" applyFont="1" applyFill="1" applyBorder="1" applyAlignment="1" applyProtection="1">
      <alignment horizontal="center" vertical="center"/>
      <protection locked="0"/>
    </xf>
    <xf numFmtId="0" fontId="0" fillId="17" borderId="29" xfId="0" applyFill="1" applyBorder="1" applyAlignment="1">
      <alignment horizontal="center" vertical="center"/>
    </xf>
    <xf numFmtId="0" fontId="8" fillId="15" borderId="30" xfId="0" applyFont="1" applyFill="1" applyBorder="1" applyAlignment="1" applyProtection="1">
      <alignment horizontal="center" vertical="center"/>
      <protection locked="0"/>
    </xf>
    <xf numFmtId="2" fontId="8" fillId="15" borderId="11" xfId="0" applyNumberFormat="1" applyFont="1" applyFill="1" applyBorder="1" applyAlignment="1" applyProtection="1">
      <alignment horizontal="center" vertical="center"/>
      <protection locked="0"/>
    </xf>
    <xf numFmtId="0" fontId="8" fillId="15" borderId="31" xfId="0" applyFont="1" applyFill="1" applyBorder="1" applyAlignment="1" applyProtection="1">
      <alignment horizontal="center" vertical="center"/>
      <protection locked="0"/>
    </xf>
    <xf numFmtId="0" fontId="8" fillId="17" borderId="30" xfId="0" applyFont="1" applyFill="1" applyBorder="1" applyAlignment="1" applyProtection="1">
      <alignment horizontal="center" vertical="center"/>
      <protection locked="0"/>
    </xf>
    <xf numFmtId="2" fontId="8" fillId="17" borderId="11" xfId="0" applyNumberFormat="1" applyFont="1" applyFill="1" applyBorder="1" applyAlignment="1" applyProtection="1">
      <alignment horizontal="center" vertical="center"/>
      <protection locked="0"/>
    </xf>
    <xf numFmtId="0" fontId="8" fillId="14" borderId="30" xfId="0" applyFont="1" applyFill="1" applyBorder="1" applyAlignment="1" applyProtection="1">
      <alignment horizontal="center" vertical="center"/>
      <protection locked="0"/>
    </xf>
    <xf numFmtId="2" fontId="8" fillId="14" borderId="11" xfId="0" applyNumberFormat="1" applyFont="1" applyFill="1" applyBorder="1" applyAlignment="1" applyProtection="1">
      <alignment horizontal="center" vertical="center"/>
      <protection locked="0"/>
    </xf>
    <xf numFmtId="0" fontId="8" fillId="14" borderId="31" xfId="0" applyFont="1" applyFill="1" applyBorder="1" applyAlignment="1" applyProtection="1">
      <alignment horizontal="center" vertical="center"/>
      <protection locked="0"/>
    </xf>
    <xf numFmtId="0" fontId="8" fillId="16" borderId="30" xfId="0" applyFont="1" applyFill="1" applyBorder="1" applyAlignment="1" applyProtection="1">
      <alignment horizontal="center" vertical="center"/>
      <protection locked="0"/>
    </xf>
    <xf numFmtId="2" fontId="8" fillId="16" borderId="11" xfId="0" applyNumberFormat="1" applyFont="1" applyFill="1" applyBorder="1" applyAlignment="1" applyProtection="1">
      <alignment horizontal="center" vertical="center"/>
      <protection locked="0"/>
    </xf>
    <xf numFmtId="0" fontId="0" fillId="16" borderId="31" xfId="0" applyFill="1" applyBorder="1" applyAlignment="1">
      <alignment horizontal="center" vertical="center"/>
    </xf>
    <xf numFmtId="0" fontId="7" fillId="0" borderId="32" xfId="0" applyFont="1" applyBorder="1" applyAlignment="1" applyProtection="1">
      <alignment horizontal="center" vertical="center"/>
      <protection locked="0"/>
    </xf>
    <xf numFmtId="165" fontId="1" fillId="0" borderId="0" xfId="1" applyNumberFormat="1" applyFill="1" applyBorder="1" applyAlignment="1">
      <alignment horizontal="center" vertical="center" wrapText="1"/>
    </xf>
    <xf numFmtId="0" fontId="2" fillId="20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20" borderId="33" xfId="0" applyFont="1" applyFill="1" applyBorder="1" applyAlignment="1">
      <alignment vertical="center"/>
    </xf>
    <xf numFmtId="2" fontId="3" fillId="7" borderId="18" xfId="0" applyNumberFormat="1" applyFont="1" applyFill="1" applyBorder="1" applyAlignment="1"/>
    <xf numFmtId="2" fontId="2" fillId="20" borderId="0" xfId="0" applyNumberFormat="1" applyFont="1" applyFill="1" applyAlignment="1">
      <alignment vertical="center"/>
    </xf>
    <xf numFmtId="2" fontId="2" fillId="20" borderId="33" xfId="0" applyNumberFormat="1" applyFont="1" applyFill="1" applyBorder="1" applyAlignment="1">
      <alignment vertical="center"/>
    </xf>
    <xf numFmtId="0" fontId="8" fillId="13" borderId="20" xfId="0" applyFont="1" applyFill="1" applyBorder="1" applyAlignment="1" applyProtection="1">
      <alignment vertical="center"/>
      <protection locked="0"/>
    </xf>
    <xf numFmtId="0" fontId="8" fillId="13" borderId="26" xfId="0" applyFont="1" applyFill="1" applyBorder="1" applyAlignment="1" applyProtection="1">
      <alignment vertical="center"/>
      <protection locked="0"/>
    </xf>
    <xf numFmtId="0" fontId="8" fillId="13" borderId="28" xfId="0" applyFont="1" applyFill="1" applyBorder="1" applyAlignment="1" applyProtection="1">
      <alignment vertical="center"/>
      <protection locked="0"/>
    </xf>
    <xf numFmtId="0" fontId="8" fillId="14" borderId="26" xfId="0" applyFont="1" applyFill="1" applyBorder="1" applyAlignment="1" applyProtection="1">
      <alignment vertical="center"/>
      <protection locked="0"/>
    </xf>
    <xf numFmtId="0" fontId="8" fillId="15" borderId="20" xfId="0" applyFont="1" applyFill="1" applyBorder="1" applyAlignment="1" applyProtection="1">
      <alignment vertical="center"/>
      <protection locked="0"/>
    </xf>
    <xf numFmtId="0" fontId="8" fillId="15" borderId="26" xfId="0" applyFont="1" applyFill="1" applyBorder="1" applyAlignment="1" applyProtection="1">
      <alignment vertical="center"/>
      <protection locked="0"/>
    </xf>
    <xf numFmtId="0" fontId="8" fillId="15" borderId="28" xfId="0" applyFont="1" applyFill="1" applyBorder="1" applyAlignment="1" applyProtection="1">
      <alignment vertical="center"/>
      <protection locked="0"/>
    </xf>
    <xf numFmtId="0" fontId="8" fillId="16" borderId="26" xfId="0" applyFont="1" applyFill="1" applyBorder="1" applyAlignment="1" applyProtection="1">
      <alignment vertical="center"/>
      <protection locked="0"/>
    </xf>
    <xf numFmtId="0" fontId="8" fillId="17" borderId="20" xfId="0" applyFont="1" applyFill="1" applyBorder="1" applyAlignment="1" applyProtection="1">
      <alignment vertical="center"/>
      <protection locked="0"/>
    </xf>
    <xf numFmtId="0" fontId="8" fillId="17" borderId="26" xfId="0" applyFont="1" applyFill="1" applyBorder="1" applyAlignment="1" applyProtection="1">
      <alignment vertical="center"/>
      <protection locked="0"/>
    </xf>
    <xf numFmtId="0" fontId="8" fillId="17" borderId="28" xfId="0" applyFont="1" applyFill="1" applyBorder="1" applyAlignment="1" applyProtection="1">
      <alignment vertical="center"/>
      <protection locked="0"/>
    </xf>
    <xf numFmtId="0" fontId="0" fillId="21" borderId="0" xfId="0" applyFont="1" applyFill="1" applyAlignment="1">
      <alignment vertical="center"/>
    </xf>
    <xf numFmtId="0" fontId="2" fillId="18" borderId="0" xfId="0" applyFont="1" applyFill="1" applyAlignment="1">
      <alignment vertical="center"/>
    </xf>
    <xf numFmtId="0" fontId="2" fillId="18" borderId="33" xfId="0" applyFont="1" applyFill="1" applyBorder="1" applyAlignment="1">
      <alignment vertical="center"/>
    </xf>
    <xf numFmtId="0" fontId="8" fillId="14" borderId="20" xfId="0" applyFont="1" applyFill="1" applyBorder="1" applyAlignment="1" applyProtection="1">
      <alignment vertical="center"/>
      <protection locked="0"/>
    </xf>
    <xf numFmtId="0" fontId="8" fillId="14" borderId="28" xfId="0" applyFont="1" applyFill="1" applyBorder="1" applyAlignment="1" applyProtection="1">
      <alignment vertical="center"/>
      <protection locked="0"/>
    </xf>
    <xf numFmtId="0" fontId="8" fillId="16" borderId="20" xfId="0" applyFont="1" applyFill="1" applyBorder="1" applyAlignment="1" applyProtection="1">
      <alignment vertical="center"/>
      <protection locked="0"/>
    </xf>
    <xf numFmtId="0" fontId="8" fillId="16" borderId="28" xfId="0" applyFont="1" applyFill="1" applyBorder="1" applyAlignment="1" applyProtection="1">
      <alignment vertical="center"/>
      <protection locked="0"/>
    </xf>
    <xf numFmtId="2" fontId="5" fillId="6" borderId="16" xfId="0" applyNumberFormat="1" applyFont="1" applyFill="1" applyBorder="1" applyAlignment="1"/>
    <xf numFmtId="165" fontId="1" fillId="0" borderId="0" xfId="1" applyNumberFormat="1" applyFill="1" applyBorder="1" applyAlignment="1">
      <alignment vertical="center" wrapText="1"/>
    </xf>
    <xf numFmtId="2" fontId="1" fillId="0" borderId="0" xfId="1" applyNumberForma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readingOrder="1"/>
    </xf>
    <xf numFmtId="0" fontId="0" fillId="0" borderId="0" xfId="0" applyFill="1"/>
    <xf numFmtId="2" fontId="0" fillId="0" borderId="0" xfId="0" applyNumberFormat="1" applyFill="1"/>
    <xf numFmtId="166" fontId="8" fillId="13" borderId="25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Font="1" applyAlignment="1"/>
    <xf numFmtId="166" fontId="0" fillId="0" borderId="0" xfId="0" applyNumberFormat="1"/>
    <xf numFmtId="2" fontId="0" fillId="0" borderId="0" xfId="0" applyNumberFormat="1"/>
    <xf numFmtId="2" fontId="8" fillId="16" borderId="3" xfId="0" applyNumberFormat="1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>
      <alignment vertical="center"/>
    </xf>
    <xf numFmtId="0" fontId="5" fillId="2" borderId="0" xfId="0" applyFont="1" applyFill="1" applyBorder="1"/>
    <xf numFmtId="0" fontId="0" fillId="0" borderId="0" xfId="0" applyFont="1" applyBorder="1" applyAlignment="1"/>
    <xf numFmtId="164" fontId="8" fillId="14" borderId="11" xfId="0" applyNumberFormat="1" applyFont="1" applyFill="1" applyBorder="1" applyAlignment="1" applyProtection="1">
      <alignment horizontal="center" vertical="center"/>
      <protection locked="0"/>
    </xf>
    <xf numFmtId="164" fontId="8" fillId="17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32" xfId="1" applyFont="1" applyBorder="1" applyAlignment="1">
      <alignment horizontal="center" vertical="center" wrapText="1"/>
    </xf>
    <xf numFmtId="0" fontId="13" fillId="0" borderId="34" xfId="1" applyFont="1" applyBorder="1" applyAlignment="1">
      <alignment horizontal="center" vertical="center"/>
    </xf>
    <xf numFmtId="0" fontId="12" fillId="12" borderId="34" xfId="1" applyFont="1" applyFill="1" applyBorder="1" applyAlignment="1">
      <alignment horizontal="center" vertical="center" wrapText="1"/>
    </xf>
    <xf numFmtId="0" fontId="13" fillId="12" borderId="34" xfId="1" applyFont="1" applyFill="1" applyBorder="1" applyAlignment="1">
      <alignment horizontal="center" vertical="center"/>
    </xf>
    <xf numFmtId="165" fontId="1" fillId="0" borderId="0" xfId="1" applyNumberFormat="1" applyBorder="1" applyAlignment="1">
      <alignment horizontal="right"/>
    </xf>
    <xf numFmtId="164" fontId="14" fillId="0" borderId="0" xfId="1" applyNumberFormat="1" applyFont="1" applyFill="1" applyBorder="1" applyAlignment="1">
      <alignment vertical="center"/>
    </xf>
    <xf numFmtId="0" fontId="12" fillId="0" borderId="35" xfId="1" applyFont="1" applyBorder="1" applyAlignment="1">
      <alignment horizontal="center" vertical="center" wrapText="1"/>
    </xf>
    <xf numFmtId="0" fontId="13" fillId="12" borderId="32" xfId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1" applyNumberFormat="1" applyFont="1" applyFill="1" applyBorder="1" applyAlignment="1">
      <alignment vertical="center"/>
    </xf>
    <xf numFmtId="0" fontId="0" fillId="17" borderId="0" xfId="0" applyFill="1"/>
    <xf numFmtId="0" fontId="0" fillId="22" borderId="19" xfId="0" applyFill="1" applyBorder="1"/>
    <xf numFmtId="0" fontId="0" fillId="22" borderId="0" xfId="0" applyFill="1" applyBorder="1"/>
    <xf numFmtId="0" fontId="0" fillId="22" borderId="0" xfId="0" applyFill="1"/>
    <xf numFmtId="0" fontId="0" fillId="22" borderId="9" xfId="0" applyFill="1" applyBorder="1"/>
    <xf numFmtId="0" fontId="16" fillId="0" borderId="0" xfId="0" applyFont="1" applyBorder="1" applyAlignment="1">
      <alignment wrapText="1"/>
    </xf>
    <xf numFmtId="0" fontId="16" fillId="22" borderId="0" xfId="0" applyFont="1" applyFill="1" applyBorder="1" applyAlignment="1">
      <alignment wrapText="1"/>
    </xf>
    <xf numFmtId="0" fontId="16" fillId="22" borderId="9" xfId="0" applyFont="1" applyFill="1" applyBorder="1" applyAlignment="1">
      <alignment wrapText="1"/>
    </xf>
    <xf numFmtId="0" fontId="0" fillId="3" borderId="0" xfId="0" applyFill="1" applyBorder="1"/>
    <xf numFmtId="0" fontId="0" fillId="0" borderId="0" xfId="0" applyBorder="1"/>
    <xf numFmtId="0" fontId="8" fillId="13" borderId="20" xfId="0" applyFont="1" applyFill="1" applyBorder="1" applyAlignment="1" applyProtection="1">
      <alignment horizontal="center" vertical="center"/>
      <protection locked="0"/>
    </xf>
    <xf numFmtId="0" fontId="8" fillId="13" borderId="26" xfId="0" applyFont="1" applyFill="1" applyBorder="1" applyAlignment="1" applyProtection="1">
      <alignment horizontal="center" vertical="center"/>
      <protection locked="0"/>
    </xf>
    <xf numFmtId="0" fontId="8" fillId="13" borderId="28" xfId="0" applyFont="1" applyFill="1" applyBorder="1" applyAlignment="1" applyProtection="1">
      <alignment horizontal="center" vertical="center"/>
      <protection locked="0"/>
    </xf>
    <xf numFmtId="0" fontId="8" fillId="14" borderId="20" xfId="0" applyFont="1" applyFill="1" applyBorder="1" applyAlignment="1" applyProtection="1">
      <alignment horizontal="center" vertical="center"/>
      <protection locked="0"/>
    </xf>
    <xf numFmtId="0" fontId="8" fillId="14" borderId="26" xfId="0" applyFont="1" applyFill="1" applyBorder="1" applyAlignment="1" applyProtection="1">
      <alignment horizontal="center" vertical="center"/>
      <protection locked="0"/>
    </xf>
    <xf numFmtId="0" fontId="8" fillId="14" borderId="28" xfId="0" applyFont="1" applyFill="1" applyBorder="1" applyAlignment="1" applyProtection="1">
      <alignment horizontal="center" vertical="center"/>
      <protection locked="0"/>
    </xf>
    <xf numFmtId="0" fontId="8" fillId="15" borderId="20" xfId="0" applyFont="1" applyFill="1" applyBorder="1" applyAlignment="1" applyProtection="1">
      <alignment horizontal="center" vertical="center"/>
      <protection locked="0"/>
    </xf>
    <xf numFmtId="0" fontId="8" fillId="15" borderId="26" xfId="0" applyFont="1" applyFill="1" applyBorder="1" applyAlignment="1" applyProtection="1">
      <alignment horizontal="center" vertical="center"/>
      <protection locked="0"/>
    </xf>
    <xf numFmtId="0" fontId="8" fillId="15" borderId="28" xfId="0" applyFont="1" applyFill="1" applyBorder="1" applyAlignment="1" applyProtection="1">
      <alignment horizontal="center" vertical="center"/>
      <protection locked="0"/>
    </xf>
    <xf numFmtId="0" fontId="8" fillId="16" borderId="20" xfId="0" applyFont="1" applyFill="1" applyBorder="1" applyAlignment="1" applyProtection="1">
      <alignment horizontal="center" vertical="center"/>
      <protection locked="0"/>
    </xf>
    <xf numFmtId="0" fontId="8" fillId="16" borderId="26" xfId="0" applyFont="1" applyFill="1" applyBorder="1" applyAlignment="1" applyProtection="1">
      <alignment horizontal="center" vertical="center"/>
      <protection locked="0"/>
    </xf>
    <xf numFmtId="0" fontId="8" fillId="16" borderId="28" xfId="0" applyFont="1" applyFill="1" applyBorder="1" applyAlignment="1" applyProtection="1">
      <alignment horizontal="center" vertical="center"/>
      <protection locked="0"/>
    </xf>
    <xf numFmtId="0" fontId="8" fillId="17" borderId="20" xfId="0" applyFont="1" applyFill="1" applyBorder="1" applyAlignment="1" applyProtection="1">
      <alignment horizontal="center" vertical="center"/>
      <protection locked="0"/>
    </xf>
    <xf numFmtId="0" fontId="8" fillId="17" borderId="26" xfId="0" applyFont="1" applyFill="1" applyBorder="1" applyAlignment="1" applyProtection="1">
      <alignment horizontal="center" vertical="center"/>
      <protection locked="0"/>
    </xf>
    <xf numFmtId="0" fontId="8" fillId="17" borderId="28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>
      <alignment horizontal="center" vertical="center"/>
    </xf>
    <xf numFmtId="0" fontId="0" fillId="22" borderId="19" xfId="0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2" borderId="19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resumo!$C$5:$C$26</c:f>
              <c:numCache>
                <c:formatCode>0.000</c:formatCode>
                <c:ptCount val="22"/>
                <c:pt idx="0">
                  <c:v>0.44166666666666665</c:v>
                </c:pt>
                <c:pt idx="1">
                  <c:v>0.47833333333333333</c:v>
                </c:pt>
                <c:pt idx="2">
                  <c:v>0.75166666666666659</c:v>
                </c:pt>
                <c:pt idx="3">
                  <c:v>1.3566666666666667</c:v>
                </c:pt>
                <c:pt idx="4">
                  <c:v>5.5040000000000004</c:v>
                </c:pt>
                <c:pt idx="5">
                  <c:v>5.0866666666666669</c:v>
                </c:pt>
                <c:pt idx="6">
                  <c:v>5.6066666666666665</c:v>
                </c:pt>
                <c:pt idx="7">
                  <c:v>5.8066666666666658</c:v>
                </c:pt>
                <c:pt idx="8">
                  <c:v>5.3999999999999995</c:v>
                </c:pt>
                <c:pt idx="9">
                  <c:v>5.8633333333333342</c:v>
                </c:pt>
                <c:pt idx="10">
                  <c:v>5.7666666666666657</c:v>
                </c:pt>
                <c:pt idx="11">
                  <c:v>5.8466666666666667</c:v>
                </c:pt>
                <c:pt idx="12">
                  <c:v>6.1333333333333329</c:v>
                </c:pt>
                <c:pt idx="13">
                  <c:v>5.8566666666666665</c:v>
                </c:pt>
                <c:pt idx="14">
                  <c:v>6.8466666666666667</c:v>
                </c:pt>
                <c:pt idx="15">
                  <c:v>6.169999999999999</c:v>
                </c:pt>
                <c:pt idx="16">
                  <c:v>6.7333333333333343</c:v>
                </c:pt>
                <c:pt idx="17">
                  <c:v>5.3466666666666667</c:v>
                </c:pt>
                <c:pt idx="18">
                  <c:v>6.4266666666666667</c:v>
                </c:pt>
                <c:pt idx="19">
                  <c:v>6.88</c:v>
                </c:pt>
                <c:pt idx="20">
                  <c:v>5.8433333333333328</c:v>
                </c:pt>
                <c:pt idx="21">
                  <c:v>6.43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0-4DA0-863D-F80C8359076D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resumo!$V$3:$V$45</c:f>
              <c:numCache>
                <c:formatCode>0.0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</c:numCache>
            </c:numRef>
          </c:xVal>
          <c:yVal>
            <c:numRef>
              <c:f>resumo!$W$3:$W$45</c:f>
              <c:numCache>
                <c:formatCode>0.0</c:formatCode>
                <c:ptCount val="43"/>
                <c:pt idx="0">
                  <c:v>0.49528646265454879</c:v>
                </c:pt>
                <c:pt idx="1">
                  <c:v>0.51728133071423243</c:v>
                </c:pt>
                <c:pt idx="2">
                  <c:v>0.55449516185582182</c:v>
                </c:pt>
                <c:pt idx="3">
                  <c:v>0.61236615162495001</c:v>
                </c:pt>
                <c:pt idx="4">
                  <c:v>0.69596960951362852</c:v>
                </c:pt>
                <c:pt idx="5">
                  <c:v>0.8092220740820304</c:v>
                </c:pt>
                <c:pt idx="6">
                  <c:v>0.95425803041968504</c:v>
                </c:pt>
                <c:pt idx="7">
                  <c:v>1.1311087411534202</c:v>
                </c:pt>
                <c:pt idx="8">
                  <c:v>1.3377175406150679</c:v>
                </c:pt>
                <c:pt idx="9">
                  <c:v>1.5702413076596964</c:v>
                </c:pt>
                <c:pt idx="10">
                  <c:v>1.8235375041751694</c:v>
                </c:pt>
                <c:pt idx="11">
                  <c:v>2.0917241318410977</c:v>
                </c:pt>
                <c:pt idx="12">
                  <c:v>2.3687166564060176</c:v>
                </c:pt>
                <c:pt idx="13">
                  <c:v>2.6486770746703461</c:v>
                </c:pt>
                <c:pt idx="14">
                  <c:v>2.9263433548263977</c:v>
                </c:pt>
                <c:pt idx="15">
                  <c:v>3.1972346470992399</c:v>
                </c:pt>
                <c:pt idx="16">
                  <c:v>3.4577458272204735</c:v>
                </c:pt>
                <c:pt idx="17">
                  <c:v>3.7051543217657623</c:v>
                </c:pt>
                <c:pt idx="18">
                  <c:v>3.9375647116807513</c:v>
                </c:pt>
                <c:pt idx="19">
                  <c:v>4.1538147240914416</c:v>
                </c:pt>
                <c:pt idx="20">
                  <c:v>4.3533620401223274</c:v>
                </c:pt>
                <c:pt idx="21">
                  <c:v>4.5361664373427342</c:v>
                </c:pt>
                <c:pt idx="22">
                  <c:v>4.7025771276405788</c:v>
                </c:pt>
                <c:pt idx="23">
                  <c:v>4.8532312416417636</c:v>
                </c:pt>
                <c:pt idx="24">
                  <c:v>4.9889664127814601</c:v>
                </c:pt>
                <c:pt idx="25">
                  <c:v>5.1107482921605225</c:v>
                </c:pt>
                <c:pt idx="26">
                  <c:v>5.2196124455870834</c:v>
                </c:pt>
                <c:pt idx="27">
                  <c:v>5.3166192810153188</c:v>
                </c:pt>
                <c:pt idx="28">
                  <c:v>5.4028202683247617</c:v>
                </c:pt>
                <c:pt idx="29">
                  <c:v>5.4792336085121178</c:v>
                </c:pt>
                <c:pt idx="30">
                  <c:v>5.5468275800617377</c:v>
                </c:pt>
                <c:pt idx="31">
                  <c:v>5.6065099591224357</c:v>
                </c:pt>
                <c:pt idx="32">
                  <c:v>5.6591221238104339</c:v>
                </c:pt>
                <c:pt idx="33">
                  <c:v>5.7054366769430001</c:v>
                </c:pt>
                <c:pt idx="34">
                  <c:v>5.7461576350683998</c:v>
                </c:pt>
                <c:pt idx="35">
                  <c:v>5.7819224237190365</c:v>
                </c:pt>
                <c:pt idx="36">
                  <c:v>5.813305084680648</c:v>
                </c:pt>
                <c:pt idx="37">
                  <c:v>5.8408202400281244</c:v>
                </c:pt>
                <c:pt idx="38">
                  <c:v>5.9045085336151093</c:v>
                </c:pt>
                <c:pt idx="39">
                  <c:v>5.9347954746689879</c:v>
                </c:pt>
                <c:pt idx="40">
                  <c:v>5.9579349344471808</c:v>
                </c:pt>
                <c:pt idx="41">
                  <c:v>5.9755929330234441</c:v>
                </c:pt>
                <c:pt idx="42">
                  <c:v>5.9890559479864951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0-4DA0-863D-F80C8359076D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resumo!$C$31:$C$37</c:f>
              <c:numCache>
                <c:formatCode>0.00</c:formatCode>
                <c:ptCount val="7"/>
                <c:pt idx="0">
                  <c:v>3.7534642333333337</c:v>
                </c:pt>
                <c:pt idx="1">
                  <c:v>2.0548232333333334</c:v>
                </c:pt>
                <c:pt idx="2">
                  <c:v>2.8571804444444449</c:v>
                </c:pt>
                <c:pt idx="3">
                  <c:v>3.8825641111111104</c:v>
                </c:pt>
                <c:pt idx="4">
                  <c:v>6.699596777777777</c:v>
                </c:pt>
                <c:pt idx="5">
                  <c:v>5.7123111111111102</c:v>
                </c:pt>
                <c:pt idx="6">
                  <c:v>6.5536444444444442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10-4DA0-863D-F80C8359076D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resumo!$B$41:$B$47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resumo!$C$41:$C$47</c:f>
              <c:numCache>
                <c:formatCode>0.000</c:formatCode>
                <c:ptCount val="7"/>
                <c:pt idx="0">
                  <c:v>4.3776666666666664</c:v>
                </c:pt>
                <c:pt idx="1">
                  <c:v>2.8659999999999997</c:v>
                </c:pt>
                <c:pt idx="2">
                  <c:v>2.8580000000000001</c:v>
                </c:pt>
                <c:pt idx="3">
                  <c:v>2.8686666666666665</c:v>
                </c:pt>
                <c:pt idx="4">
                  <c:v>2.9890000000000003</c:v>
                </c:pt>
                <c:pt idx="5">
                  <c:v>2.9616666666666673</c:v>
                </c:pt>
                <c:pt idx="6">
                  <c:v>2.9323333333333337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10-4DA0-863D-F80C8359076D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x"/>
              <c:size val="7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010-4DA0-863D-F80C8359076D}"/>
              </c:ext>
            </c:extLst>
          </c:dPt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resumo!$D$73:$J$73</c:f>
              <c:numCache>
                <c:formatCode>0.00</c:formatCode>
                <c:ptCount val="7"/>
                <c:pt idx="0">
                  <c:v>0</c:v>
                </c:pt>
                <c:pt idx="1">
                  <c:v>0.68017104837986175</c:v>
                </c:pt>
                <c:pt idx="2">
                  <c:v>1.7470108953690098</c:v>
                </c:pt>
                <c:pt idx="3">
                  <c:v>2.5201450295203798</c:v>
                </c:pt>
                <c:pt idx="4">
                  <c:v>2.6731118821016975</c:v>
                </c:pt>
                <c:pt idx="5">
                  <c:v>2.911956303868886</c:v>
                </c:pt>
                <c:pt idx="6">
                  <c:v>2.7719265856103998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10-4DA0-863D-F80C8359076D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resumo!$N$73:$T$73</c:f>
              <c:numCache>
                <c:formatCode>0.00</c:formatCode>
                <c:ptCount val="7"/>
                <c:pt idx="0">
                  <c:v>0.45556544134411142</c:v>
                </c:pt>
                <c:pt idx="1">
                  <c:v>6.5305374931790725</c:v>
                </c:pt>
                <c:pt idx="2">
                  <c:v>5.4530853938186974</c:v>
                </c:pt>
                <c:pt idx="3">
                  <c:v>3.992220295802182</c:v>
                </c:pt>
                <c:pt idx="4">
                  <c:v>3.1718468181376616</c:v>
                </c:pt>
                <c:pt idx="5">
                  <c:v>2.0612892234342395</c:v>
                </c:pt>
                <c:pt idx="6">
                  <c:v>1.865800239581388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010-4DA0-863D-F80C8359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21584"/>
        <c:axId val="-257007984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resumo!$D$53:$J$53</c:f>
              <c:numCache>
                <c:formatCode>0.00</c:formatCode>
                <c:ptCount val="7"/>
                <c:pt idx="0">
                  <c:v>20.835118234992809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10-4DA0-863D-F80C8359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7776"/>
        <c:axId val="-257013968"/>
      </c:scatterChart>
      <c:valAx>
        <c:axId val="-257021584"/>
        <c:scaling>
          <c:orientation val="minMax"/>
          <c:max val="175"/>
          <c:min val="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07984"/>
        <c:crossesAt val="-1"/>
        <c:crossBetween val="midCat"/>
        <c:majorUnit val="25"/>
      </c:valAx>
      <c:valAx>
        <c:axId val="-25700798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21584"/>
        <c:crossesAt val="0"/>
        <c:crossBetween val="midCat"/>
        <c:majorUnit val="2"/>
      </c:valAx>
      <c:valAx>
        <c:axId val="-257013968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7776"/>
        <c:crosses val="max"/>
        <c:crossBetween val="midCat"/>
        <c:majorUnit val="5"/>
        <c:minorUnit val="5"/>
      </c:valAx>
      <c:valAx>
        <c:axId val="-25701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13968"/>
        <c:crossesAt val="-1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'resumo (2)'!$B$5:$B$26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'resumo (2)'!$C$5:$C$26</c:f>
              <c:numCache>
                <c:formatCode>0.000</c:formatCode>
                <c:ptCount val="22"/>
                <c:pt idx="0">
                  <c:v>0.44166666666666665</c:v>
                </c:pt>
                <c:pt idx="1">
                  <c:v>0.47833333333333333</c:v>
                </c:pt>
                <c:pt idx="2">
                  <c:v>0.75166666666666659</c:v>
                </c:pt>
                <c:pt idx="3">
                  <c:v>1.3566666666666667</c:v>
                </c:pt>
                <c:pt idx="4">
                  <c:v>5.5040000000000004</c:v>
                </c:pt>
                <c:pt idx="5">
                  <c:v>5.0866666666666669</c:v>
                </c:pt>
                <c:pt idx="6">
                  <c:v>5.6066666666666665</c:v>
                </c:pt>
                <c:pt idx="7">
                  <c:v>5.8066666666666658</c:v>
                </c:pt>
                <c:pt idx="8">
                  <c:v>5.3999999999999995</c:v>
                </c:pt>
                <c:pt idx="9">
                  <c:v>5.8633333333333342</c:v>
                </c:pt>
                <c:pt idx="10">
                  <c:v>5.7666666666666657</c:v>
                </c:pt>
                <c:pt idx="11">
                  <c:v>5.8466666666666667</c:v>
                </c:pt>
                <c:pt idx="12">
                  <c:v>6.1333333333333329</c:v>
                </c:pt>
                <c:pt idx="13">
                  <c:v>5.8566666666666665</c:v>
                </c:pt>
                <c:pt idx="14">
                  <c:v>6.8466666666666667</c:v>
                </c:pt>
                <c:pt idx="15">
                  <c:v>6.169999999999999</c:v>
                </c:pt>
                <c:pt idx="16">
                  <c:v>6.7333333333333343</c:v>
                </c:pt>
                <c:pt idx="17">
                  <c:v>5.3466666666666667</c:v>
                </c:pt>
                <c:pt idx="18">
                  <c:v>6.4266666666666667</c:v>
                </c:pt>
                <c:pt idx="19">
                  <c:v>6.88</c:v>
                </c:pt>
                <c:pt idx="20">
                  <c:v>5.8433333333333328</c:v>
                </c:pt>
                <c:pt idx="21">
                  <c:v>6.43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10-4DA0-863D-F80C8359076D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'resumo (2)'!$X$3:$X$45</c:f>
              <c:numCache>
                <c:formatCode>0.0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</c:numCache>
            </c:numRef>
          </c:xVal>
          <c:yVal>
            <c:numRef>
              <c:f>'resumo (2)'!$Y$3:$Y$45</c:f>
              <c:numCache>
                <c:formatCode>0.0</c:formatCode>
                <c:ptCount val="43"/>
                <c:pt idx="0">
                  <c:v>0.49528646265454879</c:v>
                </c:pt>
                <c:pt idx="1">
                  <c:v>0.51728133071423243</c:v>
                </c:pt>
                <c:pt idx="2">
                  <c:v>0.55449516185582182</c:v>
                </c:pt>
                <c:pt idx="3">
                  <c:v>0.61236615162495001</c:v>
                </c:pt>
                <c:pt idx="4">
                  <c:v>0.69596960951362852</c:v>
                </c:pt>
                <c:pt idx="5">
                  <c:v>0.8092220740820304</c:v>
                </c:pt>
                <c:pt idx="6">
                  <c:v>0.95425803041968504</c:v>
                </c:pt>
                <c:pt idx="7">
                  <c:v>1.1311087411534202</c:v>
                </c:pt>
                <c:pt idx="8">
                  <c:v>1.3377175406150679</c:v>
                </c:pt>
                <c:pt idx="9">
                  <c:v>1.5702413076596964</c:v>
                </c:pt>
                <c:pt idx="10">
                  <c:v>1.8235375041751694</c:v>
                </c:pt>
                <c:pt idx="11">
                  <c:v>2.0917241318410977</c:v>
                </c:pt>
                <c:pt idx="12">
                  <c:v>2.3687166564060176</c:v>
                </c:pt>
                <c:pt idx="13">
                  <c:v>2.6486770746703461</c:v>
                </c:pt>
                <c:pt idx="14">
                  <c:v>2.9263433548263977</c:v>
                </c:pt>
                <c:pt idx="15">
                  <c:v>3.1972346470992399</c:v>
                </c:pt>
                <c:pt idx="16">
                  <c:v>3.4577458272204735</c:v>
                </c:pt>
                <c:pt idx="17">
                  <c:v>3.7051543217657623</c:v>
                </c:pt>
                <c:pt idx="18">
                  <c:v>3.9375647116807513</c:v>
                </c:pt>
                <c:pt idx="19">
                  <c:v>4.1538147240914416</c:v>
                </c:pt>
                <c:pt idx="20">
                  <c:v>4.3533620401223274</c:v>
                </c:pt>
                <c:pt idx="21">
                  <c:v>4.5361664373427342</c:v>
                </c:pt>
                <c:pt idx="22">
                  <c:v>4.7025771276405788</c:v>
                </c:pt>
                <c:pt idx="23">
                  <c:v>4.8532312416417636</c:v>
                </c:pt>
                <c:pt idx="24">
                  <c:v>4.9889664127814601</c:v>
                </c:pt>
                <c:pt idx="25">
                  <c:v>5.1107482921605225</c:v>
                </c:pt>
                <c:pt idx="26">
                  <c:v>5.2196124455870834</c:v>
                </c:pt>
                <c:pt idx="27">
                  <c:v>5.3166192810153188</c:v>
                </c:pt>
                <c:pt idx="28">
                  <c:v>5.4028202683247617</c:v>
                </c:pt>
                <c:pt idx="29">
                  <c:v>5.4792336085121178</c:v>
                </c:pt>
                <c:pt idx="30">
                  <c:v>5.5468275800617377</c:v>
                </c:pt>
                <c:pt idx="31">
                  <c:v>5.6065099591224357</c:v>
                </c:pt>
                <c:pt idx="32">
                  <c:v>5.6591221238104339</c:v>
                </c:pt>
                <c:pt idx="33">
                  <c:v>5.7054366769430001</c:v>
                </c:pt>
                <c:pt idx="34">
                  <c:v>5.7461576350683998</c:v>
                </c:pt>
                <c:pt idx="35">
                  <c:v>5.7819224237190365</c:v>
                </c:pt>
                <c:pt idx="36">
                  <c:v>5.813305084680648</c:v>
                </c:pt>
                <c:pt idx="37">
                  <c:v>5.8408202400281244</c:v>
                </c:pt>
                <c:pt idx="38">
                  <c:v>5.9045085336151093</c:v>
                </c:pt>
                <c:pt idx="39">
                  <c:v>5.9347954746689879</c:v>
                </c:pt>
                <c:pt idx="40">
                  <c:v>5.9579349344471808</c:v>
                </c:pt>
                <c:pt idx="41">
                  <c:v>5.9755929330234441</c:v>
                </c:pt>
                <c:pt idx="42">
                  <c:v>5.9890559479864951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10-4DA0-863D-F80C8359076D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'resumo (2)'!$B$31:$B$37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'resumo (2)'!$C$31:$C$37</c:f>
              <c:numCache>
                <c:formatCode>0.00</c:formatCode>
                <c:ptCount val="7"/>
                <c:pt idx="0">
                  <c:v>3.7534642333333337</c:v>
                </c:pt>
                <c:pt idx="1">
                  <c:v>2.0548232333333334</c:v>
                </c:pt>
                <c:pt idx="2">
                  <c:v>2.8571804444444449</c:v>
                </c:pt>
                <c:pt idx="3">
                  <c:v>3.8825641111111104</c:v>
                </c:pt>
                <c:pt idx="4">
                  <c:v>6.699596777777777</c:v>
                </c:pt>
                <c:pt idx="5">
                  <c:v>5.7123111111111102</c:v>
                </c:pt>
                <c:pt idx="6">
                  <c:v>6.5536444444444442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10-4DA0-863D-F80C8359076D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'resumo (2)'!$B$41:$B$47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'resumo (2)'!$C$41:$C$47</c:f>
              <c:numCache>
                <c:formatCode>0.000</c:formatCode>
                <c:ptCount val="7"/>
                <c:pt idx="0">
                  <c:v>4.3776666666666664</c:v>
                </c:pt>
                <c:pt idx="1">
                  <c:v>2.8659999999999997</c:v>
                </c:pt>
                <c:pt idx="2">
                  <c:v>2.8580000000000001</c:v>
                </c:pt>
                <c:pt idx="3">
                  <c:v>2.8686666666666665</c:v>
                </c:pt>
                <c:pt idx="4">
                  <c:v>2.9890000000000003</c:v>
                </c:pt>
                <c:pt idx="5">
                  <c:v>2.9616666666666673</c:v>
                </c:pt>
                <c:pt idx="6">
                  <c:v>2.9323333333333337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010-4DA0-863D-F80C8359076D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x"/>
              <c:size val="7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010-4DA0-863D-F80C8359076D}"/>
              </c:ext>
            </c:extLst>
          </c:dPt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(2)'!$D$73:$K$73</c:f>
              <c:numCache>
                <c:formatCode>0.00</c:formatCode>
                <c:ptCount val="8"/>
                <c:pt idx="0">
                  <c:v>0</c:v>
                </c:pt>
                <c:pt idx="1">
                  <c:v>0.68017104837986175</c:v>
                </c:pt>
                <c:pt idx="2">
                  <c:v>1.7470108953690098</c:v>
                </c:pt>
                <c:pt idx="3">
                  <c:v>2.5201450295203798</c:v>
                </c:pt>
                <c:pt idx="4">
                  <c:v>2.6731118821016975</c:v>
                </c:pt>
                <c:pt idx="6">
                  <c:v>2.911956303868886</c:v>
                </c:pt>
                <c:pt idx="7">
                  <c:v>2.7719265856103998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10-4DA0-863D-F80C8359076D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(2)'!$O$73:$V$73</c:f>
              <c:numCache>
                <c:formatCode>0.00</c:formatCode>
                <c:ptCount val="8"/>
                <c:pt idx="0">
                  <c:v>0.45556544134411142</c:v>
                </c:pt>
                <c:pt idx="1">
                  <c:v>6.5305374931790725</c:v>
                </c:pt>
                <c:pt idx="2">
                  <c:v>5.4530853938186974</c:v>
                </c:pt>
                <c:pt idx="3">
                  <c:v>3.992220295802182</c:v>
                </c:pt>
                <c:pt idx="4">
                  <c:v>3.1718468181376616</c:v>
                </c:pt>
                <c:pt idx="6">
                  <c:v>2.0612892234342395</c:v>
                </c:pt>
                <c:pt idx="7">
                  <c:v>1.865800239581388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010-4DA0-863D-F80C8359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28848"/>
        <c:axId val="-189132656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(2)'!$D$53:$K$53</c:f>
              <c:numCache>
                <c:formatCode>0.00</c:formatCode>
                <c:ptCount val="8"/>
                <c:pt idx="0">
                  <c:v>20.835118234992809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010-4DA0-863D-F80C8359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29392"/>
        <c:axId val="-189129936"/>
      </c:scatterChart>
      <c:valAx>
        <c:axId val="-189128848"/>
        <c:scaling>
          <c:orientation val="minMax"/>
          <c:max val="175"/>
          <c:min val="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32656"/>
        <c:crossesAt val="-1"/>
        <c:crossBetween val="midCat"/>
        <c:majorUnit val="25"/>
      </c:valAx>
      <c:valAx>
        <c:axId val="-18913265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8848"/>
        <c:crossesAt val="0"/>
        <c:crossBetween val="midCat"/>
        <c:majorUnit val="2"/>
      </c:valAx>
      <c:valAx>
        <c:axId val="-18912993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9392"/>
        <c:crosses val="max"/>
        <c:crossBetween val="midCat"/>
        <c:majorUnit val="5"/>
        <c:minorUnit val="5"/>
      </c:valAx>
      <c:valAx>
        <c:axId val="-18912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129936"/>
        <c:crossesAt val="-1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183 + pTA1_FASIIb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plus>
            <c:minus>
              <c:numRef>
                <c:f>'resumo (2)'!$H$5:$H$26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'resumo (2)'!$G$5:$G$26</c:f>
              <c:numCache>
                <c:formatCode>0.000</c:formatCode>
                <c:ptCount val="22"/>
                <c:pt idx="0">
                  <c:v>0.40250000000000002</c:v>
                </c:pt>
                <c:pt idx="1">
                  <c:v>0.40666666666666668</c:v>
                </c:pt>
                <c:pt idx="2">
                  <c:v>0.6</c:v>
                </c:pt>
                <c:pt idx="3">
                  <c:v>1.1933333333333334</c:v>
                </c:pt>
                <c:pt idx="4">
                  <c:v>5.3233333333333333</c:v>
                </c:pt>
                <c:pt idx="5">
                  <c:v>5.0333333333333341</c:v>
                </c:pt>
                <c:pt idx="6">
                  <c:v>5.7466666666666661</c:v>
                </c:pt>
                <c:pt idx="7">
                  <c:v>5.2666666666666666</c:v>
                </c:pt>
                <c:pt idx="8">
                  <c:v>5.12</c:v>
                </c:pt>
                <c:pt idx="9">
                  <c:v>5.4533333333333331</c:v>
                </c:pt>
                <c:pt idx="10">
                  <c:v>5.413333333333334</c:v>
                </c:pt>
                <c:pt idx="11">
                  <c:v>5.5266666666666664</c:v>
                </c:pt>
                <c:pt idx="12">
                  <c:v>5.8666666666666671</c:v>
                </c:pt>
                <c:pt idx="13">
                  <c:v>5.8266666666666671</c:v>
                </c:pt>
                <c:pt idx="14">
                  <c:v>6.3</c:v>
                </c:pt>
                <c:pt idx="15">
                  <c:v>6.1166666666666663</c:v>
                </c:pt>
                <c:pt idx="16">
                  <c:v>6.0666666666666673</c:v>
                </c:pt>
                <c:pt idx="17">
                  <c:v>5.6000000000000005</c:v>
                </c:pt>
                <c:pt idx="18">
                  <c:v>6.28</c:v>
                </c:pt>
                <c:pt idx="19">
                  <c:v>6.0133333333333328</c:v>
                </c:pt>
                <c:pt idx="20">
                  <c:v>5.7266666666666666</c:v>
                </c:pt>
                <c:pt idx="21">
                  <c:v>6.4900000000000011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9-4715-A574-482B9AE1DA0E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(2)'!$AB$3:$AB$46</c:f>
              <c:numCache>
                <c:formatCode>0.0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'resumo (2)'!$AC$3:$AC$46</c:f>
              <c:numCache>
                <c:formatCode>0.00</c:formatCode>
                <c:ptCount val="44"/>
                <c:pt idx="0">
                  <c:v>0.41927840498235697</c:v>
                </c:pt>
                <c:pt idx="1">
                  <c:v>0.44451252894880872</c:v>
                </c:pt>
                <c:pt idx="2">
                  <c:v>0.49342428189268256</c:v>
                </c:pt>
                <c:pt idx="3">
                  <c:v>0.57656607793392434</c:v>
                </c:pt>
                <c:pt idx="4">
                  <c:v>0.70306867512601889</c:v>
                </c:pt>
                <c:pt idx="5">
                  <c:v>0.87836787567627783</c:v>
                </c:pt>
                <c:pt idx="6">
                  <c:v>1.1028726773955242</c:v>
                </c:pt>
                <c:pt idx="7">
                  <c:v>1.3719112626274361</c:v>
                </c:pt>
                <c:pt idx="8">
                  <c:v>1.6767624570792672</c:v>
                </c:pt>
                <c:pt idx="9">
                  <c:v>2.0062794780967579</c:v>
                </c:pt>
                <c:pt idx="10">
                  <c:v>2.3485872430029828</c:v>
                </c:pt>
                <c:pt idx="11">
                  <c:v>3.9238492550455364</c:v>
                </c:pt>
                <c:pt idx="12">
                  <c:v>4.9226146825772581</c:v>
                </c:pt>
                <c:pt idx="13">
                  <c:v>5.4237099335905388</c:v>
                </c:pt>
                <c:pt idx="14">
                  <c:v>5.6509748265751902</c:v>
                </c:pt>
                <c:pt idx="15">
                  <c:v>5.7497158484317854</c:v>
                </c:pt>
                <c:pt idx="16">
                  <c:v>5.7918446041090812</c:v>
                </c:pt>
                <c:pt idx="17">
                  <c:v>5.8096821097808471</c:v>
                </c:pt>
                <c:pt idx="18">
                  <c:v>5.817210261526502</c:v>
                </c:pt>
                <c:pt idx="19">
                  <c:v>5.8203831325796758</c:v>
                </c:pt>
                <c:pt idx="20">
                  <c:v>5.8217196294647877</c:v>
                </c:pt>
                <c:pt idx="21">
                  <c:v>5.8222824615275632</c:v>
                </c:pt>
                <c:pt idx="22">
                  <c:v>5.8225194600536128</c:v>
                </c:pt>
                <c:pt idx="23">
                  <c:v>5.8226192516354667</c:v>
                </c:pt>
                <c:pt idx="24">
                  <c:v>5.822661269536801</c:v>
                </c:pt>
                <c:pt idx="25">
                  <c:v>5.8226789613162904</c:v>
                </c:pt>
                <c:pt idx="26">
                  <c:v>5.8226864104761349</c:v>
                </c:pt>
                <c:pt idx="27">
                  <c:v>5.822689546955873</c:v>
                </c:pt>
                <c:pt idx="28">
                  <c:v>5.8226908675745452</c:v>
                </c:pt>
                <c:pt idx="29">
                  <c:v>5.8226914236225378</c:v>
                </c:pt>
                <c:pt idx="30">
                  <c:v>5.8226916577471535</c:v>
                </c:pt>
                <c:pt idx="31">
                  <c:v>5.8226917563255753</c:v>
                </c:pt>
                <c:pt idx="32">
                  <c:v>5.8226917978321246</c:v>
                </c:pt>
                <c:pt idx="33">
                  <c:v>5.8226918153085014</c:v>
                </c:pt>
                <c:pt idx="34">
                  <c:v>5.8226918226669486</c:v>
                </c:pt>
                <c:pt idx="35">
                  <c:v>5.8226918257652303</c:v>
                </c:pt>
                <c:pt idx="36">
                  <c:v>5.8226918270697654</c:v>
                </c:pt>
                <c:pt idx="37">
                  <c:v>5.8226918276190416</c:v>
                </c:pt>
                <c:pt idx="38">
                  <c:v>5.8226918278503152</c:v>
                </c:pt>
                <c:pt idx="39">
                  <c:v>5.8226918279476925</c:v>
                </c:pt>
                <c:pt idx="40">
                  <c:v>5.8226918279886934</c:v>
                </c:pt>
                <c:pt idx="41">
                  <c:v>5.822691828005957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9-4715-A574-482B9AE1DA0E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plus>
            <c:minus>
              <c:numRef>
                <c:f>'resumo (2)'!$H$31:$H$37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'resumo (2)'!$G$31:$G$37</c:f>
              <c:numCache>
                <c:formatCode>0.00</c:formatCode>
                <c:ptCount val="7"/>
                <c:pt idx="0">
                  <c:v>3.0200695666666668</c:v>
                </c:pt>
                <c:pt idx="1">
                  <c:v>2.0652322333333335</c:v>
                </c:pt>
                <c:pt idx="2">
                  <c:v>3.2938597777777776</c:v>
                </c:pt>
                <c:pt idx="3">
                  <c:v>3.2577334444444439</c:v>
                </c:pt>
                <c:pt idx="4">
                  <c:v>7.1582322222222237</c:v>
                </c:pt>
                <c:pt idx="5">
                  <c:v>8.1957555555555555</c:v>
                </c:pt>
                <c:pt idx="6">
                  <c:v>9.4192000000000018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9-4715-A574-482B9AE1DA0E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plus>
            <c:minus>
              <c:numRef>
                <c:f>'resumo (2)'!$H$41:$H$47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'resumo (2)'!$G$41:$G$47</c:f>
              <c:numCache>
                <c:formatCode>0.000</c:formatCode>
                <c:ptCount val="7"/>
                <c:pt idx="0">
                  <c:v>4.3730000000000002</c:v>
                </c:pt>
                <c:pt idx="1">
                  <c:v>2.8483333333333332</c:v>
                </c:pt>
                <c:pt idx="2">
                  <c:v>2.835666666666667</c:v>
                </c:pt>
                <c:pt idx="3">
                  <c:v>2.8066666666666666</c:v>
                </c:pt>
                <c:pt idx="4">
                  <c:v>2.8640000000000003</c:v>
                </c:pt>
                <c:pt idx="5">
                  <c:v>2.9383333333333339</c:v>
                </c:pt>
                <c:pt idx="6">
                  <c:v>2.9103333333333334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9-4715-A574-482B9AE1DA0E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(2)'!$D$80:$K$80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6">
                    <c:v>0.13529217486515968</c:v>
                  </c:pt>
                  <c:pt idx="7">
                    <c:v>6.010167221875895E-2</c:v>
                  </c:pt>
                </c:numCache>
              </c:numRef>
            </c:plus>
            <c:minus>
              <c:numRef>
                <c:f>'resumo (2)'!$D$80:$K$80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6">
                    <c:v>0.13529217486515968</c:v>
                  </c:pt>
                  <c:pt idx="7">
                    <c:v>6.010167221875895E-2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(2)'!$D$79:$K$79</c:f>
              <c:numCache>
                <c:formatCode>0.00</c:formatCode>
                <c:ptCount val="8"/>
                <c:pt idx="0">
                  <c:v>0</c:v>
                </c:pt>
                <c:pt idx="1">
                  <c:v>0.37160305639442431</c:v>
                </c:pt>
                <c:pt idx="2">
                  <c:v>0.84974318126273995</c:v>
                </c:pt>
                <c:pt idx="3">
                  <c:v>1.0537898048212329</c:v>
                </c:pt>
                <c:pt idx="4">
                  <c:v>1.2499515909721788</c:v>
                </c:pt>
                <c:pt idx="6">
                  <c:v>1.4766879392160996</c:v>
                </c:pt>
                <c:pt idx="7">
                  <c:v>1.678686277148469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9-4715-A574-482B9AE1DA0E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(2)'!$O$80:$V$80</c:f>
                <c:numCache>
                  <c:formatCode>General</c:formatCode>
                  <c:ptCount val="8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6">
                    <c:v>9.0933667226292383E-2</c:v>
                  </c:pt>
                  <c:pt idx="7">
                    <c:v>9.363922326551577E-2</c:v>
                  </c:pt>
                </c:numCache>
              </c:numRef>
            </c:plus>
            <c:minus>
              <c:numRef>
                <c:f>'resumo (2)'!$O$80:$V$80</c:f>
                <c:numCache>
                  <c:formatCode>General</c:formatCode>
                  <c:ptCount val="8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6">
                    <c:v>9.0933667226292383E-2</c:v>
                  </c:pt>
                  <c:pt idx="7">
                    <c:v>9.363922326551577E-2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(2)'!$O$79:$V$79</c:f>
              <c:numCache>
                <c:formatCode>0.00</c:formatCode>
                <c:ptCount val="8"/>
                <c:pt idx="0">
                  <c:v>0.35129858828200616</c:v>
                </c:pt>
                <c:pt idx="1">
                  <c:v>6.2852703798719425</c:v>
                </c:pt>
                <c:pt idx="2">
                  <c:v>5.3421581081594498</c:v>
                </c:pt>
                <c:pt idx="3">
                  <c:v>3.4047181450423118</c:v>
                </c:pt>
                <c:pt idx="4">
                  <c:v>2.0468573881146628</c:v>
                </c:pt>
                <c:pt idx="6">
                  <c:v>1.1290576564044084</c:v>
                </c:pt>
                <c:pt idx="7">
                  <c:v>1.1474004500598589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31568"/>
        <c:axId val="-189127760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(2)'!$D$60:$K$60</c:f>
                <c:numCache>
                  <c:formatCode>General</c:formatCode>
                  <c:ptCount val="8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(2)'!$D$60:$K$60</c:f>
                <c:numCache>
                  <c:formatCode>General</c:formatCode>
                  <c:ptCount val="8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(2)'!$D$59:$K$59</c:f>
              <c:numCache>
                <c:formatCode>0.00</c:formatCode>
                <c:ptCount val="8"/>
                <c:pt idx="0">
                  <c:v>19.916800465498078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31024"/>
        <c:axId val="-189126672"/>
      </c:scatterChart>
      <c:valAx>
        <c:axId val="-189131568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7760"/>
        <c:crossesAt val="-1"/>
        <c:crossBetween val="midCat"/>
        <c:majorUnit val="25"/>
      </c:valAx>
      <c:valAx>
        <c:axId val="-189127760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31568"/>
        <c:crossesAt val="0"/>
        <c:crossBetween val="midCat"/>
        <c:majorUnit val="2"/>
      </c:valAx>
      <c:valAx>
        <c:axId val="-189126672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31024"/>
        <c:crosses val="max"/>
        <c:crossBetween val="midCat"/>
        <c:majorUnit val="5"/>
        <c:minorUnit val="5"/>
      </c:valAx>
      <c:valAx>
        <c:axId val="-18913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126672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183</a:t>
            </a:r>
            <a:r>
              <a:rPr lang="el-GR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>
                <a:solidFill>
                  <a:sysClr val="windowText" lastClr="000000"/>
                </a:solidFill>
              </a:rPr>
              <a:t>fas1+ pTA1_FASIIb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(2)'!$M$5:$M$18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plus>
            <c:minus>
              <c:numRef>
                <c:f>'resumo (2)'!$M$5:$M$18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(2)'!$K$5:$K$18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'resumo (2)'!$L$5:$L$18</c:f>
              <c:numCache>
                <c:formatCode>0.000</c:formatCode>
                <c:ptCount val="14"/>
                <c:pt idx="0">
                  <c:v>0.4375</c:v>
                </c:pt>
                <c:pt idx="1">
                  <c:v>1.0116666666666667</c:v>
                </c:pt>
                <c:pt idx="2">
                  <c:v>3.5933333333333337</c:v>
                </c:pt>
                <c:pt idx="3">
                  <c:v>3.48</c:v>
                </c:pt>
                <c:pt idx="4">
                  <c:v>4.1133333333333333</c:v>
                </c:pt>
                <c:pt idx="5">
                  <c:v>3.6799999999999997</c:v>
                </c:pt>
                <c:pt idx="6">
                  <c:v>3.4333333333333336</c:v>
                </c:pt>
                <c:pt idx="7">
                  <c:v>3.7833333333333337</c:v>
                </c:pt>
                <c:pt idx="8">
                  <c:v>4</c:v>
                </c:pt>
                <c:pt idx="9">
                  <c:v>4.1833333333333327</c:v>
                </c:pt>
                <c:pt idx="10">
                  <c:v>4.3500000000000005</c:v>
                </c:pt>
                <c:pt idx="11">
                  <c:v>4.33</c:v>
                </c:pt>
                <c:pt idx="12">
                  <c:v>3.6333333333333333</c:v>
                </c:pt>
                <c:pt idx="13">
                  <c:v>4.1333333333333329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3A8-B538-17D2B8F9116B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(2)'!$AD$3:$AD$46</c:f>
              <c:numCache>
                <c:formatCode>0.00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'resumo (2)'!$AE$3:$AE$46</c:f>
              <c:numCache>
                <c:formatCode>0.00</c:formatCode>
                <c:ptCount val="44"/>
                <c:pt idx="0">
                  <c:v>0.43777080421267772</c:v>
                </c:pt>
                <c:pt idx="1">
                  <c:v>0.43901591776252435</c:v>
                </c:pt>
                <c:pt idx="2">
                  <c:v>0.4437055194804071</c:v>
                </c:pt>
                <c:pt idx="3">
                  <c:v>0.4571634453785024</c:v>
                </c:pt>
                <c:pt idx="4">
                  <c:v>0.48802767156155957</c:v>
                </c:pt>
                <c:pt idx="5">
                  <c:v>0.54687656841115984</c:v>
                </c:pt>
                <c:pt idx="6">
                  <c:v>0.64326757093502751</c:v>
                </c:pt>
                <c:pt idx="7">
                  <c:v>0.78261244866952007</c:v>
                </c:pt>
                <c:pt idx="8">
                  <c:v>0.96441034695255767</c:v>
                </c:pt>
                <c:pt idx="9">
                  <c:v>1.1824379667728839</c:v>
                </c:pt>
                <c:pt idx="10">
                  <c:v>1.4264591173098853</c:v>
                </c:pt>
                <c:pt idx="11">
                  <c:v>2.6558653958965768</c:v>
                </c:pt>
                <c:pt idx="12">
                  <c:v>3.4212578273692045</c:v>
                </c:pt>
                <c:pt idx="13">
                  <c:v>3.764060903251889</c:v>
                </c:pt>
                <c:pt idx="14">
                  <c:v>3.8994845032048233</c:v>
                </c:pt>
                <c:pt idx="15">
                  <c:v>3.9505429356665847</c:v>
                </c:pt>
                <c:pt idx="16">
                  <c:v>3.9694647950787654</c:v>
                </c:pt>
                <c:pt idx="17">
                  <c:v>3.9764328547205423</c:v>
                </c:pt>
                <c:pt idx="18">
                  <c:v>3.9789929190093591</c:v>
                </c:pt>
                <c:pt idx="19">
                  <c:v>3.9799326846714296</c:v>
                </c:pt>
                <c:pt idx="20">
                  <c:v>3.9802775522690617</c:v>
                </c:pt>
                <c:pt idx="21">
                  <c:v>3.980404094461246</c:v>
                </c:pt>
                <c:pt idx="22">
                  <c:v>3.9804505246044046</c:v>
                </c:pt>
                <c:pt idx="23">
                  <c:v>3.9804675602258071</c:v>
                </c:pt>
                <c:pt idx="24">
                  <c:v>3.9804738107073092</c:v>
                </c:pt>
                <c:pt idx="25">
                  <c:v>3.9804761040452981</c:v>
                </c:pt>
                <c:pt idx="26">
                  <c:v>3.9804769454836917</c:v>
                </c:pt>
                <c:pt idx="27">
                  <c:v>3.9804772542120062</c:v>
                </c:pt>
                <c:pt idx="28">
                  <c:v>3.9804773674860896</c:v>
                </c:pt>
                <c:pt idx="29">
                  <c:v>3.9804774090469595</c:v>
                </c:pt>
                <c:pt idx="30">
                  <c:v>3.980477424295866</c:v>
                </c:pt>
                <c:pt idx="31">
                  <c:v>3.9804774298907719</c:v>
                </c:pt>
                <c:pt idx="32">
                  <c:v>3.980477431943573</c:v>
                </c:pt>
                <c:pt idx="33">
                  <c:v>3.9804774326967567</c:v>
                </c:pt>
                <c:pt idx="34">
                  <c:v>3.9804774329731036</c:v>
                </c:pt>
                <c:pt idx="35">
                  <c:v>3.9804774330744968</c:v>
                </c:pt>
                <c:pt idx="36">
                  <c:v>3.9804774331116985</c:v>
                </c:pt>
                <c:pt idx="37">
                  <c:v>3.9804774331253481</c:v>
                </c:pt>
                <c:pt idx="38">
                  <c:v>3.9804774331303561</c:v>
                </c:pt>
                <c:pt idx="39">
                  <c:v>3.9804774331321937</c:v>
                </c:pt>
                <c:pt idx="40">
                  <c:v>3.9804774331328678</c:v>
                </c:pt>
                <c:pt idx="41">
                  <c:v>3.9804774331331156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C-43A8-B538-17D2B8F9116B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(2)'!$M$31:$M$37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plus>
            <c:minus>
              <c:numRef>
                <c:f>'resumo (2)'!$M$31:$M$37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(2)'!$K$31:$K$37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(2)'!$L$31:$L$37</c:f>
              <c:numCache>
                <c:formatCode>0.00</c:formatCode>
                <c:ptCount val="7"/>
                <c:pt idx="0">
                  <c:v>2.800593977777778</c:v>
                </c:pt>
                <c:pt idx="1">
                  <c:v>2.4224270888888895</c:v>
                </c:pt>
                <c:pt idx="2">
                  <c:v>3.1190195333333333</c:v>
                </c:pt>
                <c:pt idx="3">
                  <c:v>3.3982164222222226</c:v>
                </c:pt>
                <c:pt idx="4">
                  <c:v>3.2712211999999998</c:v>
                </c:pt>
                <c:pt idx="5">
                  <c:v>7.5038759999999982</c:v>
                </c:pt>
                <c:pt idx="6">
                  <c:v>9.2005510333333334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C-43A8-B538-17D2B8F9116B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(2)'!$M$41:$M$47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plus>
            <c:minus>
              <c:numRef>
                <c:f>'resumo (2)'!$M$41:$M$47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(2)'!$K$41:$K$47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(2)'!$L$41:$L$47</c:f>
              <c:numCache>
                <c:formatCode>0.000</c:formatCode>
                <c:ptCount val="7"/>
                <c:pt idx="0">
                  <c:v>4.5156666666666672</c:v>
                </c:pt>
                <c:pt idx="1">
                  <c:v>3.0190000000000001</c:v>
                </c:pt>
                <c:pt idx="2">
                  <c:v>3.0505</c:v>
                </c:pt>
                <c:pt idx="3">
                  <c:v>3.0666666666666664</c:v>
                </c:pt>
                <c:pt idx="4">
                  <c:v>3.081</c:v>
                </c:pt>
                <c:pt idx="5">
                  <c:v>3.1356666666666668</c:v>
                </c:pt>
                <c:pt idx="6">
                  <c:v>3.0879999999999996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C-43A8-B538-17D2B8F9116B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(2)'!$D$82:$K$82</c:f>
              <c:numCache>
                <c:formatCode>0.00</c:formatCode>
                <c:ptCount val="8"/>
                <c:pt idx="0">
                  <c:v>0</c:v>
                </c:pt>
                <c:pt idx="1">
                  <c:v>0.49714384472128048</c:v>
                </c:pt>
                <c:pt idx="2">
                  <c:v>1.1240247668054486</c:v>
                </c:pt>
                <c:pt idx="3">
                  <c:v>1.7424882146555356</c:v>
                </c:pt>
                <c:pt idx="4">
                  <c:v>2.0984825320130809</c:v>
                </c:pt>
                <c:pt idx="5">
                  <c:v>2.2765600393095418</c:v>
                </c:pt>
                <c:pt idx="7">
                  <c:v>2.3237059500196651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C-43A8-B538-17D2B8F9116B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(2)'!$O$83:$V$83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7">
                    <c:v>7.1182541291056098E-2</c:v>
                  </c:pt>
                </c:numCache>
              </c:numRef>
            </c:plus>
            <c:minus>
              <c:numRef>
                <c:f>'resumo (2)'!$O$83:$V$83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7">
                    <c:v>7.1182541291056098E-2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(2)'!$O$82:$V$82</c:f>
              <c:numCache>
                <c:formatCode>0.00</c:formatCode>
                <c:ptCount val="8"/>
                <c:pt idx="0">
                  <c:v>0</c:v>
                </c:pt>
                <c:pt idx="1">
                  <c:v>6.4155381096856319</c:v>
                </c:pt>
                <c:pt idx="2">
                  <c:v>4.9726707950507389</c:v>
                </c:pt>
                <c:pt idx="3">
                  <c:v>4.2562950994783009</c:v>
                </c:pt>
                <c:pt idx="4">
                  <c:v>3.4269601104454637</c:v>
                </c:pt>
                <c:pt idx="5">
                  <c:v>3.0333975123330936</c:v>
                </c:pt>
                <c:pt idx="7">
                  <c:v>2.2628176550673094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28304"/>
        <c:axId val="-189132112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(2)'!$O$63:$V$63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7">
                    <c:v>4.7289899191538247E-2</c:v>
                  </c:pt>
                </c:numCache>
              </c:numRef>
            </c:plus>
            <c:minus>
              <c:numRef>
                <c:f>'resumo (2)'!$O$63:$V$63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7">
                    <c:v>4.7289899191538247E-2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(2)'!$D$62:$K$62</c:f>
              <c:numCache>
                <c:formatCode>0.00</c:formatCode>
                <c:ptCount val="8"/>
                <c:pt idx="0">
                  <c:v>20.420427090840516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30480"/>
        <c:axId val="-189127216"/>
      </c:scatterChart>
      <c:valAx>
        <c:axId val="-189128304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32112"/>
        <c:crossesAt val="-1"/>
        <c:crossBetween val="midCat"/>
        <c:majorUnit val="25"/>
      </c:valAx>
      <c:valAx>
        <c:axId val="-18913211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8304"/>
        <c:crossesAt val="0"/>
        <c:crossBetween val="midCat"/>
        <c:majorUnit val="2"/>
      </c:valAx>
      <c:valAx>
        <c:axId val="-18912721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30480"/>
        <c:crosses val="max"/>
        <c:crossBetween val="midCat"/>
        <c:majorUnit val="5"/>
        <c:minorUnit val="5"/>
      </c:valAx>
      <c:valAx>
        <c:axId val="-18913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9127216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183</a:t>
            </a:r>
            <a:r>
              <a:rPr lang="el-GR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>
                <a:solidFill>
                  <a:sysClr val="windowText" lastClr="000000"/>
                </a:solidFill>
              </a:rPr>
              <a:t>fas2+ pTA1_FASIIb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(2)'!$O$5:$O$18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plus>
            <c:minus>
              <c:numRef>
                <c:f>'resumo (2)'!$O$5:$O$18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(2)'!$K$5:$K$18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'resumo (2)'!$N$5:$N$18</c:f>
              <c:numCache>
                <c:formatCode>0.000</c:formatCode>
                <c:ptCount val="14"/>
                <c:pt idx="0">
                  <c:v>0.52500000000000002</c:v>
                </c:pt>
                <c:pt idx="1">
                  <c:v>0.7400000000000001</c:v>
                </c:pt>
                <c:pt idx="3">
                  <c:v>2.08</c:v>
                </c:pt>
                <c:pt idx="4">
                  <c:v>2.7133333333333334</c:v>
                </c:pt>
                <c:pt idx="5">
                  <c:v>2.6200000000000006</c:v>
                </c:pt>
                <c:pt idx="6">
                  <c:v>2.6</c:v>
                </c:pt>
                <c:pt idx="7">
                  <c:v>2.85</c:v>
                </c:pt>
                <c:pt idx="8">
                  <c:v>3.2416666666666671</c:v>
                </c:pt>
                <c:pt idx="9">
                  <c:v>3.7333333333333329</c:v>
                </c:pt>
                <c:pt idx="10">
                  <c:v>4.083333333333333</c:v>
                </c:pt>
                <c:pt idx="11">
                  <c:v>4.6333333333333329</c:v>
                </c:pt>
                <c:pt idx="13">
                  <c:v>4.58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0-4F16-B518-8D6ABF0910D0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(2)'!$AF$3:$AF$94</c:f>
              <c:numCache>
                <c:formatCode>0.00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92</c:v>
                </c:pt>
                <c:pt idx="53">
                  <c:v>94</c:v>
                </c:pt>
                <c:pt idx="54">
                  <c:v>96</c:v>
                </c:pt>
                <c:pt idx="55">
                  <c:v>98</c:v>
                </c:pt>
                <c:pt idx="56">
                  <c:v>100</c:v>
                </c:pt>
                <c:pt idx="57">
                  <c:v>102</c:v>
                </c:pt>
                <c:pt idx="58">
                  <c:v>104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124</c:v>
                </c:pt>
                <c:pt idx="69">
                  <c:v>126</c:v>
                </c:pt>
                <c:pt idx="70">
                  <c:v>128</c:v>
                </c:pt>
                <c:pt idx="71">
                  <c:v>130</c:v>
                </c:pt>
                <c:pt idx="72">
                  <c:v>132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140</c:v>
                </c:pt>
                <c:pt idx="77">
                  <c:v>142</c:v>
                </c:pt>
                <c:pt idx="78">
                  <c:v>144</c:v>
                </c:pt>
                <c:pt idx="79">
                  <c:v>146</c:v>
                </c:pt>
                <c:pt idx="80">
                  <c:v>148</c:v>
                </c:pt>
                <c:pt idx="81">
                  <c:v>150</c:v>
                </c:pt>
                <c:pt idx="82">
                  <c:v>152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160</c:v>
                </c:pt>
                <c:pt idx="87">
                  <c:v>162</c:v>
                </c:pt>
                <c:pt idx="88">
                  <c:v>164</c:v>
                </c:pt>
                <c:pt idx="89">
                  <c:v>166</c:v>
                </c:pt>
                <c:pt idx="90">
                  <c:v>168</c:v>
                </c:pt>
                <c:pt idx="91">
                  <c:v>170</c:v>
                </c:pt>
              </c:numCache>
            </c:numRef>
          </c:xVal>
          <c:yVal>
            <c:numRef>
              <c:f>'resumo (2)'!$AG$3:$AG$94</c:f>
              <c:numCache>
                <c:formatCode>0.00</c:formatCode>
                <c:ptCount val="92"/>
                <c:pt idx="0">
                  <c:v>0.52520098078900701</c:v>
                </c:pt>
                <c:pt idx="1">
                  <c:v>0.52578320089807229</c:v>
                </c:pt>
                <c:pt idx="2">
                  <c:v>0.5275028095019384</c:v>
                </c:pt>
                <c:pt idx="3">
                  <c:v>0.53175128661993853</c:v>
                </c:pt>
                <c:pt idx="4">
                  <c:v>0.54075739224310504</c:v>
                </c:pt>
                <c:pt idx="5">
                  <c:v>0.55750051807292389</c:v>
                </c:pt>
                <c:pt idx="6">
                  <c:v>0.58531648405120884</c:v>
                </c:pt>
                <c:pt idx="7">
                  <c:v>0.62728474252467081</c:v>
                </c:pt>
                <c:pt idx="8">
                  <c:v>0.6855936558828627</c:v>
                </c:pt>
                <c:pt idx="9">
                  <c:v>0.76108521409471264</c:v>
                </c:pt>
                <c:pt idx="10">
                  <c:v>0.85309560492525938</c:v>
                </c:pt>
                <c:pt idx="11">
                  <c:v>1.0775344451458206</c:v>
                </c:pt>
                <c:pt idx="12">
                  <c:v>1.3331640272894885</c:v>
                </c:pt>
                <c:pt idx="13">
                  <c:v>1.5915408902639991</c:v>
                </c:pt>
                <c:pt idx="14">
                  <c:v>1.8307866577476513</c:v>
                </c:pt>
                <c:pt idx="15">
                  <c:v>2.038546656858701</c:v>
                </c:pt>
                <c:pt idx="16">
                  <c:v>2.2106879130870061</c:v>
                </c:pt>
                <c:pt idx="17">
                  <c:v>2.3485031241286225</c:v>
                </c:pt>
                <c:pt idx="18">
                  <c:v>2.4561035820403472</c:v>
                </c:pt>
                <c:pt idx="19">
                  <c:v>2.5385882853572554</c:v>
                </c:pt>
                <c:pt idx="20">
                  <c:v>2.60097934682276</c:v>
                </c:pt>
                <c:pt idx="21">
                  <c:v>2.6477130108339235</c:v>
                </c:pt>
                <c:pt idx="22">
                  <c:v>2.6824699510230303</c:v>
                </c:pt>
                <c:pt idx="23">
                  <c:v>2.7081853938541225</c:v>
                </c:pt>
                <c:pt idx="24">
                  <c:v>2.7271392625350583</c:v>
                </c:pt>
                <c:pt idx="25">
                  <c:v>2.7410707913354009</c:v>
                </c:pt>
                <c:pt idx="26">
                  <c:v>2.7512901105446308</c:v>
                </c:pt>
                <c:pt idx="27">
                  <c:v>2.7587753337000898</c:v>
                </c:pt>
                <c:pt idx="28">
                  <c:v>2.764252050759199</c:v>
                </c:pt>
                <c:pt idx="29">
                  <c:v>2.7682560590607719</c:v>
                </c:pt>
                <c:pt idx="30">
                  <c:v>2.771181699364007</c:v>
                </c:pt>
                <c:pt idx="31">
                  <c:v>2.7733185070872484</c:v>
                </c:pt>
                <c:pt idx="32">
                  <c:v>2.7748786974200801</c:v>
                </c:pt>
                <c:pt idx="33">
                  <c:v>2.7760176172217039</c:v>
                </c:pt>
                <c:pt idx="34">
                  <c:v>2.7768488798321891</c:v>
                </c:pt>
                <c:pt idx="35">
                  <c:v>2.7774555210942253</c:v>
                </c:pt>
                <c:pt idx="36">
                  <c:v>2.7778981993038596</c:v>
                </c:pt>
                <c:pt idx="37">
                  <c:v>2.7782212100596286</c:v>
                </c:pt>
                <c:pt idx="38">
                  <c:v>2.7784568917601176</c:v>
                </c:pt>
                <c:pt idx="39">
                  <c:v>2.7786288488870499</c:v>
                </c:pt>
                <c:pt idx="40">
                  <c:v>2.7787543084799426</c:v>
                </c:pt>
                <c:pt idx="41">
                  <c:v>2.77884584192687</c:v>
                </c:pt>
                <c:pt idx="42">
                  <c:v>2.7789126224944667</c:v>
                </c:pt>
                <c:pt idx="43">
                  <c:v>2.7789613435030005</c:v>
                </c:pt>
                <c:pt idx="44">
                  <c:v>2.7789968885770988</c:v>
                </c:pt>
                <c:pt idx="45">
                  <c:v>2.7790228208380126</c:v>
                </c:pt>
                <c:pt idx="46">
                  <c:v>2.7790417399060661</c:v>
                </c:pt>
                <c:pt idx="47">
                  <c:v>2.823394021578332</c:v>
                </c:pt>
                <c:pt idx="48">
                  <c:v>2.8747755698936688</c:v>
                </c:pt>
                <c:pt idx="49">
                  <c:v>2.9383127840903458</c:v>
                </c:pt>
                <c:pt idx="50">
                  <c:v>3.0132407214131591</c:v>
                </c:pt>
                <c:pt idx="51">
                  <c:v>3.0980398976990897</c:v>
                </c:pt>
                <c:pt idx="52">
                  <c:v>3.1906477529151029</c:v>
                </c:pt>
                <c:pt idx="53">
                  <c:v>3.2887037393609706</c:v>
                </c:pt>
                <c:pt idx="54">
                  <c:v>3.389782311502068</c:v>
                </c:pt>
                <c:pt idx="55">
                  <c:v>3.4915837962974594</c:v>
                </c:pt>
                <c:pt idx="56">
                  <c:v>3.592069541083478</c:v>
                </c:pt>
                <c:pt idx="57">
                  <c:v>3.6895408027402778</c:v>
                </c:pt>
                <c:pt idx="58">
                  <c:v>3.7826691225915736</c:v>
                </c:pt>
                <c:pt idx="59">
                  <c:v>3.8704897647892134</c:v>
                </c:pt>
                <c:pt idx="60">
                  <c:v>3.9523703480723098</c:v>
                </c:pt>
                <c:pt idx="61">
                  <c:v>4.027965379858145</c:v>
                </c:pt>
                <c:pt idx="62">
                  <c:v>4.097165091975449</c:v>
                </c:pt>
                <c:pt idx="63">
                  <c:v>4.1600445201002412</c:v>
                </c:pt>
                <c:pt idx="64">
                  <c:v>4.2168165842670122</c:v>
                </c:pt>
                <c:pt idx="65">
                  <c:v>4.2677911952803207</c:v>
                </c:pt>
                <c:pt idx="66">
                  <c:v>4.3133411580112355</c:v>
                </c:pt>
                <c:pt idx="67">
                  <c:v>4.3538748124097468</c:v>
                </c:pt>
                <c:pt idx="68">
                  <c:v>4.3898148591264947</c:v>
                </c:pt>
                <c:pt idx="69">
                  <c:v>4.4215825682307397</c:v>
                </c:pt>
                <c:pt idx="70">
                  <c:v>4.4495864873753366</c:v>
                </c:pt>
                <c:pt idx="71">
                  <c:v>4.474214787352512</c:v>
                </c:pt>
                <c:pt idx="72">
                  <c:v>4.4958304625593941</c:v>
                </c:pt>
                <c:pt idx="73">
                  <c:v>4.5147687101241152</c:v>
                </c:pt>
                <c:pt idx="74">
                  <c:v>4.5313359242788378</c:v>
                </c:pt>
                <c:pt idx="75">
                  <c:v>4.5458098501755568</c:v>
                </c:pt>
                <c:pt idx="76">
                  <c:v>4.5584405375527135</c:v>
                </c:pt>
                <c:pt idx="77">
                  <c:v>4.5694518169805267</c:v>
                </c:pt>
                <c:pt idx="78">
                  <c:v>4.5790430895832372</c:v>
                </c:pt>
                <c:pt idx="79">
                  <c:v>4.5873912761470459</c:v>
                </c:pt>
                <c:pt idx="80">
                  <c:v>4.5946528149605079</c:v>
                </c:pt>
                <c:pt idx="81">
                  <c:v>4.6009656313810421</c:v>
                </c:pt>
                <c:pt idx="82">
                  <c:v>4.6064510277192019</c:v>
                </c:pt>
                <c:pt idx="83">
                  <c:v>4.6112154611619136</c:v>
                </c:pt>
                <c:pt idx="84">
                  <c:v>4.6153521914843942</c:v>
                </c:pt>
                <c:pt idx="85">
                  <c:v>4.6189427903714186</c:v>
                </c:pt>
                <c:pt idx="86">
                  <c:v>4.6220585112151644</c:v>
                </c:pt>
                <c:pt idx="87">
                  <c:v>4.6247615230250041</c:v>
                </c:pt>
                <c:pt idx="88">
                  <c:v>4.6271060151614396</c:v>
                </c:pt>
                <c:pt idx="89">
                  <c:v>4.6291391814472362</c:v>
                </c:pt>
                <c:pt idx="90">
                  <c:v>4.6309020931624545</c:v>
                </c:pt>
                <c:pt idx="91">
                  <c:v>4.632430470760494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0-4F16-B518-8D6ABF0910D0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(2)'!$O$31:$O$37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plus>
            <c:minus>
              <c:numRef>
                <c:f>'resumo (2)'!$O$31:$O$37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(2)'!$K$31:$K$37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(2)'!$N$31:$N$37</c:f>
              <c:numCache>
                <c:formatCode>0.00</c:formatCode>
                <c:ptCount val="7"/>
                <c:pt idx="0">
                  <c:v>1.9966254222222222</c:v>
                </c:pt>
                <c:pt idx="1">
                  <c:v>2.3257200888888891</c:v>
                </c:pt>
                <c:pt idx="2">
                  <c:v>2.9932807555555558</c:v>
                </c:pt>
                <c:pt idx="3">
                  <c:v>3.5094875333333331</c:v>
                </c:pt>
                <c:pt idx="4">
                  <c:v>3.4296106444444447</c:v>
                </c:pt>
                <c:pt idx="5">
                  <c:v>6.137209333333332</c:v>
                </c:pt>
                <c:pt idx="6">
                  <c:v>5.5864770888888886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0-4F16-B518-8D6ABF0910D0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(2)'!$O$41:$O$47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plus>
            <c:minus>
              <c:numRef>
                <c:f>'resumo (2)'!$O$41:$O$47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(2)'!$K$41:$K$47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(2)'!$N$41:$N$47</c:f>
              <c:numCache>
                <c:formatCode>0.000</c:formatCode>
                <c:ptCount val="7"/>
                <c:pt idx="0">
                  <c:v>4.4926666666666675</c:v>
                </c:pt>
                <c:pt idx="1">
                  <c:v>3.238666666666667</c:v>
                </c:pt>
                <c:pt idx="2">
                  <c:v>3.26</c:v>
                </c:pt>
                <c:pt idx="3">
                  <c:v>3.3000000000000003</c:v>
                </c:pt>
                <c:pt idx="4">
                  <c:v>3.294</c:v>
                </c:pt>
                <c:pt idx="5">
                  <c:v>3.2629999999999999</c:v>
                </c:pt>
                <c:pt idx="6">
                  <c:v>3.0623333333333331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0-4F16-B518-8D6ABF0910D0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(2)'!$D$86:$K$86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(2)'!$D$86:$K$86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(2)'!$D$85:$K$85</c:f>
              <c:numCache>
                <c:formatCode>0.00</c:formatCode>
                <c:ptCount val="8"/>
                <c:pt idx="0">
                  <c:v>0</c:v>
                </c:pt>
                <c:pt idx="1">
                  <c:v>0.19773569583987527</c:v>
                </c:pt>
                <c:pt idx="2">
                  <c:v>0.5000756630795099</c:v>
                </c:pt>
                <c:pt idx="3">
                  <c:v>0.50601098928944566</c:v>
                </c:pt>
                <c:pt idx="4">
                  <c:v>0.27638360112108484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0-4F16-B518-8D6ABF0910D0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(2)'!$O$86:$V$86</c:f>
                <c:numCache>
                  <c:formatCode>General</c:formatCode>
                  <c:ptCount val="8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7">
                    <c:v>2.5978313854223389E-2</c:v>
                  </c:pt>
                </c:numCache>
              </c:numRef>
            </c:plus>
            <c:minus>
              <c:numRef>
                <c:f>'resumo (2)'!$O$86:$V$86</c:f>
                <c:numCache>
                  <c:formatCode>General</c:formatCode>
                  <c:ptCount val="8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7">
                    <c:v>2.5978313854223389E-2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(2)'!$O$85:$V$85</c:f>
              <c:numCache>
                <c:formatCode>0.00</c:formatCode>
                <c:ptCount val="8"/>
                <c:pt idx="0">
                  <c:v>0.36247378928918089</c:v>
                </c:pt>
                <c:pt idx="1">
                  <c:v>4.7290861330154925</c:v>
                </c:pt>
                <c:pt idx="2">
                  <c:v>5.6220144798808676</c:v>
                </c:pt>
                <c:pt idx="3">
                  <c:v>4.8645342367113669</c:v>
                </c:pt>
                <c:pt idx="4">
                  <c:v>3.685874409059462</c:v>
                </c:pt>
                <c:pt idx="5">
                  <c:v>2.4677109892441482</c:v>
                </c:pt>
                <c:pt idx="7">
                  <c:v>0.73090334029921533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26128"/>
        <c:axId val="-189125584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(2)'!$D$66:$K$66</c:f>
                <c:numCache>
                  <c:formatCode>General</c:formatCode>
                  <c:ptCount val="8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(2)'!$D$66:$K$66</c:f>
                <c:numCache>
                  <c:formatCode>General</c:formatCode>
                  <c:ptCount val="8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(2)'!$D$65:$K$65</c:f>
              <c:numCache>
                <c:formatCode>0.00</c:formatCode>
                <c:ptCount val="8"/>
                <c:pt idx="0">
                  <c:v>20.853438412874691</c:v>
                </c:pt>
                <c:pt idx="1">
                  <c:v>6.3331431623610923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88192"/>
        <c:axId val="-528891056"/>
      </c:scatterChart>
      <c:valAx>
        <c:axId val="-189126128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5584"/>
        <c:crossesAt val="-1"/>
        <c:crossBetween val="midCat"/>
        <c:majorUnit val="25"/>
      </c:valAx>
      <c:valAx>
        <c:axId val="-18912558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126128"/>
        <c:crossesAt val="0"/>
        <c:crossBetween val="midCat"/>
        <c:majorUnit val="2"/>
      </c:valAx>
      <c:valAx>
        <c:axId val="-52889105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8192"/>
        <c:crosses val="max"/>
        <c:crossBetween val="midCat"/>
        <c:majorUnit val="5"/>
        <c:minorUnit val="5"/>
      </c:valAx>
      <c:valAx>
        <c:axId val="-2554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28891056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183 + pTA1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plus>
            <c:minus>
              <c:numRef>
                <c:f>'resumo (2)'!$F$5:$F$26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'resumo (2)'!$E$5:$E$26</c:f>
              <c:numCache>
                <c:formatCode>0.000</c:formatCode>
                <c:ptCount val="22"/>
                <c:pt idx="0">
                  <c:v>0.47416666666666663</c:v>
                </c:pt>
                <c:pt idx="1">
                  <c:v>0.4466666666666666</c:v>
                </c:pt>
                <c:pt idx="2">
                  <c:v>0.505</c:v>
                </c:pt>
                <c:pt idx="4">
                  <c:v>5.0233333333333334</c:v>
                </c:pt>
                <c:pt idx="5">
                  <c:v>4.546666666666666</c:v>
                </c:pt>
                <c:pt idx="6">
                  <c:v>4.9866666666666672</c:v>
                </c:pt>
                <c:pt idx="7">
                  <c:v>5.5</c:v>
                </c:pt>
                <c:pt idx="8">
                  <c:v>5.28</c:v>
                </c:pt>
                <c:pt idx="9">
                  <c:v>5.6433333333333335</c:v>
                </c:pt>
                <c:pt idx="10">
                  <c:v>5.6066666666666665</c:v>
                </c:pt>
                <c:pt idx="11">
                  <c:v>5.66</c:v>
                </c:pt>
                <c:pt idx="12">
                  <c:v>5.8733333333333322</c:v>
                </c:pt>
                <c:pt idx="13">
                  <c:v>6.003333333333333</c:v>
                </c:pt>
                <c:pt idx="14">
                  <c:v>6.7133333333333338</c:v>
                </c:pt>
                <c:pt idx="15">
                  <c:v>6.0533333333333319</c:v>
                </c:pt>
                <c:pt idx="16">
                  <c:v>6.4533333333333331</c:v>
                </c:pt>
                <c:pt idx="17">
                  <c:v>5.4866666666666672</c:v>
                </c:pt>
                <c:pt idx="18">
                  <c:v>6.0666666666666664</c:v>
                </c:pt>
                <c:pt idx="19">
                  <c:v>6.28</c:v>
                </c:pt>
                <c:pt idx="20">
                  <c:v>5.62</c:v>
                </c:pt>
                <c:pt idx="21">
                  <c:v>6.94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8-474F-A857-3093169EE7F3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(2)'!$Z$3:$Z$86</c:f>
              <c:numCache>
                <c:formatCode>0.0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  <c:pt idx="43" formatCode="General">
                  <c:v>50</c:v>
                </c:pt>
                <c:pt idx="44" formatCode="General">
                  <c:v>52</c:v>
                </c:pt>
                <c:pt idx="45" formatCode="General">
                  <c:v>54</c:v>
                </c:pt>
                <c:pt idx="46" formatCode="General">
                  <c:v>56</c:v>
                </c:pt>
                <c:pt idx="47" formatCode="General">
                  <c:v>58</c:v>
                </c:pt>
                <c:pt idx="48" formatCode="General">
                  <c:v>60</c:v>
                </c:pt>
                <c:pt idx="49" formatCode="General">
                  <c:v>62</c:v>
                </c:pt>
                <c:pt idx="50" formatCode="General">
                  <c:v>64</c:v>
                </c:pt>
                <c:pt idx="51" formatCode="General">
                  <c:v>66</c:v>
                </c:pt>
                <c:pt idx="52" formatCode="General">
                  <c:v>68</c:v>
                </c:pt>
                <c:pt idx="53" formatCode="General">
                  <c:v>70</c:v>
                </c:pt>
                <c:pt idx="54" formatCode="General">
                  <c:v>72</c:v>
                </c:pt>
                <c:pt idx="55" formatCode="General">
                  <c:v>74</c:v>
                </c:pt>
                <c:pt idx="56" formatCode="General">
                  <c:v>76</c:v>
                </c:pt>
                <c:pt idx="57" formatCode="General">
                  <c:v>78</c:v>
                </c:pt>
                <c:pt idx="58" formatCode="General">
                  <c:v>80</c:v>
                </c:pt>
                <c:pt idx="59" formatCode="General">
                  <c:v>82</c:v>
                </c:pt>
                <c:pt idx="60" formatCode="General">
                  <c:v>84</c:v>
                </c:pt>
                <c:pt idx="61" formatCode="General">
                  <c:v>86</c:v>
                </c:pt>
                <c:pt idx="62" formatCode="General">
                  <c:v>88</c:v>
                </c:pt>
                <c:pt idx="63" formatCode="General">
                  <c:v>90</c:v>
                </c:pt>
                <c:pt idx="64" formatCode="General">
                  <c:v>92</c:v>
                </c:pt>
                <c:pt idx="65" formatCode="General">
                  <c:v>94</c:v>
                </c:pt>
                <c:pt idx="66" formatCode="General">
                  <c:v>96</c:v>
                </c:pt>
                <c:pt idx="67" formatCode="General">
                  <c:v>98</c:v>
                </c:pt>
                <c:pt idx="68" formatCode="General">
                  <c:v>100</c:v>
                </c:pt>
                <c:pt idx="69" formatCode="General">
                  <c:v>105</c:v>
                </c:pt>
                <c:pt idx="70" formatCode="General">
                  <c:v>110</c:v>
                </c:pt>
                <c:pt idx="71" formatCode="General">
                  <c:v>115</c:v>
                </c:pt>
                <c:pt idx="72" formatCode="General">
                  <c:v>120</c:v>
                </c:pt>
                <c:pt idx="73" formatCode="General">
                  <c:v>125</c:v>
                </c:pt>
                <c:pt idx="74" formatCode="General">
                  <c:v>130</c:v>
                </c:pt>
                <c:pt idx="75" formatCode="General">
                  <c:v>135</c:v>
                </c:pt>
                <c:pt idx="76" formatCode="General">
                  <c:v>140</c:v>
                </c:pt>
                <c:pt idx="77" formatCode="General">
                  <c:v>145</c:v>
                </c:pt>
                <c:pt idx="78" formatCode="General">
                  <c:v>150</c:v>
                </c:pt>
                <c:pt idx="79" formatCode="General">
                  <c:v>155</c:v>
                </c:pt>
                <c:pt idx="80" formatCode="General">
                  <c:v>160</c:v>
                </c:pt>
                <c:pt idx="81" formatCode="General">
                  <c:v>165</c:v>
                </c:pt>
              </c:numCache>
            </c:numRef>
          </c:xVal>
          <c:yVal>
            <c:numRef>
              <c:f>'resumo (2)'!$AA$3:$AA$86</c:f>
              <c:numCache>
                <c:formatCode>0.0</c:formatCode>
                <c:ptCount val="84"/>
                <c:pt idx="0">
                  <c:v>0.57254373418181048</c:v>
                </c:pt>
                <c:pt idx="1">
                  <c:v>0.63118725605898052</c:v>
                </c:pt>
                <c:pt idx="2">
                  <c:v>0.7115739835827195</c:v>
                </c:pt>
                <c:pt idx="3">
                  <c:v>0.81632869297630617</c:v>
                </c:pt>
                <c:pt idx="4">
                  <c:v>0.94685994781386484</c:v>
                </c:pt>
                <c:pt idx="5">
                  <c:v>1.1031910631436623</c:v>
                </c:pt>
                <c:pt idx="6">
                  <c:v>1.2839702493354748</c:v>
                </c:pt>
                <c:pt idx="7">
                  <c:v>1.4866351519933336</c:v>
                </c:pt>
                <c:pt idx="8">
                  <c:v>1.7076846185689847</c:v>
                </c:pt>
                <c:pt idx="9">
                  <c:v>1.9430033287201982</c:v>
                </c:pt>
                <c:pt idx="10">
                  <c:v>2.1881898856295825</c:v>
                </c:pt>
                <c:pt idx="11">
                  <c:v>2.4388511072215513</c:v>
                </c:pt>
                <c:pt idx="12">
                  <c:v>2.6908397734394462</c:v>
                </c:pt>
                <c:pt idx="13">
                  <c:v>2.9404264812715559</c:v>
                </c:pt>
                <c:pt idx="14">
                  <c:v>3.1844066255970427</c:v>
                </c:pt>
                <c:pt idx="15">
                  <c:v>3.4201502914509727</c:v>
                </c:pt>
                <c:pt idx="16">
                  <c:v>3.645606321449808</c:v>
                </c:pt>
                <c:pt idx="17">
                  <c:v>3.8592727537806413</c:v>
                </c:pt>
                <c:pt idx="18">
                  <c:v>4.0601450573433935</c:v>
                </c:pt>
                <c:pt idx="19">
                  <c:v>4.2476518747085379</c:v>
                </c:pt>
                <c:pt idx="20">
                  <c:v>4.4215858959930987</c:v>
                </c:pt>
                <c:pt idx="21">
                  <c:v>4.5820354129715426</c:v>
                </c:pt>
                <c:pt idx="22">
                  <c:v>4.7293202647909389</c:v>
                </c:pt>
                <c:pt idx="23">
                  <c:v>4.8639343844080276</c:v>
                </c:pt>
                <c:pt idx="24">
                  <c:v>4.9864960068967381</c:v>
                </c:pt>
                <c:pt idx="25">
                  <c:v>5.0977057782237445</c:v>
                </c:pt>
                <c:pt idx="26">
                  <c:v>5.198312454336234</c:v>
                </c:pt>
                <c:pt idx="27">
                  <c:v>5.2890855472980061</c:v>
                </c:pt>
                <c:pt idx="28">
                  <c:v>5.3707941025633819</c:v>
                </c:pt>
                <c:pt idx="29">
                  <c:v>5.4441907317867972</c:v>
                </c:pt>
                <c:pt idx="30">
                  <c:v>5.5100000406118657</c:v>
                </c:pt>
                <c:pt idx="31">
                  <c:v>5.5689106515364646</c:v>
                </c:pt>
                <c:pt idx="32">
                  <c:v>5.6215701070530564</c:v>
                </c:pt>
                <c:pt idx="33">
                  <c:v>5.6685820331768078</c:v>
                </c:pt>
                <c:pt idx="34">
                  <c:v>5.7105050386098792</c:v>
                </c:pt>
                <c:pt idx="35">
                  <c:v>5.7478529143048434</c:v>
                </c:pt>
                <c:pt idx="36">
                  <c:v>5.7810957789019888</c:v>
                </c:pt>
                <c:pt idx="37">
                  <c:v>5.8106618860557333</c:v>
                </c:pt>
                <c:pt idx="38">
                  <c:v>5.881003098306504</c:v>
                </c:pt>
                <c:pt idx="39">
                  <c:v>5.9157000774530761</c:v>
                </c:pt>
                <c:pt idx="40">
                  <c:v>5.942978303963681</c:v>
                </c:pt>
                <c:pt idx="41">
                  <c:v>5.9643973680206752</c:v>
                </c:pt>
                <c:pt idx="42">
                  <c:v>5.9811994313406416</c:v>
                </c:pt>
                <c:pt idx="43" formatCode="General">
                  <c:v>5.9943697010067467</c:v>
                </c:pt>
                <c:pt idx="44" formatCode="General">
                  <c:v>6.0046870633603504</c:v>
                </c:pt>
                <c:pt idx="45" formatCode="General">
                  <c:v>6.0127657541427126</c:v>
                </c:pt>
                <c:pt idx="46" formatCode="General">
                  <c:v>6.0190892261630484</c:v>
                </c:pt>
                <c:pt idx="47" formatCode="General">
                  <c:v>6.0240374227944251</c:v>
                </c:pt>
                <c:pt idx="48" formatCode="General">
                  <c:v>6.0279085900514158</c:v>
                </c:pt>
                <c:pt idx="49" formatCode="General">
                  <c:v>6.0309366299559688</c:v>
                </c:pt>
                <c:pt idx="50" formatCode="General">
                  <c:v>6.0333048517137549</c:v>
                </c:pt>
                <c:pt idx="51" formatCode="General">
                  <c:v>6.0351568351891807</c:v>
                </c:pt>
                <c:pt idx="52" formatCode="General">
                  <c:v>6.0366049929080994</c:v>
                </c:pt>
                <c:pt idx="53" formatCode="General">
                  <c:v>6.0377373058990145</c:v>
                </c:pt>
                <c:pt idx="54" formatCode="General">
                  <c:v>6.0386226154039413</c:v>
                </c:pt>
                <c:pt idx="55" formatCode="General">
                  <c:v>6.039314775525968</c:v>
                </c:pt>
                <c:pt idx="56" formatCode="General">
                  <c:v>6.039855909229793</c:v>
                </c:pt>
                <c:pt idx="57" formatCode="General">
                  <c:v>6.040278959610184</c:v>
                </c:pt>
                <c:pt idx="58" formatCode="General">
                  <c:v>6.0406096879296722</c:v>
                </c:pt>
                <c:pt idx="59" formatCode="General">
                  <c:v>6.0408682377613374</c:v>
                </c:pt>
                <c:pt idx="60" formatCode="General">
                  <c:v>6.0410703590771</c:v>
                </c:pt>
                <c:pt idx="61" formatCode="General">
                  <c:v>6.041228365976739</c:v>
                </c:pt>
                <c:pt idx="62" formatCode="General">
                  <c:v>6.0413518858735245</c:v>
                </c:pt>
                <c:pt idx="63" formatCode="General">
                  <c:v>6.0414484454587587</c:v>
                </c:pt>
                <c:pt idx="64" formatCode="General">
                  <c:v>6.041523928951829</c:v>
                </c:pt>
                <c:pt idx="65" formatCode="General">
                  <c:v>6.0415829364392302</c:v>
                </c:pt>
                <c:pt idx="66" formatCode="General">
                  <c:v>6.0416290640659156</c:v>
                </c:pt>
                <c:pt idx="67" formatCode="General">
                  <c:v>6.0416651231094711</c:v>
                </c:pt>
                <c:pt idx="68" formatCode="General">
                  <c:v>6.0416933112609232</c:v>
                </c:pt>
                <c:pt idx="69" formatCode="General">
                  <c:v>6.0417397186582988</c:v>
                </c:pt>
                <c:pt idx="70" formatCode="General">
                  <c:v>6.0417647921443276</c:v>
                </c:pt>
                <c:pt idx="71" formatCode="General">
                  <c:v>6.0417783390761084</c:v>
                </c:pt>
                <c:pt idx="72" formatCode="General">
                  <c:v>6.0417856583243328</c:v>
                </c:pt>
                <c:pt idx="73" formatCode="General">
                  <c:v>6.0417896128248252</c:v>
                </c:pt>
                <c:pt idx="74" formatCode="General">
                  <c:v>6.0417917493921873</c:v>
                </c:pt>
                <c:pt idx="75" formatCode="General">
                  <c:v>6.041792903752631</c:v>
                </c:pt>
                <c:pt idx="76" formatCode="General">
                  <c:v>6.0417935274389603</c:v>
                </c:pt>
                <c:pt idx="77" formatCode="General">
                  <c:v>6.0417938644087599</c:v>
                </c:pt>
                <c:pt idx="78" formatCode="General">
                  <c:v>6.0417940464692546</c:v>
                </c:pt>
                <c:pt idx="79" formatCode="General">
                  <c:v>6.0417941448342205</c:v>
                </c:pt>
                <c:pt idx="80" formatCode="General">
                  <c:v>6.0417941979795575</c:v>
                </c:pt>
                <c:pt idx="81" formatCode="General">
                  <c:v>6.0417942266933071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8-474F-A857-3093169EE7F3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plus>
            <c:minus>
              <c:numRef>
                <c:f>'resumo (2)'!$F$31:$F$37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'resumo (2)'!$E$31:$E$37</c:f>
              <c:numCache>
                <c:formatCode>0.00</c:formatCode>
                <c:ptCount val="7"/>
                <c:pt idx="0">
                  <c:v>4.8414405666666669</c:v>
                </c:pt>
                <c:pt idx="1">
                  <c:v>2.0053856777777779</c:v>
                </c:pt>
                <c:pt idx="2">
                  <c:v>3.0112744444444441</c:v>
                </c:pt>
                <c:pt idx="3">
                  <c:v>3.0068023333333329</c:v>
                </c:pt>
                <c:pt idx="4">
                  <c:v>6.6441858888888881</c:v>
                </c:pt>
                <c:pt idx="5">
                  <c:v>7.7767555555555559</c:v>
                </c:pt>
                <c:pt idx="6">
                  <c:v>8.6175333333333342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48-474F-A857-3093169EE7F3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'resumo (2)'!$E$41:$E$47</c:f>
              <c:numCache>
                <c:formatCode>0.000</c:formatCode>
                <c:ptCount val="7"/>
                <c:pt idx="0">
                  <c:v>4.4379999999999997</c:v>
                </c:pt>
                <c:pt idx="1">
                  <c:v>2.8576666666666668</c:v>
                </c:pt>
                <c:pt idx="2">
                  <c:v>2.8170000000000002</c:v>
                </c:pt>
                <c:pt idx="3">
                  <c:v>2.7923333333333331</c:v>
                </c:pt>
                <c:pt idx="4">
                  <c:v>2.863</c:v>
                </c:pt>
                <c:pt idx="5">
                  <c:v>2.9453333333333327</c:v>
                </c:pt>
                <c:pt idx="6">
                  <c:v>2.8963333333333332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48-474F-A857-3093169EE7F3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(2)'!$D$77:$K$77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6">
                    <c:v>0.56244884087392744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(2)'!$D$77:$K$77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6">
                    <c:v>0.56244884087392744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(2)'!$D$76:$K$76</c:f>
              <c:numCache>
                <c:formatCode>0.00</c:formatCode>
                <c:ptCount val="8"/>
                <c:pt idx="0">
                  <c:v>0</c:v>
                </c:pt>
                <c:pt idx="1">
                  <c:v>0.35561791034893669</c:v>
                </c:pt>
                <c:pt idx="2">
                  <c:v>0.74522624308539243</c:v>
                </c:pt>
                <c:pt idx="3">
                  <c:v>0.73139591003133508</c:v>
                </c:pt>
                <c:pt idx="4">
                  <c:v>0.91318838298976612</c:v>
                </c:pt>
                <c:pt idx="6">
                  <c:v>1.3282349068490629</c:v>
                </c:pt>
                <c:pt idx="7">
                  <c:v>1.8123377449248224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48-474F-A857-3093169EE7F3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(2)'!$O$77:$V$77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6">
                    <c:v>0.12296750736440787</c:v>
                  </c:pt>
                  <c:pt idx="7">
                    <c:v>7.3649338102702022E-4</c:v>
                  </c:pt>
                </c:numCache>
              </c:numRef>
            </c:plus>
            <c:minus>
              <c:numRef>
                <c:f>'resumo (2)'!$O$77:$V$77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6">
                    <c:v>0.12296750736440787</c:v>
                  </c:pt>
                  <c:pt idx="7">
                    <c:v>7.3649338102702022E-4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(2)'!$O$76:$V$76</c:f>
              <c:numCache>
                <c:formatCode>0.00</c:formatCode>
                <c:ptCount val="8"/>
                <c:pt idx="0">
                  <c:v>0</c:v>
                </c:pt>
                <c:pt idx="1">
                  <c:v>7.160159521917258</c:v>
                </c:pt>
                <c:pt idx="2">
                  <c:v>5.7944334063214482</c:v>
                </c:pt>
                <c:pt idx="3">
                  <c:v>3.0675752504402869</c:v>
                </c:pt>
                <c:pt idx="4">
                  <c:v>2.2301876643671577</c:v>
                </c:pt>
                <c:pt idx="6">
                  <c:v>1.3368807996415739</c:v>
                </c:pt>
                <c:pt idx="7">
                  <c:v>0.22659833758209294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2544"/>
        <c:axId val="-255495808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(2)'!$D$57:$K$57</c:f>
                <c:numCache>
                  <c:formatCode>General</c:formatCode>
                  <c:ptCount val="8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(2)'!$D$57:$K$57</c:f>
                <c:numCache>
                  <c:formatCode>General</c:formatCode>
                  <c:ptCount val="8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(2)'!$D$56:$K$56</c:f>
              <c:numCache>
                <c:formatCode>0.00</c:formatCode>
                <c:ptCount val="8"/>
                <c:pt idx="0">
                  <c:v>21.048250521230646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4720"/>
        <c:axId val="-255487104"/>
      </c:scatterChart>
      <c:valAx>
        <c:axId val="-255492544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5808"/>
        <c:crossesAt val="-1"/>
        <c:crossBetween val="midCat"/>
        <c:majorUnit val="25"/>
      </c:valAx>
      <c:valAx>
        <c:axId val="-25549580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, 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2544"/>
        <c:crossesAt val="0"/>
        <c:crossBetween val="midCat"/>
        <c:majorUnit val="2"/>
      </c:valAx>
      <c:valAx>
        <c:axId val="-255487104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4720"/>
        <c:crosses val="max"/>
        <c:crossBetween val="midCat"/>
        <c:majorUnit val="5"/>
        <c:minorUnit val="5"/>
      </c:valAx>
      <c:valAx>
        <c:axId val="-2554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5487104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 + empty plasmid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plus>
            <c:minus>
              <c:numRef>
                <c:f>'resumo (2)'!$F$5:$F$26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'resumo (2)'!$E$5:$E$26</c:f>
              <c:numCache>
                <c:formatCode>0.000</c:formatCode>
                <c:ptCount val="22"/>
                <c:pt idx="0">
                  <c:v>0.47416666666666663</c:v>
                </c:pt>
                <c:pt idx="1">
                  <c:v>0.4466666666666666</c:v>
                </c:pt>
                <c:pt idx="2">
                  <c:v>0.505</c:v>
                </c:pt>
                <c:pt idx="4">
                  <c:v>5.0233333333333334</c:v>
                </c:pt>
                <c:pt idx="5">
                  <c:v>4.546666666666666</c:v>
                </c:pt>
                <c:pt idx="6">
                  <c:v>4.9866666666666672</c:v>
                </c:pt>
                <c:pt idx="7">
                  <c:v>5.5</c:v>
                </c:pt>
                <c:pt idx="8">
                  <c:v>5.28</c:v>
                </c:pt>
                <c:pt idx="9">
                  <c:v>5.6433333333333335</c:v>
                </c:pt>
                <c:pt idx="10">
                  <c:v>5.6066666666666665</c:v>
                </c:pt>
                <c:pt idx="11">
                  <c:v>5.66</c:v>
                </c:pt>
                <c:pt idx="12">
                  <c:v>5.8733333333333322</c:v>
                </c:pt>
                <c:pt idx="13">
                  <c:v>6.003333333333333</c:v>
                </c:pt>
                <c:pt idx="14">
                  <c:v>6.7133333333333338</c:v>
                </c:pt>
                <c:pt idx="15">
                  <c:v>6.0533333333333319</c:v>
                </c:pt>
                <c:pt idx="16">
                  <c:v>6.4533333333333331</c:v>
                </c:pt>
                <c:pt idx="17">
                  <c:v>5.4866666666666672</c:v>
                </c:pt>
                <c:pt idx="18">
                  <c:v>6.0666666666666664</c:v>
                </c:pt>
                <c:pt idx="19">
                  <c:v>6.28</c:v>
                </c:pt>
                <c:pt idx="20">
                  <c:v>5.62</c:v>
                </c:pt>
                <c:pt idx="21">
                  <c:v>6.94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8-474F-A857-3093169EE7F3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(2)'!$Z$3:$Z$86</c:f>
              <c:numCache>
                <c:formatCode>0.0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  <c:pt idx="43" formatCode="General">
                  <c:v>50</c:v>
                </c:pt>
                <c:pt idx="44" formatCode="General">
                  <c:v>52</c:v>
                </c:pt>
                <c:pt idx="45" formatCode="General">
                  <c:v>54</c:v>
                </c:pt>
                <c:pt idx="46" formatCode="General">
                  <c:v>56</c:v>
                </c:pt>
                <c:pt idx="47" formatCode="General">
                  <c:v>58</c:v>
                </c:pt>
                <c:pt idx="48" formatCode="General">
                  <c:v>60</c:v>
                </c:pt>
                <c:pt idx="49" formatCode="General">
                  <c:v>62</c:v>
                </c:pt>
                <c:pt idx="50" formatCode="General">
                  <c:v>64</c:v>
                </c:pt>
                <c:pt idx="51" formatCode="General">
                  <c:v>66</c:v>
                </c:pt>
                <c:pt idx="52" formatCode="General">
                  <c:v>68</c:v>
                </c:pt>
                <c:pt idx="53" formatCode="General">
                  <c:v>70</c:v>
                </c:pt>
                <c:pt idx="54" formatCode="General">
                  <c:v>72</c:v>
                </c:pt>
                <c:pt idx="55" formatCode="General">
                  <c:v>74</c:v>
                </c:pt>
                <c:pt idx="56" formatCode="General">
                  <c:v>76</c:v>
                </c:pt>
                <c:pt idx="57" formatCode="General">
                  <c:v>78</c:v>
                </c:pt>
                <c:pt idx="58" formatCode="General">
                  <c:v>80</c:v>
                </c:pt>
                <c:pt idx="59" formatCode="General">
                  <c:v>82</c:v>
                </c:pt>
                <c:pt idx="60" formatCode="General">
                  <c:v>84</c:v>
                </c:pt>
                <c:pt idx="61" formatCode="General">
                  <c:v>86</c:v>
                </c:pt>
                <c:pt idx="62" formatCode="General">
                  <c:v>88</c:v>
                </c:pt>
                <c:pt idx="63" formatCode="General">
                  <c:v>90</c:v>
                </c:pt>
                <c:pt idx="64" formatCode="General">
                  <c:v>92</c:v>
                </c:pt>
                <c:pt idx="65" formatCode="General">
                  <c:v>94</c:v>
                </c:pt>
                <c:pt idx="66" formatCode="General">
                  <c:v>96</c:v>
                </c:pt>
                <c:pt idx="67" formatCode="General">
                  <c:v>98</c:v>
                </c:pt>
                <c:pt idx="68" formatCode="General">
                  <c:v>100</c:v>
                </c:pt>
                <c:pt idx="69" formatCode="General">
                  <c:v>105</c:v>
                </c:pt>
                <c:pt idx="70" formatCode="General">
                  <c:v>110</c:v>
                </c:pt>
                <c:pt idx="71" formatCode="General">
                  <c:v>115</c:v>
                </c:pt>
                <c:pt idx="72" formatCode="General">
                  <c:v>120</c:v>
                </c:pt>
                <c:pt idx="73" formatCode="General">
                  <c:v>125</c:v>
                </c:pt>
                <c:pt idx="74" formatCode="General">
                  <c:v>130</c:v>
                </c:pt>
                <c:pt idx="75" formatCode="General">
                  <c:v>135</c:v>
                </c:pt>
                <c:pt idx="76" formatCode="General">
                  <c:v>140</c:v>
                </c:pt>
                <c:pt idx="77" formatCode="General">
                  <c:v>145</c:v>
                </c:pt>
                <c:pt idx="78" formatCode="General">
                  <c:v>150</c:v>
                </c:pt>
                <c:pt idx="79" formatCode="General">
                  <c:v>155</c:v>
                </c:pt>
                <c:pt idx="80" formatCode="General">
                  <c:v>160</c:v>
                </c:pt>
                <c:pt idx="81" formatCode="General">
                  <c:v>165</c:v>
                </c:pt>
              </c:numCache>
            </c:numRef>
          </c:xVal>
          <c:yVal>
            <c:numRef>
              <c:f>'resumo (2)'!$AA$3:$AA$86</c:f>
              <c:numCache>
                <c:formatCode>0.0</c:formatCode>
                <c:ptCount val="84"/>
                <c:pt idx="0">
                  <c:v>0.57254373418181048</c:v>
                </c:pt>
                <c:pt idx="1">
                  <c:v>0.63118725605898052</c:v>
                </c:pt>
                <c:pt idx="2">
                  <c:v>0.7115739835827195</c:v>
                </c:pt>
                <c:pt idx="3">
                  <c:v>0.81632869297630617</c:v>
                </c:pt>
                <c:pt idx="4">
                  <c:v>0.94685994781386484</c:v>
                </c:pt>
                <c:pt idx="5">
                  <c:v>1.1031910631436623</c:v>
                </c:pt>
                <c:pt idx="6">
                  <c:v>1.2839702493354748</c:v>
                </c:pt>
                <c:pt idx="7">
                  <c:v>1.4866351519933336</c:v>
                </c:pt>
                <c:pt idx="8">
                  <c:v>1.7076846185689847</c:v>
                </c:pt>
                <c:pt idx="9">
                  <c:v>1.9430033287201982</c:v>
                </c:pt>
                <c:pt idx="10">
                  <c:v>2.1881898856295825</c:v>
                </c:pt>
                <c:pt idx="11">
                  <c:v>2.4388511072215513</c:v>
                </c:pt>
                <c:pt idx="12">
                  <c:v>2.6908397734394462</c:v>
                </c:pt>
                <c:pt idx="13">
                  <c:v>2.9404264812715559</c:v>
                </c:pt>
                <c:pt idx="14">
                  <c:v>3.1844066255970427</c:v>
                </c:pt>
                <c:pt idx="15">
                  <c:v>3.4201502914509727</c:v>
                </c:pt>
                <c:pt idx="16">
                  <c:v>3.645606321449808</c:v>
                </c:pt>
                <c:pt idx="17">
                  <c:v>3.8592727537806413</c:v>
                </c:pt>
                <c:pt idx="18">
                  <c:v>4.0601450573433935</c:v>
                </c:pt>
                <c:pt idx="19">
                  <c:v>4.2476518747085379</c:v>
                </c:pt>
                <c:pt idx="20">
                  <c:v>4.4215858959930987</c:v>
                </c:pt>
                <c:pt idx="21">
                  <c:v>4.5820354129715426</c:v>
                </c:pt>
                <c:pt idx="22">
                  <c:v>4.7293202647909389</c:v>
                </c:pt>
                <c:pt idx="23">
                  <c:v>4.8639343844080276</c:v>
                </c:pt>
                <c:pt idx="24">
                  <c:v>4.9864960068967381</c:v>
                </c:pt>
                <c:pt idx="25">
                  <c:v>5.0977057782237445</c:v>
                </c:pt>
                <c:pt idx="26">
                  <c:v>5.198312454336234</c:v>
                </c:pt>
                <c:pt idx="27">
                  <c:v>5.2890855472980061</c:v>
                </c:pt>
                <c:pt idx="28">
                  <c:v>5.3707941025633819</c:v>
                </c:pt>
                <c:pt idx="29">
                  <c:v>5.4441907317867972</c:v>
                </c:pt>
                <c:pt idx="30">
                  <c:v>5.5100000406118657</c:v>
                </c:pt>
                <c:pt idx="31">
                  <c:v>5.5689106515364646</c:v>
                </c:pt>
                <c:pt idx="32">
                  <c:v>5.6215701070530564</c:v>
                </c:pt>
                <c:pt idx="33">
                  <c:v>5.6685820331768078</c:v>
                </c:pt>
                <c:pt idx="34">
                  <c:v>5.7105050386098792</c:v>
                </c:pt>
                <c:pt idx="35">
                  <c:v>5.7478529143048434</c:v>
                </c:pt>
                <c:pt idx="36">
                  <c:v>5.7810957789019888</c:v>
                </c:pt>
                <c:pt idx="37">
                  <c:v>5.8106618860557333</c:v>
                </c:pt>
                <c:pt idx="38">
                  <c:v>5.881003098306504</c:v>
                </c:pt>
                <c:pt idx="39">
                  <c:v>5.9157000774530761</c:v>
                </c:pt>
                <c:pt idx="40">
                  <c:v>5.942978303963681</c:v>
                </c:pt>
                <c:pt idx="41">
                  <c:v>5.9643973680206752</c:v>
                </c:pt>
                <c:pt idx="42">
                  <c:v>5.9811994313406416</c:v>
                </c:pt>
                <c:pt idx="43" formatCode="General">
                  <c:v>5.9943697010067467</c:v>
                </c:pt>
                <c:pt idx="44" formatCode="General">
                  <c:v>6.0046870633603504</c:v>
                </c:pt>
                <c:pt idx="45" formatCode="General">
                  <c:v>6.0127657541427126</c:v>
                </c:pt>
                <c:pt idx="46" formatCode="General">
                  <c:v>6.0190892261630484</c:v>
                </c:pt>
                <c:pt idx="47" formatCode="General">
                  <c:v>6.0240374227944251</c:v>
                </c:pt>
                <c:pt idx="48" formatCode="General">
                  <c:v>6.0279085900514158</c:v>
                </c:pt>
                <c:pt idx="49" formatCode="General">
                  <c:v>6.0309366299559688</c:v>
                </c:pt>
                <c:pt idx="50" formatCode="General">
                  <c:v>6.0333048517137549</c:v>
                </c:pt>
                <c:pt idx="51" formatCode="General">
                  <c:v>6.0351568351891807</c:v>
                </c:pt>
                <c:pt idx="52" formatCode="General">
                  <c:v>6.0366049929080994</c:v>
                </c:pt>
                <c:pt idx="53" formatCode="General">
                  <c:v>6.0377373058990145</c:v>
                </c:pt>
                <c:pt idx="54" formatCode="General">
                  <c:v>6.0386226154039413</c:v>
                </c:pt>
                <c:pt idx="55" formatCode="General">
                  <c:v>6.039314775525968</c:v>
                </c:pt>
                <c:pt idx="56" formatCode="General">
                  <c:v>6.039855909229793</c:v>
                </c:pt>
                <c:pt idx="57" formatCode="General">
                  <c:v>6.040278959610184</c:v>
                </c:pt>
                <c:pt idx="58" formatCode="General">
                  <c:v>6.0406096879296722</c:v>
                </c:pt>
                <c:pt idx="59" formatCode="General">
                  <c:v>6.0408682377613374</c:v>
                </c:pt>
                <c:pt idx="60" formatCode="General">
                  <c:v>6.0410703590771</c:v>
                </c:pt>
                <c:pt idx="61" formatCode="General">
                  <c:v>6.041228365976739</c:v>
                </c:pt>
                <c:pt idx="62" formatCode="General">
                  <c:v>6.0413518858735245</c:v>
                </c:pt>
                <c:pt idx="63" formatCode="General">
                  <c:v>6.0414484454587587</c:v>
                </c:pt>
                <c:pt idx="64" formatCode="General">
                  <c:v>6.041523928951829</c:v>
                </c:pt>
                <c:pt idx="65" formatCode="General">
                  <c:v>6.0415829364392302</c:v>
                </c:pt>
                <c:pt idx="66" formatCode="General">
                  <c:v>6.0416290640659156</c:v>
                </c:pt>
                <c:pt idx="67" formatCode="General">
                  <c:v>6.0416651231094711</c:v>
                </c:pt>
                <c:pt idx="68" formatCode="General">
                  <c:v>6.0416933112609232</c:v>
                </c:pt>
                <c:pt idx="69" formatCode="General">
                  <c:v>6.0417397186582988</c:v>
                </c:pt>
                <c:pt idx="70" formatCode="General">
                  <c:v>6.0417647921443276</c:v>
                </c:pt>
                <c:pt idx="71" formatCode="General">
                  <c:v>6.0417783390761084</c:v>
                </c:pt>
                <c:pt idx="72" formatCode="General">
                  <c:v>6.0417856583243328</c:v>
                </c:pt>
                <c:pt idx="73" formatCode="General">
                  <c:v>6.0417896128248252</c:v>
                </c:pt>
                <c:pt idx="74" formatCode="General">
                  <c:v>6.0417917493921873</c:v>
                </c:pt>
                <c:pt idx="75" formatCode="General">
                  <c:v>6.041792903752631</c:v>
                </c:pt>
                <c:pt idx="76" formatCode="General">
                  <c:v>6.0417935274389603</c:v>
                </c:pt>
                <c:pt idx="77" formatCode="General">
                  <c:v>6.0417938644087599</c:v>
                </c:pt>
                <c:pt idx="78" formatCode="General">
                  <c:v>6.0417940464692546</c:v>
                </c:pt>
                <c:pt idx="79" formatCode="General">
                  <c:v>6.0417941448342205</c:v>
                </c:pt>
                <c:pt idx="80" formatCode="General">
                  <c:v>6.0417941979795575</c:v>
                </c:pt>
                <c:pt idx="81" formatCode="General">
                  <c:v>6.0417942266933071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8-474F-A857-3093169EE7F3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plus>
            <c:minus>
              <c:numRef>
                <c:f>'resumo (2)'!$F$31:$F$37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'resumo (2)'!$E$31:$E$37</c:f>
              <c:numCache>
                <c:formatCode>0.00</c:formatCode>
                <c:ptCount val="7"/>
                <c:pt idx="0">
                  <c:v>4.8414405666666669</c:v>
                </c:pt>
                <c:pt idx="1">
                  <c:v>2.0053856777777779</c:v>
                </c:pt>
                <c:pt idx="2">
                  <c:v>3.0112744444444441</c:v>
                </c:pt>
                <c:pt idx="3">
                  <c:v>3.0068023333333329</c:v>
                </c:pt>
                <c:pt idx="4">
                  <c:v>6.6441858888888881</c:v>
                </c:pt>
                <c:pt idx="5">
                  <c:v>7.7767555555555559</c:v>
                </c:pt>
                <c:pt idx="6">
                  <c:v>8.6175333333333342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48-474F-A857-3093169EE7F3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'resumo (2)'!$E$41:$E$47</c:f>
              <c:numCache>
                <c:formatCode>0.000</c:formatCode>
                <c:ptCount val="7"/>
                <c:pt idx="0">
                  <c:v>4.4379999999999997</c:v>
                </c:pt>
                <c:pt idx="1">
                  <c:v>2.8576666666666668</c:v>
                </c:pt>
                <c:pt idx="2">
                  <c:v>2.8170000000000002</c:v>
                </c:pt>
                <c:pt idx="3">
                  <c:v>2.7923333333333331</c:v>
                </c:pt>
                <c:pt idx="4">
                  <c:v>2.863</c:v>
                </c:pt>
                <c:pt idx="5">
                  <c:v>2.9453333333333327</c:v>
                </c:pt>
                <c:pt idx="6">
                  <c:v>2.8963333333333332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48-474F-A857-3093169EE7F3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(2)'!$D$77:$K$77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6">
                    <c:v>0.56244884087392744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(2)'!$D$77:$K$77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6">
                    <c:v>0.56244884087392744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(2)'!$D$76:$K$76</c:f>
              <c:numCache>
                <c:formatCode>0.00</c:formatCode>
                <c:ptCount val="8"/>
                <c:pt idx="0">
                  <c:v>0</c:v>
                </c:pt>
                <c:pt idx="1">
                  <c:v>0.35561791034893669</c:v>
                </c:pt>
                <c:pt idx="2">
                  <c:v>0.74522624308539243</c:v>
                </c:pt>
                <c:pt idx="3">
                  <c:v>0.73139591003133508</c:v>
                </c:pt>
                <c:pt idx="4">
                  <c:v>0.91318838298976612</c:v>
                </c:pt>
                <c:pt idx="6">
                  <c:v>1.3282349068490629</c:v>
                </c:pt>
                <c:pt idx="7">
                  <c:v>1.8123377449248224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48-474F-A857-3093169EE7F3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(2)'!$O$77:$V$77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6">
                    <c:v>0.12296750736440787</c:v>
                  </c:pt>
                  <c:pt idx="7">
                    <c:v>7.3649338102702022E-4</c:v>
                  </c:pt>
                </c:numCache>
              </c:numRef>
            </c:plus>
            <c:minus>
              <c:numRef>
                <c:f>'resumo (2)'!$O$77:$V$77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6">
                    <c:v>0.12296750736440787</c:v>
                  </c:pt>
                  <c:pt idx="7">
                    <c:v>7.3649338102702022E-4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(2)'!$O$76:$V$76</c:f>
              <c:numCache>
                <c:formatCode>0.00</c:formatCode>
                <c:ptCount val="8"/>
                <c:pt idx="0">
                  <c:v>0</c:v>
                </c:pt>
                <c:pt idx="1">
                  <c:v>7.160159521917258</c:v>
                </c:pt>
                <c:pt idx="2">
                  <c:v>5.7944334063214482</c:v>
                </c:pt>
                <c:pt idx="3">
                  <c:v>3.0675752504402869</c:v>
                </c:pt>
                <c:pt idx="4">
                  <c:v>2.2301876643671577</c:v>
                </c:pt>
                <c:pt idx="6">
                  <c:v>1.3368807996415739</c:v>
                </c:pt>
                <c:pt idx="7">
                  <c:v>0.22659833758209294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86016"/>
        <c:axId val="-255499072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(2)'!$D$57:$K$57</c:f>
                <c:numCache>
                  <c:formatCode>General</c:formatCode>
                  <c:ptCount val="8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(2)'!$D$57:$K$57</c:f>
                <c:numCache>
                  <c:formatCode>General</c:formatCode>
                  <c:ptCount val="8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(2)'!$D$56:$K$56</c:f>
              <c:numCache>
                <c:formatCode>0.00</c:formatCode>
                <c:ptCount val="8"/>
                <c:pt idx="0">
                  <c:v>21.048250521230646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3088"/>
        <c:axId val="-255489824"/>
      </c:scatterChart>
      <c:valAx>
        <c:axId val="-255486016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9072"/>
        <c:crossesAt val="-1"/>
        <c:crossBetween val="midCat"/>
        <c:majorUnit val="25"/>
      </c:valAx>
      <c:valAx>
        <c:axId val="-25549907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6016"/>
        <c:crossesAt val="0"/>
        <c:crossBetween val="midCat"/>
        <c:majorUnit val="2"/>
      </c:valAx>
      <c:valAx>
        <c:axId val="-255489824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3088"/>
        <c:crosses val="max"/>
        <c:crossBetween val="midCat"/>
        <c:majorUnit val="5"/>
        <c:minorUnit val="5"/>
      </c:valAx>
      <c:valAx>
        <c:axId val="-25549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5489824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 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plus>
            <c:minus>
              <c:numRef>
                <c:f>'resumo (2)'!$H$5:$H$26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'resumo (2)'!$G$5:$G$26</c:f>
              <c:numCache>
                <c:formatCode>0.000</c:formatCode>
                <c:ptCount val="22"/>
                <c:pt idx="0">
                  <c:v>0.40250000000000002</c:v>
                </c:pt>
                <c:pt idx="1">
                  <c:v>0.40666666666666668</c:v>
                </c:pt>
                <c:pt idx="2">
                  <c:v>0.6</c:v>
                </c:pt>
                <c:pt idx="3">
                  <c:v>1.1933333333333334</c:v>
                </c:pt>
                <c:pt idx="4">
                  <c:v>5.3233333333333333</c:v>
                </c:pt>
                <c:pt idx="5">
                  <c:v>5.0333333333333341</c:v>
                </c:pt>
                <c:pt idx="6">
                  <c:v>5.7466666666666661</c:v>
                </c:pt>
                <c:pt idx="7">
                  <c:v>5.2666666666666666</c:v>
                </c:pt>
                <c:pt idx="8">
                  <c:v>5.12</c:v>
                </c:pt>
                <c:pt idx="9">
                  <c:v>5.4533333333333331</c:v>
                </c:pt>
                <c:pt idx="10">
                  <c:v>5.413333333333334</c:v>
                </c:pt>
                <c:pt idx="11">
                  <c:v>5.5266666666666664</c:v>
                </c:pt>
                <c:pt idx="12">
                  <c:v>5.8666666666666671</c:v>
                </c:pt>
                <c:pt idx="13">
                  <c:v>5.8266666666666671</c:v>
                </c:pt>
                <c:pt idx="14">
                  <c:v>6.3</c:v>
                </c:pt>
                <c:pt idx="15">
                  <c:v>6.1166666666666663</c:v>
                </c:pt>
                <c:pt idx="16">
                  <c:v>6.0666666666666673</c:v>
                </c:pt>
                <c:pt idx="17">
                  <c:v>5.6000000000000005</c:v>
                </c:pt>
                <c:pt idx="18">
                  <c:v>6.28</c:v>
                </c:pt>
                <c:pt idx="19">
                  <c:v>6.0133333333333328</c:v>
                </c:pt>
                <c:pt idx="20">
                  <c:v>5.7266666666666666</c:v>
                </c:pt>
                <c:pt idx="21">
                  <c:v>6.4900000000000011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9-4715-A574-482B9AE1DA0E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(2)'!$AB$3:$AB$46</c:f>
              <c:numCache>
                <c:formatCode>0.0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'resumo (2)'!$AC$3:$AC$46</c:f>
              <c:numCache>
                <c:formatCode>0.00</c:formatCode>
                <c:ptCount val="44"/>
                <c:pt idx="0">
                  <c:v>0.41927840498235697</c:v>
                </c:pt>
                <c:pt idx="1">
                  <c:v>0.44451252894880872</c:v>
                </c:pt>
                <c:pt idx="2">
                  <c:v>0.49342428189268256</c:v>
                </c:pt>
                <c:pt idx="3">
                  <c:v>0.57656607793392434</c:v>
                </c:pt>
                <c:pt idx="4">
                  <c:v>0.70306867512601889</c:v>
                </c:pt>
                <c:pt idx="5">
                  <c:v>0.87836787567627783</c:v>
                </c:pt>
                <c:pt idx="6">
                  <c:v>1.1028726773955242</c:v>
                </c:pt>
                <c:pt idx="7">
                  <c:v>1.3719112626274361</c:v>
                </c:pt>
                <c:pt idx="8">
                  <c:v>1.6767624570792672</c:v>
                </c:pt>
                <c:pt idx="9">
                  <c:v>2.0062794780967579</c:v>
                </c:pt>
                <c:pt idx="10">
                  <c:v>2.3485872430029828</c:v>
                </c:pt>
                <c:pt idx="11">
                  <c:v>3.9238492550455364</c:v>
                </c:pt>
                <c:pt idx="12">
                  <c:v>4.9226146825772581</c:v>
                </c:pt>
                <c:pt idx="13">
                  <c:v>5.4237099335905388</c:v>
                </c:pt>
                <c:pt idx="14">
                  <c:v>5.6509748265751902</c:v>
                </c:pt>
                <c:pt idx="15">
                  <c:v>5.7497158484317854</c:v>
                </c:pt>
                <c:pt idx="16">
                  <c:v>5.7918446041090812</c:v>
                </c:pt>
                <c:pt idx="17">
                  <c:v>5.8096821097808471</c:v>
                </c:pt>
                <c:pt idx="18">
                  <c:v>5.817210261526502</c:v>
                </c:pt>
                <c:pt idx="19">
                  <c:v>5.8203831325796758</c:v>
                </c:pt>
                <c:pt idx="20">
                  <c:v>5.8217196294647877</c:v>
                </c:pt>
                <c:pt idx="21">
                  <c:v>5.8222824615275632</c:v>
                </c:pt>
                <c:pt idx="22">
                  <c:v>5.8225194600536128</c:v>
                </c:pt>
                <c:pt idx="23">
                  <c:v>5.8226192516354667</c:v>
                </c:pt>
                <c:pt idx="24">
                  <c:v>5.822661269536801</c:v>
                </c:pt>
                <c:pt idx="25">
                  <c:v>5.8226789613162904</c:v>
                </c:pt>
                <c:pt idx="26">
                  <c:v>5.8226864104761349</c:v>
                </c:pt>
                <c:pt idx="27">
                  <c:v>5.822689546955873</c:v>
                </c:pt>
                <c:pt idx="28">
                  <c:v>5.8226908675745452</c:v>
                </c:pt>
                <c:pt idx="29">
                  <c:v>5.8226914236225378</c:v>
                </c:pt>
                <c:pt idx="30">
                  <c:v>5.8226916577471535</c:v>
                </c:pt>
                <c:pt idx="31">
                  <c:v>5.8226917563255753</c:v>
                </c:pt>
                <c:pt idx="32">
                  <c:v>5.8226917978321246</c:v>
                </c:pt>
                <c:pt idx="33">
                  <c:v>5.8226918153085014</c:v>
                </c:pt>
                <c:pt idx="34">
                  <c:v>5.8226918226669486</c:v>
                </c:pt>
                <c:pt idx="35">
                  <c:v>5.8226918257652303</c:v>
                </c:pt>
                <c:pt idx="36">
                  <c:v>5.8226918270697654</c:v>
                </c:pt>
                <c:pt idx="37">
                  <c:v>5.8226918276190416</c:v>
                </c:pt>
                <c:pt idx="38">
                  <c:v>5.8226918278503152</c:v>
                </c:pt>
                <c:pt idx="39">
                  <c:v>5.8226918279476925</c:v>
                </c:pt>
                <c:pt idx="40">
                  <c:v>5.8226918279886934</c:v>
                </c:pt>
                <c:pt idx="41">
                  <c:v>5.822691828005957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9-4715-A574-482B9AE1DA0E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plus>
            <c:minus>
              <c:numRef>
                <c:f>'resumo (2)'!$H$31:$H$37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'resumo (2)'!$G$31:$G$37</c:f>
              <c:numCache>
                <c:formatCode>0.00</c:formatCode>
                <c:ptCount val="7"/>
                <c:pt idx="0">
                  <c:v>3.0200695666666668</c:v>
                </c:pt>
                <c:pt idx="1">
                  <c:v>2.0652322333333335</c:v>
                </c:pt>
                <c:pt idx="2">
                  <c:v>3.2938597777777776</c:v>
                </c:pt>
                <c:pt idx="3">
                  <c:v>3.2577334444444439</c:v>
                </c:pt>
                <c:pt idx="4">
                  <c:v>7.1582322222222237</c:v>
                </c:pt>
                <c:pt idx="5">
                  <c:v>8.1957555555555555</c:v>
                </c:pt>
                <c:pt idx="6">
                  <c:v>9.4192000000000018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9-4715-A574-482B9AE1DA0E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plus>
            <c:minus>
              <c:numRef>
                <c:f>'resumo (2)'!$H$41:$H$47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'resumo (2)'!$G$41:$G$47</c:f>
              <c:numCache>
                <c:formatCode>0.000</c:formatCode>
                <c:ptCount val="7"/>
                <c:pt idx="0">
                  <c:v>4.3730000000000002</c:v>
                </c:pt>
                <c:pt idx="1">
                  <c:v>2.8483333333333332</c:v>
                </c:pt>
                <c:pt idx="2">
                  <c:v>2.835666666666667</c:v>
                </c:pt>
                <c:pt idx="3">
                  <c:v>2.8066666666666666</c:v>
                </c:pt>
                <c:pt idx="4">
                  <c:v>2.8640000000000003</c:v>
                </c:pt>
                <c:pt idx="5">
                  <c:v>2.9383333333333339</c:v>
                </c:pt>
                <c:pt idx="6">
                  <c:v>2.9103333333333334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9-4715-A574-482B9AE1DA0E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(2)'!$D$80:$K$80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6">
                    <c:v>0.13529217486515968</c:v>
                  </c:pt>
                  <c:pt idx="7">
                    <c:v>6.010167221875895E-2</c:v>
                  </c:pt>
                </c:numCache>
              </c:numRef>
            </c:plus>
            <c:minus>
              <c:numRef>
                <c:f>'resumo (2)'!$D$80:$K$80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6">
                    <c:v>0.13529217486515968</c:v>
                  </c:pt>
                  <c:pt idx="7">
                    <c:v>6.010167221875895E-2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(2)'!$D$79:$K$79</c:f>
              <c:numCache>
                <c:formatCode>0.00</c:formatCode>
                <c:ptCount val="8"/>
                <c:pt idx="0">
                  <c:v>0</c:v>
                </c:pt>
                <c:pt idx="1">
                  <c:v>0.37160305639442431</c:v>
                </c:pt>
                <c:pt idx="2">
                  <c:v>0.84974318126273995</c:v>
                </c:pt>
                <c:pt idx="3">
                  <c:v>1.0537898048212329</c:v>
                </c:pt>
                <c:pt idx="4">
                  <c:v>1.2499515909721788</c:v>
                </c:pt>
                <c:pt idx="6">
                  <c:v>1.4766879392160996</c:v>
                </c:pt>
                <c:pt idx="7">
                  <c:v>1.678686277148469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9-4715-A574-482B9AE1DA0E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(2)'!$O$80:$V$80</c:f>
                <c:numCache>
                  <c:formatCode>General</c:formatCode>
                  <c:ptCount val="8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6">
                    <c:v>9.0933667226292383E-2</c:v>
                  </c:pt>
                  <c:pt idx="7">
                    <c:v>9.363922326551577E-2</c:v>
                  </c:pt>
                </c:numCache>
              </c:numRef>
            </c:plus>
            <c:minus>
              <c:numRef>
                <c:f>'resumo (2)'!$O$80:$V$80</c:f>
                <c:numCache>
                  <c:formatCode>General</c:formatCode>
                  <c:ptCount val="8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6">
                    <c:v>9.0933667226292383E-2</c:v>
                  </c:pt>
                  <c:pt idx="7">
                    <c:v>9.363922326551577E-2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(2)'!$O$79:$V$79</c:f>
              <c:numCache>
                <c:formatCode>0.00</c:formatCode>
                <c:ptCount val="8"/>
                <c:pt idx="0">
                  <c:v>0.35129858828200616</c:v>
                </c:pt>
                <c:pt idx="1">
                  <c:v>6.2852703798719425</c:v>
                </c:pt>
                <c:pt idx="2">
                  <c:v>5.3421581081594498</c:v>
                </c:pt>
                <c:pt idx="3">
                  <c:v>3.4047181450423118</c:v>
                </c:pt>
                <c:pt idx="4">
                  <c:v>2.0468573881146628</c:v>
                </c:pt>
                <c:pt idx="6">
                  <c:v>1.1290576564044084</c:v>
                </c:pt>
                <c:pt idx="7">
                  <c:v>1.1474004500598589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87648"/>
        <c:axId val="-255497984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(2)'!$D$60:$K$60</c:f>
                <c:numCache>
                  <c:formatCode>General</c:formatCode>
                  <c:ptCount val="8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(2)'!$D$60:$K$60</c:f>
                <c:numCache>
                  <c:formatCode>General</c:formatCode>
                  <c:ptCount val="8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(2)'!$D$59:$K$59</c:f>
              <c:numCache>
                <c:formatCode>0.00</c:formatCode>
                <c:ptCount val="8"/>
                <c:pt idx="0">
                  <c:v>19.916800465498078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500160"/>
        <c:axId val="-255486560"/>
      </c:scatterChart>
      <c:valAx>
        <c:axId val="-255487648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7984"/>
        <c:crossesAt val="-1"/>
        <c:crossBetween val="midCat"/>
        <c:majorUnit val="25"/>
      </c:valAx>
      <c:valAx>
        <c:axId val="-25549798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7648"/>
        <c:crossesAt val="0"/>
        <c:crossBetween val="midCat"/>
        <c:majorUnit val="2"/>
      </c:valAx>
      <c:valAx>
        <c:axId val="-255486560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500160"/>
        <c:crosses val="max"/>
        <c:crossBetween val="midCat"/>
        <c:majorUnit val="5"/>
        <c:minorUnit val="5"/>
      </c:valAx>
      <c:valAx>
        <c:axId val="-2555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5486560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/>
              <a:t>fas1+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(2)'!$M$5:$M$18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plus>
            <c:minus>
              <c:numRef>
                <c:f>'resumo (2)'!$M$5:$M$18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(2)'!$K$5:$K$18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'resumo (2)'!$L$5:$L$18</c:f>
              <c:numCache>
                <c:formatCode>0.000</c:formatCode>
                <c:ptCount val="14"/>
                <c:pt idx="0">
                  <c:v>0.4375</c:v>
                </c:pt>
                <c:pt idx="1">
                  <c:v>1.0116666666666667</c:v>
                </c:pt>
                <c:pt idx="2">
                  <c:v>3.5933333333333337</c:v>
                </c:pt>
                <c:pt idx="3">
                  <c:v>3.48</c:v>
                </c:pt>
                <c:pt idx="4">
                  <c:v>4.1133333333333333</c:v>
                </c:pt>
                <c:pt idx="5">
                  <c:v>3.6799999999999997</c:v>
                </c:pt>
                <c:pt idx="6">
                  <c:v>3.4333333333333336</c:v>
                </c:pt>
                <c:pt idx="7">
                  <c:v>3.7833333333333337</c:v>
                </c:pt>
                <c:pt idx="8">
                  <c:v>4</c:v>
                </c:pt>
                <c:pt idx="9">
                  <c:v>4.1833333333333327</c:v>
                </c:pt>
                <c:pt idx="10">
                  <c:v>4.3500000000000005</c:v>
                </c:pt>
                <c:pt idx="11">
                  <c:v>4.33</c:v>
                </c:pt>
                <c:pt idx="12">
                  <c:v>3.6333333333333333</c:v>
                </c:pt>
                <c:pt idx="13">
                  <c:v>4.1333333333333329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3A8-B538-17D2B8F9116B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(2)'!$AD$3:$AD$46</c:f>
              <c:numCache>
                <c:formatCode>0.00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'resumo (2)'!$AE$3:$AE$46</c:f>
              <c:numCache>
                <c:formatCode>0.00</c:formatCode>
                <c:ptCount val="44"/>
                <c:pt idx="0">
                  <c:v>0.43777080421267772</c:v>
                </c:pt>
                <c:pt idx="1">
                  <c:v>0.43901591776252435</c:v>
                </c:pt>
                <c:pt idx="2">
                  <c:v>0.4437055194804071</c:v>
                </c:pt>
                <c:pt idx="3">
                  <c:v>0.4571634453785024</c:v>
                </c:pt>
                <c:pt idx="4">
                  <c:v>0.48802767156155957</c:v>
                </c:pt>
                <c:pt idx="5">
                  <c:v>0.54687656841115984</c:v>
                </c:pt>
                <c:pt idx="6">
                  <c:v>0.64326757093502751</c:v>
                </c:pt>
                <c:pt idx="7">
                  <c:v>0.78261244866952007</c:v>
                </c:pt>
                <c:pt idx="8">
                  <c:v>0.96441034695255767</c:v>
                </c:pt>
                <c:pt idx="9">
                  <c:v>1.1824379667728839</c:v>
                </c:pt>
                <c:pt idx="10">
                  <c:v>1.4264591173098853</c:v>
                </c:pt>
                <c:pt idx="11">
                  <c:v>2.6558653958965768</c:v>
                </c:pt>
                <c:pt idx="12">
                  <c:v>3.4212578273692045</c:v>
                </c:pt>
                <c:pt idx="13">
                  <c:v>3.764060903251889</c:v>
                </c:pt>
                <c:pt idx="14">
                  <c:v>3.8994845032048233</c:v>
                </c:pt>
                <c:pt idx="15">
                  <c:v>3.9505429356665847</c:v>
                </c:pt>
                <c:pt idx="16">
                  <c:v>3.9694647950787654</c:v>
                </c:pt>
                <c:pt idx="17">
                  <c:v>3.9764328547205423</c:v>
                </c:pt>
                <c:pt idx="18">
                  <c:v>3.9789929190093591</c:v>
                </c:pt>
                <c:pt idx="19">
                  <c:v>3.9799326846714296</c:v>
                </c:pt>
                <c:pt idx="20">
                  <c:v>3.9802775522690617</c:v>
                </c:pt>
                <c:pt idx="21">
                  <c:v>3.980404094461246</c:v>
                </c:pt>
                <c:pt idx="22">
                  <c:v>3.9804505246044046</c:v>
                </c:pt>
                <c:pt idx="23">
                  <c:v>3.9804675602258071</c:v>
                </c:pt>
                <c:pt idx="24">
                  <c:v>3.9804738107073092</c:v>
                </c:pt>
                <c:pt idx="25">
                  <c:v>3.9804761040452981</c:v>
                </c:pt>
                <c:pt idx="26">
                  <c:v>3.9804769454836917</c:v>
                </c:pt>
                <c:pt idx="27">
                  <c:v>3.9804772542120062</c:v>
                </c:pt>
                <c:pt idx="28">
                  <c:v>3.9804773674860896</c:v>
                </c:pt>
                <c:pt idx="29">
                  <c:v>3.9804774090469595</c:v>
                </c:pt>
                <c:pt idx="30">
                  <c:v>3.980477424295866</c:v>
                </c:pt>
                <c:pt idx="31">
                  <c:v>3.9804774298907719</c:v>
                </c:pt>
                <c:pt idx="32">
                  <c:v>3.980477431943573</c:v>
                </c:pt>
                <c:pt idx="33">
                  <c:v>3.9804774326967567</c:v>
                </c:pt>
                <c:pt idx="34">
                  <c:v>3.9804774329731036</c:v>
                </c:pt>
                <c:pt idx="35">
                  <c:v>3.9804774330744968</c:v>
                </c:pt>
                <c:pt idx="36">
                  <c:v>3.9804774331116985</c:v>
                </c:pt>
                <c:pt idx="37">
                  <c:v>3.9804774331253481</c:v>
                </c:pt>
                <c:pt idx="38">
                  <c:v>3.9804774331303561</c:v>
                </c:pt>
                <c:pt idx="39">
                  <c:v>3.9804774331321937</c:v>
                </c:pt>
                <c:pt idx="40">
                  <c:v>3.9804774331328678</c:v>
                </c:pt>
                <c:pt idx="41">
                  <c:v>3.9804774331331156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C-43A8-B538-17D2B8F9116B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(2)'!$M$31:$M$37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plus>
            <c:minus>
              <c:numRef>
                <c:f>'resumo (2)'!$M$31:$M$37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(2)'!$K$31:$K$37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(2)'!$L$31:$L$37</c:f>
              <c:numCache>
                <c:formatCode>0.00</c:formatCode>
                <c:ptCount val="7"/>
                <c:pt idx="0">
                  <c:v>2.800593977777778</c:v>
                </c:pt>
                <c:pt idx="1">
                  <c:v>2.4224270888888895</c:v>
                </c:pt>
                <c:pt idx="2">
                  <c:v>3.1190195333333333</c:v>
                </c:pt>
                <c:pt idx="3">
                  <c:v>3.3982164222222226</c:v>
                </c:pt>
                <c:pt idx="4">
                  <c:v>3.2712211999999998</c:v>
                </c:pt>
                <c:pt idx="5">
                  <c:v>7.5038759999999982</c:v>
                </c:pt>
                <c:pt idx="6">
                  <c:v>9.2005510333333334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C-43A8-B538-17D2B8F9116B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(2)'!$M$41:$M$47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plus>
            <c:minus>
              <c:numRef>
                <c:f>'resumo (2)'!$M$41:$M$47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(2)'!$K$41:$K$47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(2)'!$L$41:$L$47</c:f>
              <c:numCache>
                <c:formatCode>0.000</c:formatCode>
                <c:ptCount val="7"/>
                <c:pt idx="0">
                  <c:v>4.5156666666666672</c:v>
                </c:pt>
                <c:pt idx="1">
                  <c:v>3.0190000000000001</c:v>
                </c:pt>
                <c:pt idx="2">
                  <c:v>3.0505</c:v>
                </c:pt>
                <c:pt idx="3">
                  <c:v>3.0666666666666664</c:v>
                </c:pt>
                <c:pt idx="4">
                  <c:v>3.081</c:v>
                </c:pt>
                <c:pt idx="5">
                  <c:v>3.1356666666666668</c:v>
                </c:pt>
                <c:pt idx="6">
                  <c:v>3.0879999999999996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C-43A8-B538-17D2B8F9116B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(2)'!$D$82:$K$82</c:f>
              <c:numCache>
                <c:formatCode>0.00</c:formatCode>
                <c:ptCount val="8"/>
                <c:pt idx="0">
                  <c:v>0</c:v>
                </c:pt>
                <c:pt idx="1">
                  <c:v>0.49714384472128048</c:v>
                </c:pt>
                <c:pt idx="2">
                  <c:v>1.1240247668054486</c:v>
                </c:pt>
                <c:pt idx="3">
                  <c:v>1.7424882146555356</c:v>
                </c:pt>
                <c:pt idx="4">
                  <c:v>2.0984825320130809</c:v>
                </c:pt>
                <c:pt idx="5">
                  <c:v>2.2765600393095418</c:v>
                </c:pt>
                <c:pt idx="7">
                  <c:v>2.3237059500196651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C-43A8-B538-17D2B8F9116B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(2)'!$O$83:$V$83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7">
                    <c:v>7.1182541291056098E-2</c:v>
                  </c:pt>
                </c:numCache>
              </c:numRef>
            </c:plus>
            <c:minus>
              <c:numRef>
                <c:f>'resumo (2)'!$O$83:$V$83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7">
                    <c:v>7.1182541291056098E-2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(2)'!$O$82:$V$82</c:f>
              <c:numCache>
                <c:formatCode>0.00</c:formatCode>
                <c:ptCount val="8"/>
                <c:pt idx="0">
                  <c:v>0</c:v>
                </c:pt>
                <c:pt idx="1">
                  <c:v>6.4155381096856319</c:v>
                </c:pt>
                <c:pt idx="2">
                  <c:v>4.9726707950507389</c:v>
                </c:pt>
                <c:pt idx="3">
                  <c:v>4.2562950994783009</c:v>
                </c:pt>
                <c:pt idx="4">
                  <c:v>3.4269601104454637</c:v>
                </c:pt>
                <c:pt idx="5">
                  <c:v>3.0333975123330936</c:v>
                </c:pt>
                <c:pt idx="7">
                  <c:v>2.2628176550673094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3632"/>
        <c:axId val="-255496896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(2)'!$O$63:$V$63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7">
                    <c:v>4.7289899191538247E-2</c:v>
                  </c:pt>
                </c:numCache>
              </c:numRef>
            </c:plus>
            <c:minus>
              <c:numRef>
                <c:f>'resumo (2)'!$O$63:$V$63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7">
                    <c:v>4.7289899191538247E-2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(2)'!$D$62:$K$62</c:f>
              <c:numCache>
                <c:formatCode>0.00</c:formatCode>
                <c:ptCount val="8"/>
                <c:pt idx="0">
                  <c:v>20.420427090840516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0368"/>
        <c:axId val="-255499616"/>
      </c:scatterChart>
      <c:valAx>
        <c:axId val="-255493632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6896"/>
        <c:crossesAt val="-1"/>
        <c:crossBetween val="midCat"/>
        <c:majorUnit val="25"/>
      </c:valAx>
      <c:valAx>
        <c:axId val="-255496896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3632"/>
        <c:crossesAt val="0"/>
        <c:crossBetween val="midCat"/>
        <c:majorUnit val="2"/>
      </c:valAx>
      <c:valAx>
        <c:axId val="-25549961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0368"/>
        <c:crosses val="max"/>
        <c:crossBetween val="midCat"/>
        <c:majorUnit val="5"/>
        <c:minorUnit val="5"/>
      </c:valAx>
      <c:valAx>
        <c:axId val="-2554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5499616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/>
              <a:t>fas2+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'resumo (2)'!$A$3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(2)'!$O$5:$O$18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plus>
            <c:minus>
              <c:numRef>
                <c:f>'resumo (2)'!$O$5:$O$18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(2)'!$K$5:$K$18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'resumo (2)'!$N$5:$N$18</c:f>
              <c:numCache>
                <c:formatCode>0.000</c:formatCode>
                <c:ptCount val="14"/>
                <c:pt idx="0">
                  <c:v>0.52500000000000002</c:v>
                </c:pt>
                <c:pt idx="1">
                  <c:v>0.7400000000000001</c:v>
                </c:pt>
                <c:pt idx="3">
                  <c:v>2.08</c:v>
                </c:pt>
                <c:pt idx="4">
                  <c:v>2.7133333333333334</c:v>
                </c:pt>
                <c:pt idx="5">
                  <c:v>2.6200000000000006</c:v>
                </c:pt>
                <c:pt idx="6">
                  <c:v>2.6</c:v>
                </c:pt>
                <c:pt idx="7">
                  <c:v>2.85</c:v>
                </c:pt>
                <c:pt idx="8">
                  <c:v>3.2416666666666671</c:v>
                </c:pt>
                <c:pt idx="9">
                  <c:v>3.7333333333333329</c:v>
                </c:pt>
                <c:pt idx="10">
                  <c:v>4.083333333333333</c:v>
                </c:pt>
                <c:pt idx="11">
                  <c:v>4.6333333333333329</c:v>
                </c:pt>
                <c:pt idx="13">
                  <c:v>4.58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0-4F16-B518-8D6ABF0910D0}"/>
            </c:ext>
          </c:extLst>
        </c:ser>
        <c:ser>
          <c:idx val="1"/>
          <c:order val="1"/>
          <c:tx>
            <c:strRef>
              <c:f>'resumo (2)'!$W$3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'resumo (2)'!$AF$3:$AF$94</c:f>
              <c:numCache>
                <c:formatCode>0.00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92</c:v>
                </c:pt>
                <c:pt idx="53">
                  <c:v>94</c:v>
                </c:pt>
                <c:pt idx="54">
                  <c:v>96</c:v>
                </c:pt>
                <c:pt idx="55">
                  <c:v>98</c:v>
                </c:pt>
                <c:pt idx="56">
                  <c:v>100</c:v>
                </c:pt>
                <c:pt idx="57">
                  <c:v>102</c:v>
                </c:pt>
                <c:pt idx="58">
                  <c:v>104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124</c:v>
                </c:pt>
                <c:pt idx="69">
                  <c:v>126</c:v>
                </c:pt>
                <c:pt idx="70">
                  <c:v>128</c:v>
                </c:pt>
                <c:pt idx="71">
                  <c:v>130</c:v>
                </c:pt>
                <c:pt idx="72">
                  <c:v>132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140</c:v>
                </c:pt>
                <c:pt idx="77">
                  <c:v>142</c:v>
                </c:pt>
                <c:pt idx="78">
                  <c:v>144</c:v>
                </c:pt>
                <c:pt idx="79">
                  <c:v>146</c:v>
                </c:pt>
                <c:pt idx="80">
                  <c:v>148</c:v>
                </c:pt>
                <c:pt idx="81">
                  <c:v>150</c:v>
                </c:pt>
                <c:pt idx="82">
                  <c:v>152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160</c:v>
                </c:pt>
                <c:pt idx="87">
                  <c:v>162</c:v>
                </c:pt>
                <c:pt idx="88">
                  <c:v>164</c:v>
                </c:pt>
                <c:pt idx="89">
                  <c:v>166</c:v>
                </c:pt>
                <c:pt idx="90">
                  <c:v>168</c:v>
                </c:pt>
                <c:pt idx="91">
                  <c:v>170</c:v>
                </c:pt>
              </c:numCache>
            </c:numRef>
          </c:xVal>
          <c:yVal>
            <c:numRef>
              <c:f>'resumo (2)'!$AG$3:$AG$94</c:f>
              <c:numCache>
                <c:formatCode>0.00</c:formatCode>
                <c:ptCount val="92"/>
                <c:pt idx="0">
                  <c:v>0.52520098078900701</c:v>
                </c:pt>
                <c:pt idx="1">
                  <c:v>0.52578320089807229</c:v>
                </c:pt>
                <c:pt idx="2">
                  <c:v>0.5275028095019384</c:v>
                </c:pt>
                <c:pt idx="3">
                  <c:v>0.53175128661993853</c:v>
                </c:pt>
                <c:pt idx="4">
                  <c:v>0.54075739224310504</c:v>
                </c:pt>
                <c:pt idx="5">
                  <c:v>0.55750051807292389</c:v>
                </c:pt>
                <c:pt idx="6">
                  <c:v>0.58531648405120884</c:v>
                </c:pt>
                <c:pt idx="7">
                  <c:v>0.62728474252467081</c:v>
                </c:pt>
                <c:pt idx="8">
                  <c:v>0.6855936558828627</c:v>
                </c:pt>
                <c:pt idx="9">
                  <c:v>0.76108521409471264</c:v>
                </c:pt>
                <c:pt idx="10">
                  <c:v>0.85309560492525938</c:v>
                </c:pt>
                <c:pt idx="11">
                  <c:v>1.0775344451458206</c:v>
                </c:pt>
                <c:pt idx="12">
                  <c:v>1.3331640272894885</c:v>
                </c:pt>
                <c:pt idx="13">
                  <c:v>1.5915408902639991</c:v>
                </c:pt>
                <c:pt idx="14">
                  <c:v>1.8307866577476513</c:v>
                </c:pt>
                <c:pt idx="15">
                  <c:v>2.038546656858701</c:v>
                </c:pt>
                <c:pt idx="16">
                  <c:v>2.2106879130870061</c:v>
                </c:pt>
                <c:pt idx="17">
                  <c:v>2.3485031241286225</c:v>
                </c:pt>
                <c:pt idx="18">
                  <c:v>2.4561035820403472</c:v>
                </c:pt>
                <c:pt idx="19">
                  <c:v>2.5385882853572554</c:v>
                </c:pt>
                <c:pt idx="20">
                  <c:v>2.60097934682276</c:v>
                </c:pt>
                <c:pt idx="21">
                  <c:v>2.6477130108339235</c:v>
                </c:pt>
                <c:pt idx="22">
                  <c:v>2.6824699510230303</c:v>
                </c:pt>
                <c:pt idx="23">
                  <c:v>2.7081853938541225</c:v>
                </c:pt>
                <c:pt idx="24">
                  <c:v>2.7271392625350583</c:v>
                </c:pt>
                <c:pt idx="25">
                  <c:v>2.7410707913354009</c:v>
                </c:pt>
                <c:pt idx="26">
                  <c:v>2.7512901105446308</c:v>
                </c:pt>
                <c:pt idx="27">
                  <c:v>2.7587753337000898</c:v>
                </c:pt>
                <c:pt idx="28">
                  <c:v>2.764252050759199</c:v>
                </c:pt>
                <c:pt idx="29">
                  <c:v>2.7682560590607719</c:v>
                </c:pt>
                <c:pt idx="30">
                  <c:v>2.771181699364007</c:v>
                </c:pt>
                <c:pt idx="31">
                  <c:v>2.7733185070872484</c:v>
                </c:pt>
                <c:pt idx="32">
                  <c:v>2.7748786974200801</c:v>
                </c:pt>
                <c:pt idx="33">
                  <c:v>2.7760176172217039</c:v>
                </c:pt>
                <c:pt idx="34">
                  <c:v>2.7768488798321891</c:v>
                </c:pt>
                <c:pt idx="35">
                  <c:v>2.7774555210942253</c:v>
                </c:pt>
                <c:pt idx="36">
                  <c:v>2.7778981993038596</c:v>
                </c:pt>
                <c:pt idx="37">
                  <c:v>2.7782212100596286</c:v>
                </c:pt>
                <c:pt idx="38">
                  <c:v>2.7784568917601176</c:v>
                </c:pt>
                <c:pt idx="39">
                  <c:v>2.7786288488870499</c:v>
                </c:pt>
                <c:pt idx="40">
                  <c:v>2.7787543084799426</c:v>
                </c:pt>
                <c:pt idx="41">
                  <c:v>2.77884584192687</c:v>
                </c:pt>
                <c:pt idx="42">
                  <c:v>2.7789126224944667</c:v>
                </c:pt>
                <c:pt idx="43">
                  <c:v>2.7789613435030005</c:v>
                </c:pt>
                <c:pt idx="44">
                  <c:v>2.7789968885770988</c:v>
                </c:pt>
                <c:pt idx="45">
                  <c:v>2.7790228208380126</c:v>
                </c:pt>
                <c:pt idx="46">
                  <c:v>2.7790417399060661</c:v>
                </c:pt>
                <c:pt idx="47">
                  <c:v>2.823394021578332</c:v>
                </c:pt>
                <c:pt idx="48">
                  <c:v>2.8747755698936688</c:v>
                </c:pt>
                <c:pt idx="49">
                  <c:v>2.9383127840903458</c:v>
                </c:pt>
                <c:pt idx="50">
                  <c:v>3.0132407214131591</c:v>
                </c:pt>
                <c:pt idx="51">
                  <c:v>3.0980398976990897</c:v>
                </c:pt>
                <c:pt idx="52">
                  <c:v>3.1906477529151029</c:v>
                </c:pt>
                <c:pt idx="53">
                  <c:v>3.2887037393609706</c:v>
                </c:pt>
                <c:pt idx="54">
                  <c:v>3.389782311502068</c:v>
                </c:pt>
                <c:pt idx="55">
                  <c:v>3.4915837962974594</c:v>
                </c:pt>
                <c:pt idx="56">
                  <c:v>3.592069541083478</c:v>
                </c:pt>
                <c:pt idx="57">
                  <c:v>3.6895408027402778</c:v>
                </c:pt>
                <c:pt idx="58">
                  <c:v>3.7826691225915736</c:v>
                </c:pt>
                <c:pt idx="59">
                  <c:v>3.8704897647892134</c:v>
                </c:pt>
                <c:pt idx="60">
                  <c:v>3.9523703480723098</c:v>
                </c:pt>
                <c:pt idx="61">
                  <c:v>4.027965379858145</c:v>
                </c:pt>
                <c:pt idx="62">
                  <c:v>4.097165091975449</c:v>
                </c:pt>
                <c:pt idx="63">
                  <c:v>4.1600445201002412</c:v>
                </c:pt>
                <c:pt idx="64">
                  <c:v>4.2168165842670122</c:v>
                </c:pt>
                <c:pt idx="65">
                  <c:v>4.2677911952803207</c:v>
                </c:pt>
                <c:pt idx="66">
                  <c:v>4.3133411580112355</c:v>
                </c:pt>
                <c:pt idx="67">
                  <c:v>4.3538748124097468</c:v>
                </c:pt>
                <c:pt idx="68">
                  <c:v>4.3898148591264947</c:v>
                </c:pt>
                <c:pt idx="69">
                  <c:v>4.4215825682307397</c:v>
                </c:pt>
                <c:pt idx="70">
                  <c:v>4.4495864873753366</c:v>
                </c:pt>
                <c:pt idx="71">
                  <c:v>4.474214787352512</c:v>
                </c:pt>
                <c:pt idx="72">
                  <c:v>4.4958304625593941</c:v>
                </c:pt>
                <c:pt idx="73">
                  <c:v>4.5147687101241152</c:v>
                </c:pt>
                <c:pt idx="74">
                  <c:v>4.5313359242788378</c:v>
                </c:pt>
                <c:pt idx="75">
                  <c:v>4.5458098501755568</c:v>
                </c:pt>
                <c:pt idx="76">
                  <c:v>4.5584405375527135</c:v>
                </c:pt>
                <c:pt idx="77">
                  <c:v>4.5694518169805267</c:v>
                </c:pt>
                <c:pt idx="78">
                  <c:v>4.5790430895832372</c:v>
                </c:pt>
                <c:pt idx="79">
                  <c:v>4.5873912761470459</c:v>
                </c:pt>
                <c:pt idx="80">
                  <c:v>4.5946528149605079</c:v>
                </c:pt>
                <c:pt idx="81">
                  <c:v>4.6009656313810421</c:v>
                </c:pt>
                <c:pt idx="82">
                  <c:v>4.6064510277192019</c:v>
                </c:pt>
                <c:pt idx="83">
                  <c:v>4.6112154611619136</c:v>
                </c:pt>
                <c:pt idx="84">
                  <c:v>4.6153521914843942</c:v>
                </c:pt>
                <c:pt idx="85">
                  <c:v>4.6189427903714186</c:v>
                </c:pt>
                <c:pt idx="86">
                  <c:v>4.6220585112151644</c:v>
                </c:pt>
                <c:pt idx="87">
                  <c:v>4.6247615230250041</c:v>
                </c:pt>
                <c:pt idx="88">
                  <c:v>4.6271060151614396</c:v>
                </c:pt>
                <c:pt idx="89">
                  <c:v>4.6291391814472362</c:v>
                </c:pt>
                <c:pt idx="90">
                  <c:v>4.6309020931624545</c:v>
                </c:pt>
                <c:pt idx="91">
                  <c:v>4.632430470760494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0-4F16-B518-8D6ABF0910D0}"/>
            </c:ext>
          </c:extLst>
        </c:ser>
        <c:ser>
          <c:idx val="2"/>
          <c:order val="2"/>
          <c:tx>
            <c:strRef>
              <c:f>'resumo (2)'!$A$29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(2)'!$O$31:$O$37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plus>
            <c:minus>
              <c:numRef>
                <c:f>'resumo (2)'!$O$31:$O$37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(2)'!$K$31:$K$37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(2)'!$N$31:$N$37</c:f>
              <c:numCache>
                <c:formatCode>0.00</c:formatCode>
                <c:ptCount val="7"/>
                <c:pt idx="0">
                  <c:v>1.9966254222222222</c:v>
                </c:pt>
                <c:pt idx="1">
                  <c:v>2.3257200888888891</c:v>
                </c:pt>
                <c:pt idx="2">
                  <c:v>2.9932807555555558</c:v>
                </c:pt>
                <c:pt idx="3">
                  <c:v>3.5094875333333331</c:v>
                </c:pt>
                <c:pt idx="4">
                  <c:v>3.4296106444444447</c:v>
                </c:pt>
                <c:pt idx="5">
                  <c:v>6.137209333333332</c:v>
                </c:pt>
                <c:pt idx="6">
                  <c:v>5.5864770888888886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0-4F16-B518-8D6ABF0910D0}"/>
            </c:ext>
          </c:extLst>
        </c:ser>
        <c:ser>
          <c:idx val="3"/>
          <c:order val="3"/>
          <c:tx>
            <c:strRef>
              <c:f>'resumo (2)'!$A$39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(2)'!$O$41:$O$47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plus>
            <c:minus>
              <c:numRef>
                <c:f>'resumo (2)'!$O$41:$O$47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(2)'!$K$41:$K$47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'resumo (2)'!$N$41:$N$47</c:f>
              <c:numCache>
                <c:formatCode>0.000</c:formatCode>
                <c:ptCount val="7"/>
                <c:pt idx="0">
                  <c:v>4.4926666666666675</c:v>
                </c:pt>
                <c:pt idx="1">
                  <c:v>3.238666666666667</c:v>
                </c:pt>
                <c:pt idx="2">
                  <c:v>3.26</c:v>
                </c:pt>
                <c:pt idx="3">
                  <c:v>3.3000000000000003</c:v>
                </c:pt>
                <c:pt idx="4">
                  <c:v>3.294</c:v>
                </c:pt>
                <c:pt idx="5">
                  <c:v>3.2629999999999999</c:v>
                </c:pt>
                <c:pt idx="6">
                  <c:v>3.0623333333333331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0-4F16-B518-8D6ABF0910D0}"/>
            </c:ext>
          </c:extLst>
        </c:ser>
        <c:ser>
          <c:idx val="6"/>
          <c:order val="5"/>
          <c:tx>
            <c:strRef>
              <c:f>'resumo (2)'!$B$70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(2)'!$D$86:$K$86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(2)'!$D$86:$K$86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(2)'!$D$72:$K$72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(2)'!$D$85:$K$85</c:f>
              <c:numCache>
                <c:formatCode>0.00</c:formatCode>
                <c:ptCount val="8"/>
                <c:pt idx="0">
                  <c:v>0</c:v>
                </c:pt>
                <c:pt idx="1">
                  <c:v>0.19773569583987527</c:v>
                </c:pt>
                <c:pt idx="2">
                  <c:v>0.5000756630795099</c:v>
                </c:pt>
                <c:pt idx="3">
                  <c:v>0.50601098928944566</c:v>
                </c:pt>
                <c:pt idx="4">
                  <c:v>0.27638360112108484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0-4F16-B518-8D6ABF0910D0}"/>
            </c:ext>
          </c:extLst>
        </c:ser>
        <c:ser>
          <c:idx val="7"/>
          <c:order val="6"/>
          <c:tx>
            <c:strRef>
              <c:f>'resumo (2)'!$M$70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(2)'!$O$86:$V$86</c:f>
                <c:numCache>
                  <c:formatCode>General</c:formatCode>
                  <c:ptCount val="8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7">
                    <c:v>2.5978313854223389E-2</c:v>
                  </c:pt>
                </c:numCache>
              </c:numRef>
            </c:plus>
            <c:minus>
              <c:numRef>
                <c:f>'resumo (2)'!$O$86:$V$86</c:f>
                <c:numCache>
                  <c:formatCode>General</c:formatCode>
                  <c:ptCount val="8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7">
                    <c:v>2.5978313854223389E-2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(2)'!$O$72:$V$72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(2)'!$O$85:$V$85</c:f>
              <c:numCache>
                <c:formatCode>0.00</c:formatCode>
                <c:ptCount val="8"/>
                <c:pt idx="0">
                  <c:v>0.36247378928918089</c:v>
                </c:pt>
                <c:pt idx="1">
                  <c:v>4.7290861330154925</c:v>
                </c:pt>
                <c:pt idx="2">
                  <c:v>5.6220144798808676</c:v>
                </c:pt>
                <c:pt idx="3">
                  <c:v>4.8645342367113669</c:v>
                </c:pt>
                <c:pt idx="4">
                  <c:v>3.685874409059462</c:v>
                </c:pt>
                <c:pt idx="5">
                  <c:v>2.4677109892441482</c:v>
                </c:pt>
                <c:pt idx="7">
                  <c:v>0.73090334029921533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88736"/>
        <c:axId val="-255485472"/>
      </c:scatterChart>
      <c:scatterChart>
        <c:scatterStyle val="lineMarker"/>
        <c:varyColors val="0"/>
        <c:ser>
          <c:idx val="4"/>
          <c:order val="4"/>
          <c:tx>
            <c:strRef>
              <c:f>'resumo (2)'!$B$50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'resumo (2)'!$D$66:$K$66</c:f>
                <c:numCache>
                  <c:formatCode>General</c:formatCode>
                  <c:ptCount val="8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'resumo (2)'!$D$66:$K$66</c:f>
                <c:numCache>
                  <c:formatCode>General</c:formatCode>
                  <c:ptCount val="8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'resumo (2)'!$D$52:$K$52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119</c:v>
                </c:pt>
                <c:pt idx="6">
                  <c:v>144</c:v>
                </c:pt>
                <c:pt idx="7">
                  <c:v>165</c:v>
                </c:pt>
              </c:numCache>
            </c:numRef>
          </c:xVal>
          <c:yVal>
            <c:numRef>
              <c:f>'resumo (2)'!$D$65:$K$65</c:f>
              <c:numCache>
                <c:formatCode>0.00</c:formatCode>
                <c:ptCount val="8"/>
                <c:pt idx="0">
                  <c:v>20.853438412874691</c:v>
                </c:pt>
                <c:pt idx="1">
                  <c:v>6.3331431623610923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84928"/>
        <c:axId val="-255491456"/>
      </c:scatterChart>
      <c:valAx>
        <c:axId val="-255488736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5472"/>
        <c:crossesAt val="-1"/>
        <c:crossBetween val="midCat"/>
        <c:majorUnit val="25"/>
      </c:valAx>
      <c:valAx>
        <c:axId val="-25548547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8736"/>
        <c:crossesAt val="0"/>
        <c:crossBetween val="midCat"/>
        <c:majorUnit val="2"/>
      </c:valAx>
      <c:valAx>
        <c:axId val="-25549145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84928"/>
        <c:crosses val="max"/>
        <c:crossBetween val="midCat"/>
        <c:majorUnit val="5"/>
        <c:minorUnit val="5"/>
      </c:valAx>
      <c:valAx>
        <c:axId val="-2554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5491456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MGM!$C$2</c:f>
              <c:strCache>
                <c:ptCount val="1"/>
                <c:pt idx="0">
                  <c:v>183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MGM!$C$5:$C$17</c:f>
              <c:numCache>
                <c:formatCode>0.000</c:formatCode>
                <c:ptCount val="13"/>
                <c:pt idx="0">
                  <c:v>0.05</c:v>
                </c:pt>
                <c:pt idx="1">
                  <c:v>0.498</c:v>
                </c:pt>
                <c:pt idx="2">
                  <c:v>0.89</c:v>
                </c:pt>
                <c:pt idx="3">
                  <c:v>1.54</c:v>
                </c:pt>
                <c:pt idx="4">
                  <c:v>2.3199999999999998</c:v>
                </c:pt>
                <c:pt idx="5">
                  <c:v>2.62</c:v>
                </c:pt>
                <c:pt idx="6">
                  <c:v>2.89</c:v>
                </c:pt>
                <c:pt idx="7">
                  <c:v>3.44</c:v>
                </c:pt>
                <c:pt idx="8">
                  <c:v>3.44</c:v>
                </c:pt>
                <c:pt idx="9">
                  <c:v>4</c:v>
                </c:pt>
                <c:pt idx="10">
                  <c:v>3.96</c:v>
                </c:pt>
                <c:pt idx="11">
                  <c:v>4.0999999999999996</c:v>
                </c:pt>
                <c:pt idx="12">
                  <c:v>4.72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MGM!$D$2</c:f>
              <c:strCache>
                <c:ptCount val="1"/>
                <c:pt idx="0">
                  <c:v>1309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MGM!$D$5:$D$17</c:f>
              <c:numCache>
                <c:formatCode>General</c:formatCode>
                <c:ptCount val="13"/>
                <c:pt idx="0">
                  <c:v>6.6000000000000003E-2</c:v>
                </c:pt>
                <c:pt idx="1">
                  <c:v>0.17399999999999999</c:v>
                </c:pt>
                <c:pt idx="2">
                  <c:v>0.18</c:v>
                </c:pt>
                <c:pt idx="3">
                  <c:v>0.185</c:v>
                </c:pt>
                <c:pt idx="4">
                  <c:v>0.2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0.31</c:v>
                </c:pt>
                <c:pt idx="8">
                  <c:v>0.47</c:v>
                </c:pt>
                <c:pt idx="9">
                  <c:v>0.45</c:v>
                </c:pt>
                <c:pt idx="10">
                  <c:v>0.72</c:v>
                </c:pt>
                <c:pt idx="11">
                  <c:v>0.96599999999999997</c:v>
                </c:pt>
                <c:pt idx="12">
                  <c:v>4.9400000000000004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MGM!$E$2</c:f>
              <c:strCache>
                <c:ptCount val="1"/>
                <c:pt idx="0">
                  <c:v>1303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MGM!$E$5:$E$17</c:f>
              <c:numCache>
                <c:formatCode>General</c:formatCode>
                <c:ptCount val="13"/>
                <c:pt idx="0">
                  <c:v>7.3999999999999996E-2</c:v>
                </c:pt>
                <c:pt idx="1">
                  <c:v>0.222</c:v>
                </c:pt>
                <c:pt idx="2">
                  <c:v>0.245</c:v>
                </c:pt>
                <c:pt idx="3">
                  <c:v>0.35</c:v>
                </c:pt>
                <c:pt idx="4">
                  <c:v>0.43</c:v>
                </c:pt>
                <c:pt idx="5">
                  <c:v>0.54</c:v>
                </c:pt>
                <c:pt idx="6">
                  <c:v>0.69</c:v>
                </c:pt>
                <c:pt idx="7">
                  <c:v>0.83</c:v>
                </c:pt>
                <c:pt idx="8">
                  <c:v>1.1000000000000001</c:v>
                </c:pt>
                <c:pt idx="9">
                  <c:v>1.3</c:v>
                </c:pt>
                <c:pt idx="10">
                  <c:v>1.84</c:v>
                </c:pt>
                <c:pt idx="11">
                  <c:v>2.39</c:v>
                </c:pt>
                <c:pt idx="12">
                  <c:v>4.32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MGM!$F$2</c:f>
              <c:strCache>
                <c:ptCount val="1"/>
                <c:pt idx="0">
                  <c:v>1290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MGM!$F$5:$F$17</c:f>
              <c:numCache>
                <c:formatCode>General</c:formatCode>
                <c:ptCount val="13"/>
                <c:pt idx="0">
                  <c:v>7.1999999999999995E-2</c:v>
                </c:pt>
                <c:pt idx="1">
                  <c:v>0.16</c:v>
                </c:pt>
                <c:pt idx="2">
                  <c:v>0.185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0.30499999999999999</c:v>
                </c:pt>
                <c:pt idx="6">
                  <c:v>0.4</c:v>
                </c:pt>
                <c:pt idx="7">
                  <c:v>0.41</c:v>
                </c:pt>
                <c:pt idx="8">
                  <c:v>0.54</c:v>
                </c:pt>
                <c:pt idx="9">
                  <c:v>0.66</c:v>
                </c:pt>
                <c:pt idx="10">
                  <c:v>0.91500000000000004</c:v>
                </c:pt>
                <c:pt idx="11">
                  <c:v>1.2350000000000001</c:v>
                </c:pt>
                <c:pt idx="12">
                  <c:v>4.54</c:v>
                </c:pt>
              </c:numCache>
            </c:numRef>
          </c:yVal>
          <c:smooth val="0"/>
        </c:ser>
        <c:ser>
          <c:idx val="6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MGM!$C$22:$C$60</c:f>
              <c:numCache>
                <c:formatCode>0.0</c:formatCode>
                <c:ptCount val="39"/>
                <c:pt idx="0">
                  <c:v>5.0000000000036814E-2</c:v>
                </c:pt>
                <c:pt idx="1">
                  <c:v>5.0000000181224503E-2</c:v>
                </c:pt>
                <c:pt idx="2">
                  <c:v>5.0000096027191847E-2</c:v>
                </c:pt>
                <c:pt idx="3">
                  <c:v>5.0009825099686739E-2</c:v>
                </c:pt>
                <c:pt idx="4">
                  <c:v>5.0298748483756449E-2</c:v>
                </c:pt>
                <c:pt idx="5">
                  <c:v>5.3710773036703643E-2</c:v>
                </c:pt>
                <c:pt idx="6">
                  <c:v>7.3809629027082907E-2</c:v>
                </c:pt>
                <c:pt idx="7">
                  <c:v>0.14383895037149547</c:v>
                </c:pt>
                <c:pt idx="8">
                  <c:v>0.30813631783828149</c:v>
                </c:pt>
                <c:pt idx="9">
                  <c:v>0.5946209167868699</c:v>
                </c:pt>
                <c:pt idx="10">
                  <c:v>0.9947736070485943</c:v>
                </c:pt>
                <c:pt idx="11">
                  <c:v>1.4685286386796716</c:v>
                </c:pt>
                <c:pt idx="12">
                  <c:v>1.9645660172007551</c:v>
                </c:pt>
                <c:pt idx="13">
                  <c:v>2.4386792061694873</c:v>
                </c:pt>
                <c:pt idx="14">
                  <c:v>2.862242395670441</c:v>
                </c:pt>
                <c:pt idx="15">
                  <c:v>3.2221972800805778</c:v>
                </c:pt>
                <c:pt idx="16">
                  <c:v>3.5169970672145188</c:v>
                </c:pt>
                <c:pt idx="17">
                  <c:v>3.7519302702534838</c:v>
                </c:pt>
                <c:pt idx="18">
                  <c:v>3.9354147032753577</c:v>
                </c:pt>
                <c:pt idx="19">
                  <c:v>4.0765979816713402</c:v>
                </c:pt>
                <c:pt idx="20">
                  <c:v>4.1840439006871204</c:v>
                </c:pt>
                <c:pt idx="21">
                  <c:v>4.2651530900373329</c:v>
                </c:pt>
                <c:pt idx="22">
                  <c:v>4.3260152473093685</c:v>
                </c:pt>
                <c:pt idx="23">
                  <c:v>4.3714830210419082</c:v>
                </c:pt>
                <c:pt idx="24">
                  <c:v>4.4053395528634764</c:v>
                </c:pt>
                <c:pt idx="25">
                  <c:v>4.4304893907523271</c:v>
                </c:pt>
                <c:pt idx="26">
                  <c:v>4.4491384115596002</c:v>
                </c:pt>
                <c:pt idx="27">
                  <c:v>4.462948845603413</c:v>
                </c:pt>
                <c:pt idx="28">
                  <c:v>4.4731661980849218</c:v>
                </c:pt>
                <c:pt idx="29">
                  <c:v>4.4807198913628765</c:v>
                </c:pt>
                <c:pt idx="30">
                  <c:v>4.486301399064299</c:v>
                </c:pt>
                <c:pt idx="31">
                  <c:v>4.4904240342289619</c:v>
                </c:pt>
                <c:pt idx="32">
                  <c:v>4.4934682380549722</c:v>
                </c:pt>
                <c:pt idx="33">
                  <c:v>4.495715639494712</c:v>
                </c:pt>
                <c:pt idx="34">
                  <c:v>4.4973745378571053</c:v>
                </c:pt>
                <c:pt idx="35">
                  <c:v>4.4985988971310036</c:v>
                </c:pt>
                <c:pt idx="36">
                  <c:v>4.4995024655867359</c:v>
                </c:pt>
                <c:pt idx="37">
                  <c:v>4.5001692508812603</c:v>
                </c:pt>
                <c:pt idx="38">
                  <c:v>4.5006612800753913</c:v>
                </c:pt>
              </c:numCache>
            </c:numRef>
          </c:yVal>
          <c:smooth val="0"/>
        </c:ser>
        <c:ser>
          <c:idx val="7"/>
          <c:order val="5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MGM!$D$22:$D$60</c:f>
              <c:numCache>
                <c:formatCode>General</c:formatCode>
                <c:ptCount val="39"/>
                <c:pt idx="0">
                  <c:v>6.6000000000257741E-2</c:v>
                </c:pt>
                <c:pt idx="1">
                  <c:v>6.600000001217203E-2</c:v>
                </c:pt>
                <c:pt idx="2">
                  <c:v>6.6000000355556948E-2</c:v>
                </c:pt>
                <c:pt idx="3">
                  <c:v>6.6000006820453289E-2</c:v>
                </c:pt>
                <c:pt idx="4">
                  <c:v>6.6000090539176701E-2</c:v>
                </c:pt>
                <c:pt idx="5">
                  <c:v>6.6000870771225031E-2</c:v>
                </c:pt>
                <c:pt idx="6">
                  <c:v>6.6006316226372069E-2</c:v>
                </c:pt>
                <c:pt idx="7">
                  <c:v>6.6035790319868698E-2</c:v>
                </c:pt>
                <c:pt idx="8">
                  <c:v>6.616337784043376E-2</c:v>
                </c:pt>
                <c:pt idx="9">
                  <c:v>6.6617220229489932E-2</c:v>
                </c:pt>
                <c:pt idx="10">
                  <c:v>6.7975824023119982E-2</c:v>
                </c:pt>
                <c:pt idx="11">
                  <c:v>7.1471202642311688E-2</c:v>
                </c:pt>
                <c:pt idx="12">
                  <c:v>7.9344176986295589E-2</c:v>
                </c:pt>
                <c:pt idx="13">
                  <c:v>9.5123610376535592E-2</c:v>
                </c:pt>
                <c:pt idx="14">
                  <c:v>0.12367091803013325</c:v>
                </c:pt>
                <c:pt idx="15">
                  <c:v>0.17087961709139038</c:v>
                </c:pt>
                <c:pt idx="16">
                  <c:v>0.24303379357383556</c:v>
                </c:pt>
                <c:pt idx="17">
                  <c:v>0.34595362057515749</c:v>
                </c:pt>
                <c:pt idx="18">
                  <c:v>0.4841307202473063</c:v>
                </c:pt>
                <c:pt idx="19">
                  <c:v>0.66005315501385642</c:v>
                </c:pt>
                <c:pt idx="20">
                  <c:v>0.87385182830060337</c:v>
                </c:pt>
                <c:pt idx="21">
                  <c:v>1.1233043070545659</c:v>
                </c:pt>
                <c:pt idx="22">
                  <c:v>1.4041465680922056</c:v>
                </c:pt>
                <c:pt idx="23">
                  <c:v>1.7105908244409083</c:v>
                </c:pt>
                <c:pt idx="24">
                  <c:v>2.035932892949273</c:v>
                </c:pt>
                <c:pt idx="25">
                  <c:v>2.3731470319623051</c:v>
                </c:pt>
                <c:pt idx="26">
                  <c:v>2.7153963181091196</c:v>
                </c:pt>
                <c:pt idx="27">
                  <c:v>3.0564201335178187</c:v>
                </c:pt>
                <c:pt idx="28">
                  <c:v>3.3907890394990683</c:v>
                </c:pt>
                <c:pt idx="29">
                  <c:v>3.7140375314363601</c:v>
                </c:pt>
                <c:pt idx="30">
                  <c:v>4.0226965804889137</c:v>
                </c:pt>
                <c:pt idx="31">
                  <c:v>4.3142520477243824</c:v>
                </c:pt>
                <c:pt idx="32">
                  <c:v>4.5870542561575203</c:v>
                </c:pt>
                <c:pt idx="33">
                  <c:v>4.8402003716151327</c:v>
                </c:pt>
                <c:pt idx="34">
                  <c:v>5.0734064472843254</c:v>
                </c:pt>
                <c:pt idx="35">
                  <c:v>5.28688114503273</c:v>
                </c:pt>
                <c:pt idx="36">
                  <c:v>5.4812088871379467</c:v>
                </c:pt>
                <c:pt idx="37">
                  <c:v>5.6572467823022343</c:v>
                </c:pt>
                <c:pt idx="38">
                  <c:v>5.8160371449755512</c:v>
                </c:pt>
              </c:numCache>
            </c:numRef>
          </c:yVal>
          <c:smooth val="0"/>
        </c:ser>
        <c:ser>
          <c:idx val="8"/>
          <c:order val="6"/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MGM!$E$22:$E$60</c:f>
              <c:numCache>
                <c:formatCode>General</c:formatCode>
                <c:ptCount val="39"/>
                <c:pt idx="0">
                  <c:v>7.4003840153660183E-2</c:v>
                </c:pt>
                <c:pt idx="1">
                  <c:v>7.4022380055368028E-2</c:v>
                </c:pt>
                <c:pt idx="2">
                  <c:v>7.4104618673191791E-2</c:v>
                </c:pt>
                <c:pt idx="3">
                  <c:v>7.4403248495530483E-2</c:v>
                </c:pt>
                <c:pt idx="4">
                  <c:v>7.5312904447094542E-2</c:v>
                </c:pt>
                <c:pt idx="5">
                  <c:v>7.7687741070060934E-2</c:v>
                </c:pt>
                <c:pt idx="6">
                  <c:v>8.3102854693452202E-2</c:v>
                </c:pt>
                <c:pt idx="7">
                  <c:v>9.4067994944159447E-2</c:v>
                </c:pt>
                <c:pt idx="8">
                  <c:v>0.11407566408545508</c:v>
                </c:pt>
                <c:pt idx="9">
                  <c:v>0.14739741763160807</c:v>
                </c:pt>
                <c:pt idx="10">
                  <c:v>0.19862493073077914</c:v>
                </c:pt>
                <c:pt idx="11">
                  <c:v>0.27204592200165312</c:v>
                </c:pt>
                <c:pt idx="12">
                  <c:v>0.37100375102471184</c:v>
                </c:pt>
                <c:pt idx="13">
                  <c:v>0.49739050864579981</c:v>
                </c:pt>
                <c:pt idx="14">
                  <c:v>0.65137467479679623</c:v>
                </c:pt>
                <c:pt idx="15">
                  <c:v>0.83139335713550089</c:v>
                </c:pt>
                <c:pt idx="16">
                  <c:v>1.0343746068589854</c:v>
                </c:pt>
                <c:pt idx="17">
                  <c:v>1.2561151591341386</c:v>
                </c:pt>
                <c:pt idx="18">
                  <c:v>1.49172704742413</c:v>
                </c:pt>
                <c:pt idx="19">
                  <c:v>1.7360767728375095</c:v>
                </c:pt>
                <c:pt idx="20">
                  <c:v>1.9841629796771958</c:v>
                </c:pt>
                <c:pt idx="21">
                  <c:v>2.2314035832597088</c:v>
                </c:pt>
                <c:pt idx="22">
                  <c:v>2.473824800649826</c:v>
                </c:pt>
                <c:pt idx="23">
                  <c:v>2.7081597149183594</c:v>
                </c:pt>
                <c:pt idx="24">
                  <c:v>2.9318725836205393</c:v>
                </c:pt>
                <c:pt idx="25">
                  <c:v>3.1431282551107609</c:v>
                </c:pt>
                <c:pt idx="26">
                  <c:v>3.3407254713991255</c:v>
                </c:pt>
                <c:pt idx="27">
                  <c:v>3.5240101267392552</c:v>
                </c:pt>
                <c:pt idx="28">
                  <c:v>3.692780974138631</c:v>
                </c:pt>
                <c:pt idx="29">
                  <c:v>3.8471966644666526</c:v>
                </c:pt>
                <c:pt idx="30">
                  <c:v>3.9876898342797569</c:v>
                </c:pt>
                <c:pt idx="31">
                  <c:v>4.114891427252819</c:v>
                </c:pt>
                <c:pt idx="32">
                  <c:v>4.2295665646226723</c:v>
                </c:pt>
                <c:pt idx="33">
                  <c:v>4.3325620012964432</c:v>
                </c:pt>
                <c:pt idx="34">
                  <c:v>4.4247644047964743</c:v>
                </c:pt>
                <c:pt idx="35">
                  <c:v>4.5070682561111823</c:v>
                </c:pt>
                <c:pt idx="36">
                  <c:v>4.5803519886374673</c:v>
                </c:pt>
                <c:pt idx="37">
                  <c:v>4.645460966899166</c:v>
                </c:pt>
                <c:pt idx="38">
                  <c:v>4.7031959943696817</c:v>
                </c:pt>
              </c:numCache>
            </c:numRef>
          </c:yVal>
          <c:smooth val="0"/>
        </c:ser>
        <c:ser>
          <c:idx val="4"/>
          <c:order val="7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MGM!$F$22:$F$60</c:f>
              <c:numCache>
                <c:formatCode>General</c:formatCode>
                <c:ptCount val="39"/>
                <c:pt idx="0">
                  <c:v>7.2000546683707062E-2</c:v>
                </c:pt>
                <c:pt idx="1">
                  <c:v>7.2002899797415434E-2</c:v>
                </c:pt>
                <c:pt idx="2">
                  <c:v>7.201297535752986E-2</c:v>
                </c:pt>
                <c:pt idx="3">
                  <c:v>7.2049833751334988E-2</c:v>
                </c:pt>
                <c:pt idx="4">
                  <c:v>7.216685716351838E-2</c:v>
                </c:pt>
                <c:pt idx="5">
                  <c:v>7.2493921517356105E-2</c:v>
                </c:pt>
                <c:pt idx="6">
                  <c:v>7.3308935602721462E-2</c:v>
                </c:pt>
                <c:pt idx="7">
                  <c:v>7.5140690066938784E-2</c:v>
                </c:pt>
                <c:pt idx="8">
                  <c:v>7.8892520536927441E-2</c:v>
                </c:pt>
                <c:pt idx="9">
                  <c:v>8.5961381400191661E-2</c:v>
                </c:pt>
                <c:pt idx="10">
                  <c:v>9.8316271405049852E-2</c:v>
                </c:pt>
                <c:pt idx="11">
                  <c:v>0.11849995200898664</c:v>
                </c:pt>
                <c:pt idx="12">
                  <c:v>0.14953084036261</c:v>
                </c:pt>
                <c:pt idx="13">
                  <c:v>0.19470442156375781</c:v>
                </c:pt>
                <c:pt idx="14">
                  <c:v>0.25731797671778722</c:v>
                </c:pt>
                <c:pt idx="15">
                  <c:v>0.34036080467100893</c:v>
                </c:pt>
                <c:pt idx="16">
                  <c:v>0.44621922090908744</c:v>
                </c:pt>
                <c:pt idx="17">
                  <c:v>0.57644064220222557</c:v>
                </c:pt>
                <c:pt idx="18">
                  <c:v>0.73158703629109956</c:v>
                </c:pt>
                <c:pt idx="19">
                  <c:v>0.91118991872743837</c:v>
                </c:pt>
                <c:pt idx="20">
                  <c:v>1.113801824428148</c:v>
                </c:pt>
                <c:pt idx="21">
                  <c:v>1.337126214453169</c:v>
                </c:pt>
                <c:pt idx="22">
                  <c:v>1.5782005946098614</c:v>
                </c:pt>
                <c:pt idx="23">
                  <c:v>1.833606015761335</c:v>
                </c:pt>
                <c:pt idx="24">
                  <c:v>2.0996788102145909</c:v>
                </c:pt>
                <c:pt idx="25">
                  <c:v>2.3727056942287557</c:v>
                </c:pt>
                <c:pt idx="26">
                  <c:v>2.6490896284647301</c:v>
                </c:pt>
                <c:pt idx="27">
                  <c:v>2.9254798518585505</c:v>
                </c:pt>
                <c:pt idx="28">
                  <c:v>3.1988645342141444</c:v>
                </c:pt>
                <c:pt idx="29">
                  <c:v>3.4666281968098205</c:v>
                </c:pt>
                <c:pt idx="30">
                  <c:v>3.7265784113602107</c:v>
                </c:pt>
                <c:pt idx="31">
                  <c:v>3.9769474818929273</c:v>
                </c:pt>
                <c:pt idx="32">
                  <c:v>4.2163751067261632</c:v>
                </c:pt>
                <c:pt idx="33">
                  <c:v>4.4438776884678983</c:v>
                </c:pt>
                <c:pt idx="34">
                  <c:v>4.6588092580223952</c:v>
                </c:pt>
                <c:pt idx="35">
                  <c:v>4.8608181018249663</c:v>
                </c:pt>
                <c:pt idx="36">
                  <c:v>5.0498022720277547</c:v>
                </c:pt>
                <c:pt idx="37">
                  <c:v>5.225866308810815</c:v>
                </c:pt>
                <c:pt idx="38">
                  <c:v>5.3892807634509374</c:v>
                </c:pt>
              </c:numCache>
            </c:numRef>
          </c:yVal>
          <c:smooth val="0"/>
        </c:ser>
        <c:ser>
          <c:idx val="5"/>
          <c:order val="8"/>
          <c:tx>
            <c:strRef>
              <c:f>MGM!$G$2</c:f>
              <c:strCache>
                <c:ptCount val="1"/>
                <c:pt idx="0">
                  <c:v>1255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MGM!$G$5:$G$17</c:f>
              <c:numCache>
                <c:formatCode>General</c:formatCode>
                <c:ptCount val="13"/>
                <c:pt idx="0">
                  <c:v>7.8E-2</c:v>
                </c:pt>
                <c:pt idx="1">
                  <c:v>0.158</c:v>
                </c:pt>
                <c:pt idx="2">
                  <c:v>0.185</c:v>
                </c:pt>
                <c:pt idx="3">
                  <c:v>0.22500000000000001</c:v>
                </c:pt>
                <c:pt idx="4">
                  <c:v>0.26500000000000001</c:v>
                </c:pt>
                <c:pt idx="5">
                  <c:v>0.35</c:v>
                </c:pt>
                <c:pt idx="6">
                  <c:v>0.46500000000000002</c:v>
                </c:pt>
                <c:pt idx="7">
                  <c:v>0.52</c:v>
                </c:pt>
                <c:pt idx="8">
                  <c:v>0.65</c:v>
                </c:pt>
                <c:pt idx="9">
                  <c:v>0.69</c:v>
                </c:pt>
                <c:pt idx="10">
                  <c:v>0.96</c:v>
                </c:pt>
                <c:pt idx="11">
                  <c:v>1.415</c:v>
                </c:pt>
                <c:pt idx="12">
                  <c:v>4.16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MGM!$G$22:$G$60</c:f>
              <c:numCache>
                <c:formatCode>0.0</c:formatCode>
                <c:ptCount val="39"/>
                <c:pt idx="0">
                  <c:v>7.8049993264545744E-2</c:v>
                </c:pt>
                <c:pt idx="1">
                  <c:v>7.8143099192711313E-2</c:v>
                </c:pt>
                <c:pt idx="2">
                  <c:v>7.8373102639101258E-2</c:v>
                </c:pt>
                <c:pt idx="3">
                  <c:v>7.8893474913072137E-2</c:v>
                </c:pt>
                <c:pt idx="4">
                  <c:v>7.9980056069620886E-2</c:v>
                </c:pt>
                <c:pt idx="5">
                  <c:v>8.2088847724678282E-2</c:v>
                </c:pt>
                <c:pt idx="6">
                  <c:v>8.5917258586985915E-2</c:v>
                </c:pt>
                <c:pt idx="7">
                  <c:v>9.2457050515454831E-2</c:v>
                </c:pt>
                <c:pt idx="8">
                  <c:v>0.10302510609250813</c:v>
                </c:pt>
                <c:pt idx="9">
                  <c:v>0.11925943630804645</c:v>
                </c:pt>
                <c:pt idx="10">
                  <c:v>0.14307268937525291</c:v>
                </c:pt>
                <c:pt idx="11">
                  <c:v>0.17656272710356774</c:v>
                </c:pt>
                <c:pt idx="12">
                  <c:v>0.2218877250035951</c:v>
                </c:pt>
                <c:pt idx="13">
                  <c:v>0.28111973644001786</c:v>
                </c:pt>
                <c:pt idx="14">
                  <c:v>0.35609428349849942</c:v>
                </c:pt>
                <c:pt idx="15">
                  <c:v>0.44827373866543468</c:v>
                </c:pt>
                <c:pt idx="16">
                  <c:v>0.55863938852508943</c:v>
                </c:pt>
                <c:pt idx="17">
                  <c:v>0.68762211053429922</c:v>
                </c:pt>
                <c:pt idx="18">
                  <c:v>0.83507579128886578</c:v>
                </c:pt>
                <c:pt idx="19">
                  <c:v>1.000292120321348</c:v>
                </c:pt>
                <c:pt idx="20">
                  <c:v>1.1820510345494764</c:v>
                </c:pt>
                <c:pt idx="21">
                  <c:v>1.3786982841441635</c:v>
                </c:pt>
                <c:pt idx="22">
                  <c:v>1.5882403858075951</c:v>
                </c:pt>
                <c:pt idx="23">
                  <c:v>1.8084473983432618</c:v>
                </c:pt>
                <c:pt idx="24">
                  <c:v>2.0369551251188809</c:v>
                </c:pt>
                <c:pt idx="25">
                  <c:v>2.2713601086959838</c:v>
                </c:pt>
                <c:pt idx="26">
                  <c:v>2.509302765757667</c:v>
                </c:pt>
                <c:pt idx="27">
                  <c:v>2.7485359307552271</c:v>
                </c:pt>
                <c:pt idx="28">
                  <c:v>2.9869777468508416</c:v>
                </c:pt>
                <c:pt idx="29">
                  <c:v>3.2227491651048856</c:v>
                </c:pt>
                <c:pt idx="30">
                  <c:v>3.4541972613636003</c:v>
                </c:pt>
                <c:pt idx="31">
                  <c:v>3.6799061785237037</c:v>
                </c:pt>
                <c:pt idx="32">
                  <c:v>3.898697802466867</c:v>
                </c:pt>
                <c:pt idx="33">
                  <c:v>4.1096243481501373</c:v>
                </c:pt>
                <c:pt idx="34">
                  <c:v>4.3119549339585106</c:v>
                </c:pt>
                <c:pt idx="35">
                  <c:v>4.5051580166454226</c:v>
                </c:pt>
                <c:pt idx="36">
                  <c:v>4.6888812947920462</c:v>
                </c:pt>
                <c:pt idx="37">
                  <c:v>4.8629304030244267</c:v>
                </c:pt>
                <c:pt idx="38">
                  <c:v>5.0272474386857446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MGM!$H$2</c:f>
              <c:strCache>
                <c:ptCount val="1"/>
                <c:pt idx="0">
                  <c:v>1257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MGM!$H$5:$H$17</c:f>
              <c:numCache>
                <c:formatCode>General</c:formatCode>
                <c:ptCount val="13"/>
                <c:pt idx="0">
                  <c:v>5.6000000000000001E-2</c:v>
                </c:pt>
                <c:pt idx="1">
                  <c:v>0.11600000000000001</c:v>
                </c:pt>
                <c:pt idx="2">
                  <c:v>0.15</c:v>
                </c:pt>
                <c:pt idx="3">
                  <c:v>0.185</c:v>
                </c:pt>
                <c:pt idx="4">
                  <c:v>0.22500000000000001</c:v>
                </c:pt>
                <c:pt idx="5">
                  <c:v>0.28499999999999998</c:v>
                </c:pt>
                <c:pt idx="6">
                  <c:v>0.35499999999999998</c:v>
                </c:pt>
                <c:pt idx="7">
                  <c:v>0.4</c:v>
                </c:pt>
                <c:pt idx="8">
                  <c:v>0.56999999999999995</c:v>
                </c:pt>
                <c:pt idx="9">
                  <c:v>0.71</c:v>
                </c:pt>
                <c:pt idx="10">
                  <c:v>0.98</c:v>
                </c:pt>
                <c:pt idx="11">
                  <c:v>1.38</c:v>
                </c:pt>
                <c:pt idx="12">
                  <c:v>3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MGM!$H$22:$H$60</c:f>
              <c:numCache>
                <c:formatCode>General</c:formatCode>
                <c:ptCount val="39"/>
                <c:pt idx="0">
                  <c:v>5.6003727623922729E-2</c:v>
                </c:pt>
                <c:pt idx="1">
                  <c:v>5.6017393806484982E-2</c:v>
                </c:pt>
                <c:pt idx="2">
                  <c:v>5.6068397386870632E-2</c:v>
                </c:pt>
                <c:pt idx="3">
                  <c:v>5.6231005839404213E-2</c:v>
                </c:pt>
                <c:pt idx="4">
                  <c:v>5.6681528468808702E-2</c:v>
                </c:pt>
                <c:pt idx="5">
                  <c:v>5.7782979470682991E-2</c:v>
                </c:pt>
                <c:pt idx="6">
                  <c:v>6.0191880938262013E-2</c:v>
                </c:pt>
                <c:pt idx="7">
                  <c:v>6.4962445335031954E-2</c:v>
                </c:pt>
                <c:pt idx="8">
                  <c:v>7.3610883962649504E-2</c:v>
                </c:pt>
                <c:pt idx="9">
                  <c:v>8.81030190368704E-2</c:v>
                </c:pt>
                <c:pt idx="10">
                  <c:v>0.11074459199110735</c:v>
                </c:pt>
                <c:pt idx="11">
                  <c:v>0.14398031605410475</c:v>
                </c:pt>
                <c:pt idx="12">
                  <c:v>0.19013420662793895</c:v>
                </c:pt>
                <c:pt idx="13">
                  <c:v>0.25113998802871307</c:v>
                </c:pt>
                <c:pt idx="14">
                  <c:v>0.32831161523736679</c:v>
                </c:pt>
                <c:pt idx="15">
                  <c:v>0.42219175273594534</c:v>
                </c:pt>
                <c:pt idx="16">
                  <c:v>0.53249633519135742</c:v>
                </c:pt>
                <c:pt idx="17">
                  <c:v>0.65815302103982753</c:v>
                </c:pt>
                <c:pt idx="18">
                  <c:v>0.7974156984020071</c:v>
                </c:pt>
                <c:pt idx="19">
                  <c:v>0.9480286530421258</c:v>
                </c:pt>
                <c:pt idx="20">
                  <c:v>1.1074124105041905</c:v>
                </c:pt>
                <c:pt idx="21">
                  <c:v>1.2728468483434183</c:v>
                </c:pt>
                <c:pt idx="22">
                  <c:v>1.4416336155880196</c:v>
                </c:pt>
                <c:pt idx="23">
                  <c:v>1.6112271016840778</c:v>
                </c:pt>
                <c:pt idx="24">
                  <c:v>1.7793296943363597</c:v>
                </c:pt>
                <c:pt idx="25">
                  <c:v>1.943952071976345</c:v>
                </c:pt>
                <c:pt idx="26">
                  <c:v>2.1034425738165425</c:v>
                </c:pt>
                <c:pt idx="27">
                  <c:v>2.2564914304890977</c:v>
                </c:pt>
                <c:pt idx="28">
                  <c:v>2.4021161583657018</c:v>
                </c:pt>
                <c:pt idx="29">
                  <c:v>2.539634105546686</c:v>
                </c:pt>
                <c:pt idx="30">
                  <c:v>2.6686273355371397</c:v>
                </c:pt>
                <c:pt idx="31">
                  <c:v>2.7889040189224481</c:v>
                </c:pt>
                <c:pt idx="32">
                  <c:v>2.9004594637304613</c:v>
                </c:pt>
                <c:pt idx="33">
                  <c:v>3.0034389673544211</c:v>
                </c:pt>
                <c:pt idx="34">
                  <c:v>3.0981038750569021</c:v>
                </c:pt>
                <c:pt idx="35">
                  <c:v>3.1848016001985973</c:v>
                </c:pt>
                <c:pt idx="36">
                  <c:v>3.2639398924585556</c:v>
                </c:pt>
                <c:pt idx="37">
                  <c:v>3.3359653120550274</c:v>
                </c:pt>
                <c:pt idx="38">
                  <c:v>3.4013456546039764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2000"/>
        <c:axId val="-255495264"/>
      </c:scatterChart>
      <c:valAx>
        <c:axId val="-255492000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5264"/>
        <c:crosses val="autoZero"/>
        <c:crossBetween val="midCat"/>
        <c:majorUnit val="5"/>
      </c:valAx>
      <c:valAx>
        <c:axId val="-25549526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200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CEN.PK 2-1C.FASIIb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plus>
            <c:minus>
              <c:numRef>
                <c:f>resumo!$H$5:$H$26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resumo!$G$5:$G$26</c:f>
              <c:numCache>
                <c:formatCode>0.000</c:formatCode>
                <c:ptCount val="22"/>
                <c:pt idx="0">
                  <c:v>0.40250000000000002</c:v>
                </c:pt>
                <c:pt idx="1">
                  <c:v>0.40666666666666668</c:v>
                </c:pt>
                <c:pt idx="2">
                  <c:v>0.6</c:v>
                </c:pt>
                <c:pt idx="3">
                  <c:v>1.1933333333333334</c:v>
                </c:pt>
                <c:pt idx="4">
                  <c:v>5.3233333333333333</c:v>
                </c:pt>
                <c:pt idx="5">
                  <c:v>5.0333333333333341</c:v>
                </c:pt>
                <c:pt idx="6">
                  <c:v>5.7466666666666661</c:v>
                </c:pt>
                <c:pt idx="7">
                  <c:v>5.2666666666666666</c:v>
                </c:pt>
                <c:pt idx="8">
                  <c:v>5.12</c:v>
                </c:pt>
                <c:pt idx="9">
                  <c:v>5.4533333333333331</c:v>
                </c:pt>
                <c:pt idx="10">
                  <c:v>5.413333333333334</c:v>
                </c:pt>
                <c:pt idx="11">
                  <c:v>5.5266666666666664</c:v>
                </c:pt>
                <c:pt idx="12">
                  <c:v>5.8666666666666671</c:v>
                </c:pt>
                <c:pt idx="13">
                  <c:v>5.8266666666666671</c:v>
                </c:pt>
                <c:pt idx="14">
                  <c:v>6.3</c:v>
                </c:pt>
                <c:pt idx="15">
                  <c:v>6.1166666666666663</c:v>
                </c:pt>
                <c:pt idx="16">
                  <c:v>6.0666666666666673</c:v>
                </c:pt>
                <c:pt idx="17">
                  <c:v>5.6000000000000005</c:v>
                </c:pt>
                <c:pt idx="18">
                  <c:v>6.28</c:v>
                </c:pt>
                <c:pt idx="19">
                  <c:v>6.0133333333333328</c:v>
                </c:pt>
                <c:pt idx="20">
                  <c:v>5.7266666666666666</c:v>
                </c:pt>
                <c:pt idx="21">
                  <c:v>6.4900000000000011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9-4715-A574-482B9AE1DA0E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resumo!$Z$3:$Z$46</c:f>
              <c:numCache>
                <c:formatCode>0.0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resumo!$AA$3:$AA$46</c:f>
              <c:numCache>
                <c:formatCode>0.00</c:formatCode>
                <c:ptCount val="44"/>
                <c:pt idx="0">
                  <c:v>0.41927840498235697</c:v>
                </c:pt>
                <c:pt idx="1">
                  <c:v>0.44451252894880872</c:v>
                </c:pt>
                <c:pt idx="2">
                  <c:v>0.49342428189268256</c:v>
                </c:pt>
                <c:pt idx="3">
                  <c:v>0.57656607793392434</c:v>
                </c:pt>
                <c:pt idx="4">
                  <c:v>0.70306867512601889</c:v>
                </c:pt>
                <c:pt idx="5">
                  <c:v>0.87836787567627783</c:v>
                </c:pt>
                <c:pt idx="6">
                  <c:v>1.1028726773955242</c:v>
                </c:pt>
                <c:pt idx="7">
                  <c:v>1.3719112626274361</c:v>
                </c:pt>
                <c:pt idx="8">
                  <c:v>1.6767624570792672</c:v>
                </c:pt>
                <c:pt idx="9">
                  <c:v>2.0062794780967579</c:v>
                </c:pt>
                <c:pt idx="10">
                  <c:v>2.3485872430029828</c:v>
                </c:pt>
                <c:pt idx="11">
                  <c:v>3.9238492550455364</c:v>
                </c:pt>
                <c:pt idx="12">
                  <c:v>4.9226146825772581</c:v>
                </c:pt>
                <c:pt idx="13">
                  <c:v>5.4237099335905388</c:v>
                </c:pt>
                <c:pt idx="14">
                  <c:v>5.6509748265751902</c:v>
                </c:pt>
                <c:pt idx="15">
                  <c:v>5.7497158484317854</c:v>
                </c:pt>
                <c:pt idx="16">
                  <c:v>5.7918446041090812</c:v>
                </c:pt>
                <c:pt idx="17">
                  <c:v>5.8096821097808471</c:v>
                </c:pt>
                <c:pt idx="18">
                  <c:v>5.817210261526502</c:v>
                </c:pt>
                <c:pt idx="19">
                  <c:v>5.8203831325796758</c:v>
                </c:pt>
                <c:pt idx="20">
                  <c:v>5.8217196294647877</c:v>
                </c:pt>
                <c:pt idx="21">
                  <c:v>5.8222824615275632</c:v>
                </c:pt>
                <c:pt idx="22">
                  <c:v>5.8225194600536128</c:v>
                </c:pt>
                <c:pt idx="23">
                  <c:v>5.8226192516354667</c:v>
                </c:pt>
                <c:pt idx="24">
                  <c:v>5.822661269536801</c:v>
                </c:pt>
                <c:pt idx="25">
                  <c:v>5.8226789613162904</c:v>
                </c:pt>
                <c:pt idx="26">
                  <c:v>5.8226864104761349</c:v>
                </c:pt>
                <c:pt idx="27">
                  <c:v>5.822689546955873</c:v>
                </c:pt>
                <c:pt idx="28">
                  <c:v>5.8226908675745452</c:v>
                </c:pt>
                <c:pt idx="29">
                  <c:v>5.8226914236225378</c:v>
                </c:pt>
                <c:pt idx="30">
                  <c:v>5.8226916577471535</c:v>
                </c:pt>
                <c:pt idx="31">
                  <c:v>5.8226917563255753</c:v>
                </c:pt>
                <c:pt idx="32">
                  <c:v>5.8226917978321246</c:v>
                </c:pt>
                <c:pt idx="33">
                  <c:v>5.8226918153085014</c:v>
                </c:pt>
                <c:pt idx="34">
                  <c:v>5.8226918226669486</c:v>
                </c:pt>
                <c:pt idx="35">
                  <c:v>5.8226918257652303</c:v>
                </c:pt>
                <c:pt idx="36">
                  <c:v>5.8226918270697654</c:v>
                </c:pt>
                <c:pt idx="37">
                  <c:v>5.8226918276190416</c:v>
                </c:pt>
                <c:pt idx="38">
                  <c:v>5.8226918278503152</c:v>
                </c:pt>
                <c:pt idx="39">
                  <c:v>5.8226918279476925</c:v>
                </c:pt>
                <c:pt idx="40">
                  <c:v>5.8226918279886934</c:v>
                </c:pt>
                <c:pt idx="41">
                  <c:v>5.822691828005957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9-4715-A574-482B9AE1DA0E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plus>
            <c:minus>
              <c:numRef>
                <c:f>resumo!$H$31:$H$37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resumo!$G$31:$G$37</c:f>
              <c:numCache>
                <c:formatCode>0.00</c:formatCode>
                <c:ptCount val="7"/>
                <c:pt idx="0">
                  <c:v>3.0200695666666668</c:v>
                </c:pt>
                <c:pt idx="1">
                  <c:v>2.0652322333333335</c:v>
                </c:pt>
                <c:pt idx="2">
                  <c:v>3.2938597777777776</c:v>
                </c:pt>
                <c:pt idx="3">
                  <c:v>3.2577334444444439</c:v>
                </c:pt>
                <c:pt idx="4">
                  <c:v>7.1582322222222237</c:v>
                </c:pt>
                <c:pt idx="5">
                  <c:v>8.1957555555555555</c:v>
                </c:pt>
                <c:pt idx="6">
                  <c:v>9.4192000000000018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9-4715-A574-482B9AE1DA0E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plus>
            <c:minus>
              <c:numRef>
                <c:f>resumo!$H$41:$H$47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resumo!$G$41:$G$47</c:f>
              <c:numCache>
                <c:formatCode>0.000</c:formatCode>
                <c:ptCount val="7"/>
                <c:pt idx="0">
                  <c:v>4.3730000000000002</c:v>
                </c:pt>
                <c:pt idx="1">
                  <c:v>2.8483333333333332</c:v>
                </c:pt>
                <c:pt idx="2">
                  <c:v>2.835666666666667</c:v>
                </c:pt>
                <c:pt idx="3">
                  <c:v>2.8066666666666666</c:v>
                </c:pt>
                <c:pt idx="4">
                  <c:v>2.8640000000000003</c:v>
                </c:pt>
                <c:pt idx="5">
                  <c:v>2.9383333333333339</c:v>
                </c:pt>
                <c:pt idx="6">
                  <c:v>2.9103333333333334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9-4715-A574-482B9AE1DA0E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resumo!$D$80:$J$80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5">
                    <c:v>0.13529217486515968</c:v>
                  </c:pt>
                  <c:pt idx="6">
                    <c:v>6.010167221875895E-2</c:v>
                  </c:pt>
                </c:numCache>
              </c:numRef>
            </c:plus>
            <c:minus>
              <c:numRef>
                <c:f>resumo!$D$80:$J$80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5">
                    <c:v>0.13529217486515968</c:v>
                  </c:pt>
                  <c:pt idx="6">
                    <c:v>6.010167221875895E-2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resumo!$D$79:$J$79</c:f>
              <c:numCache>
                <c:formatCode>0.00</c:formatCode>
                <c:ptCount val="7"/>
                <c:pt idx="0">
                  <c:v>0</c:v>
                </c:pt>
                <c:pt idx="1">
                  <c:v>0.37160305639442431</c:v>
                </c:pt>
                <c:pt idx="2">
                  <c:v>0.84974318126273995</c:v>
                </c:pt>
                <c:pt idx="3">
                  <c:v>1.0537898048212329</c:v>
                </c:pt>
                <c:pt idx="4">
                  <c:v>1.2499515909721788</c:v>
                </c:pt>
                <c:pt idx="5">
                  <c:v>1.4766879392160996</c:v>
                </c:pt>
                <c:pt idx="6">
                  <c:v>1.678686277148469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9-4715-A574-482B9AE1DA0E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resumo!$N$80:$T$80</c:f>
                <c:numCache>
                  <c:formatCode>General</c:formatCode>
                  <c:ptCount val="7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5">
                    <c:v>9.0933667226292383E-2</c:v>
                  </c:pt>
                  <c:pt idx="6">
                    <c:v>9.363922326551577E-2</c:v>
                  </c:pt>
                </c:numCache>
              </c:numRef>
            </c:plus>
            <c:minus>
              <c:numRef>
                <c:f>resumo!$N$80:$T$80</c:f>
                <c:numCache>
                  <c:formatCode>General</c:formatCode>
                  <c:ptCount val="7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5">
                    <c:v>9.0933667226292383E-2</c:v>
                  </c:pt>
                  <c:pt idx="6">
                    <c:v>9.363922326551577E-2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resumo!$N$79:$T$79</c:f>
              <c:numCache>
                <c:formatCode>0.00</c:formatCode>
                <c:ptCount val="7"/>
                <c:pt idx="0">
                  <c:v>0.35129858828200616</c:v>
                </c:pt>
                <c:pt idx="1">
                  <c:v>6.2852703798719425</c:v>
                </c:pt>
                <c:pt idx="2">
                  <c:v>5.3421581081594498</c:v>
                </c:pt>
                <c:pt idx="3">
                  <c:v>3.4047181450423118</c:v>
                </c:pt>
                <c:pt idx="4">
                  <c:v>2.0468573881146628</c:v>
                </c:pt>
                <c:pt idx="5">
                  <c:v>1.1290576564044084</c:v>
                </c:pt>
                <c:pt idx="6">
                  <c:v>1.1474004500598589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2880"/>
        <c:axId val="-257011792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resumo!$D$60:$J$60</c:f>
                <c:numCache>
                  <c:formatCode>General</c:formatCode>
                  <c:ptCount val="7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resumo!$D$60:$J$60</c:f>
                <c:numCache>
                  <c:formatCode>General</c:formatCode>
                  <c:ptCount val="7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resumo!$D$59:$J$59</c:f>
              <c:numCache>
                <c:formatCode>0.00</c:formatCode>
                <c:ptCount val="7"/>
                <c:pt idx="0">
                  <c:v>19.916800465498078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1248"/>
        <c:axId val="-257019408"/>
      </c:scatterChart>
      <c:valAx>
        <c:axId val="-257012880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1792"/>
        <c:crossesAt val="-1"/>
        <c:crossBetween val="midCat"/>
        <c:majorUnit val="25"/>
      </c:valAx>
      <c:valAx>
        <c:axId val="-25701179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2880"/>
        <c:crossesAt val="0"/>
        <c:crossBetween val="midCat"/>
        <c:majorUnit val="2"/>
      </c:valAx>
      <c:valAx>
        <c:axId val="-257019408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1248"/>
        <c:crosses val="max"/>
        <c:crossBetween val="midCat"/>
        <c:majorUnit val="5"/>
        <c:minorUnit val="5"/>
      </c:valAx>
      <c:valAx>
        <c:axId val="-25701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19408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7541459369818"/>
          <c:y val="4.9008831908831908E-2"/>
          <c:w val="0.81369050580431179"/>
          <c:h val="0.73908347578347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MGM!$C$2</c:f>
              <c:strCache>
                <c:ptCount val="1"/>
                <c:pt idx="0">
                  <c:v>183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MGM!$C$5:$C$17</c:f>
              <c:numCache>
                <c:formatCode>0.000</c:formatCode>
                <c:ptCount val="13"/>
                <c:pt idx="0">
                  <c:v>0.05</c:v>
                </c:pt>
                <c:pt idx="1">
                  <c:v>0.498</c:v>
                </c:pt>
                <c:pt idx="2">
                  <c:v>0.89</c:v>
                </c:pt>
                <c:pt idx="3">
                  <c:v>1.54</c:v>
                </c:pt>
                <c:pt idx="4">
                  <c:v>2.3199999999999998</c:v>
                </c:pt>
                <c:pt idx="5">
                  <c:v>2.62</c:v>
                </c:pt>
                <c:pt idx="6">
                  <c:v>2.89</c:v>
                </c:pt>
                <c:pt idx="7">
                  <c:v>3.44</c:v>
                </c:pt>
                <c:pt idx="8">
                  <c:v>3.44</c:v>
                </c:pt>
                <c:pt idx="9">
                  <c:v>4</c:v>
                </c:pt>
                <c:pt idx="10">
                  <c:v>3.96</c:v>
                </c:pt>
                <c:pt idx="11">
                  <c:v>4.0999999999999996</c:v>
                </c:pt>
                <c:pt idx="12">
                  <c:v>4.72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MGM!$D$2</c:f>
              <c:strCache>
                <c:ptCount val="1"/>
                <c:pt idx="0">
                  <c:v>1309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MGM!$D$5:$D$17</c:f>
              <c:numCache>
                <c:formatCode>General</c:formatCode>
                <c:ptCount val="13"/>
                <c:pt idx="0">
                  <c:v>6.6000000000000003E-2</c:v>
                </c:pt>
                <c:pt idx="1">
                  <c:v>0.17399999999999999</c:v>
                </c:pt>
                <c:pt idx="2">
                  <c:v>0.18</c:v>
                </c:pt>
                <c:pt idx="3">
                  <c:v>0.185</c:v>
                </c:pt>
                <c:pt idx="4">
                  <c:v>0.2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0.31</c:v>
                </c:pt>
                <c:pt idx="8">
                  <c:v>0.47</c:v>
                </c:pt>
                <c:pt idx="9">
                  <c:v>0.45</c:v>
                </c:pt>
                <c:pt idx="10">
                  <c:v>0.72</c:v>
                </c:pt>
                <c:pt idx="11">
                  <c:v>0.96599999999999997</c:v>
                </c:pt>
                <c:pt idx="12">
                  <c:v>4.9400000000000004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MGM!$F$2</c:f>
              <c:strCache>
                <c:ptCount val="1"/>
                <c:pt idx="0">
                  <c:v>1290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MGM!$F$5:$F$17</c:f>
              <c:numCache>
                <c:formatCode>General</c:formatCode>
                <c:ptCount val="13"/>
                <c:pt idx="0">
                  <c:v>7.1999999999999995E-2</c:v>
                </c:pt>
                <c:pt idx="1">
                  <c:v>0.16</c:v>
                </c:pt>
                <c:pt idx="2">
                  <c:v>0.185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0.30499999999999999</c:v>
                </c:pt>
                <c:pt idx="6">
                  <c:v>0.4</c:v>
                </c:pt>
                <c:pt idx="7">
                  <c:v>0.41</c:v>
                </c:pt>
                <c:pt idx="8">
                  <c:v>0.54</c:v>
                </c:pt>
                <c:pt idx="9">
                  <c:v>0.66</c:v>
                </c:pt>
                <c:pt idx="10">
                  <c:v>0.91500000000000004</c:v>
                </c:pt>
                <c:pt idx="11">
                  <c:v>1.2350000000000001</c:v>
                </c:pt>
                <c:pt idx="12">
                  <c:v>4.54</c:v>
                </c:pt>
              </c:numCache>
            </c:numRef>
          </c:yVal>
          <c:smooth val="0"/>
        </c:ser>
        <c:ser>
          <c:idx val="6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MGM!$C$22:$C$60</c:f>
              <c:numCache>
                <c:formatCode>0.0</c:formatCode>
                <c:ptCount val="39"/>
                <c:pt idx="0">
                  <c:v>5.0000000000036814E-2</c:v>
                </c:pt>
                <c:pt idx="1">
                  <c:v>5.0000000181224503E-2</c:v>
                </c:pt>
                <c:pt idx="2">
                  <c:v>5.0000096027191847E-2</c:v>
                </c:pt>
                <c:pt idx="3">
                  <c:v>5.0009825099686739E-2</c:v>
                </c:pt>
                <c:pt idx="4">
                  <c:v>5.0298748483756449E-2</c:v>
                </c:pt>
                <c:pt idx="5">
                  <c:v>5.3710773036703643E-2</c:v>
                </c:pt>
                <c:pt idx="6">
                  <c:v>7.3809629027082907E-2</c:v>
                </c:pt>
                <c:pt idx="7">
                  <c:v>0.14383895037149547</c:v>
                </c:pt>
                <c:pt idx="8">
                  <c:v>0.30813631783828149</c:v>
                </c:pt>
                <c:pt idx="9">
                  <c:v>0.5946209167868699</c:v>
                </c:pt>
                <c:pt idx="10">
                  <c:v>0.9947736070485943</c:v>
                </c:pt>
                <c:pt idx="11">
                  <c:v>1.4685286386796716</c:v>
                </c:pt>
                <c:pt idx="12">
                  <c:v>1.9645660172007551</c:v>
                </c:pt>
                <c:pt idx="13">
                  <c:v>2.4386792061694873</c:v>
                </c:pt>
                <c:pt idx="14">
                  <c:v>2.862242395670441</c:v>
                </c:pt>
                <c:pt idx="15">
                  <c:v>3.2221972800805778</c:v>
                </c:pt>
                <c:pt idx="16">
                  <c:v>3.5169970672145188</c:v>
                </c:pt>
                <c:pt idx="17">
                  <c:v>3.7519302702534838</c:v>
                </c:pt>
                <c:pt idx="18">
                  <c:v>3.9354147032753577</c:v>
                </c:pt>
                <c:pt idx="19">
                  <c:v>4.0765979816713402</c:v>
                </c:pt>
                <c:pt idx="20">
                  <c:v>4.1840439006871204</c:v>
                </c:pt>
                <c:pt idx="21">
                  <c:v>4.2651530900373329</c:v>
                </c:pt>
                <c:pt idx="22">
                  <c:v>4.3260152473093685</c:v>
                </c:pt>
                <c:pt idx="23">
                  <c:v>4.3714830210419082</c:v>
                </c:pt>
                <c:pt idx="24">
                  <c:v>4.4053395528634764</c:v>
                </c:pt>
                <c:pt idx="25">
                  <c:v>4.4304893907523271</c:v>
                </c:pt>
                <c:pt idx="26">
                  <c:v>4.4491384115596002</c:v>
                </c:pt>
                <c:pt idx="27">
                  <c:v>4.462948845603413</c:v>
                </c:pt>
                <c:pt idx="28">
                  <c:v>4.4731661980849218</c:v>
                </c:pt>
                <c:pt idx="29">
                  <c:v>4.4807198913628765</c:v>
                </c:pt>
                <c:pt idx="30">
                  <c:v>4.486301399064299</c:v>
                </c:pt>
                <c:pt idx="31">
                  <c:v>4.4904240342289619</c:v>
                </c:pt>
                <c:pt idx="32">
                  <c:v>4.4934682380549722</c:v>
                </c:pt>
                <c:pt idx="33">
                  <c:v>4.495715639494712</c:v>
                </c:pt>
                <c:pt idx="34">
                  <c:v>4.4973745378571053</c:v>
                </c:pt>
                <c:pt idx="35">
                  <c:v>4.4985988971310036</c:v>
                </c:pt>
                <c:pt idx="36">
                  <c:v>4.4995024655867359</c:v>
                </c:pt>
                <c:pt idx="37">
                  <c:v>4.5001692508812603</c:v>
                </c:pt>
                <c:pt idx="38">
                  <c:v>4.5006612800753913</c:v>
                </c:pt>
              </c:numCache>
            </c:numRef>
          </c:yVal>
          <c:smooth val="0"/>
        </c:ser>
        <c:ser>
          <c:idx val="7"/>
          <c:order val="5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MGM!$D$22:$D$60</c:f>
              <c:numCache>
                <c:formatCode>General</c:formatCode>
                <c:ptCount val="39"/>
                <c:pt idx="0">
                  <c:v>6.6000000000257741E-2</c:v>
                </c:pt>
                <c:pt idx="1">
                  <c:v>6.600000001217203E-2</c:v>
                </c:pt>
                <c:pt idx="2">
                  <c:v>6.6000000355556948E-2</c:v>
                </c:pt>
                <c:pt idx="3">
                  <c:v>6.6000006820453289E-2</c:v>
                </c:pt>
                <c:pt idx="4">
                  <c:v>6.6000090539176701E-2</c:v>
                </c:pt>
                <c:pt idx="5">
                  <c:v>6.6000870771225031E-2</c:v>
                </c:pt>
                <c:pt idx="6">
                  <c:v>6.6006316226372069E-2</c:v>
                </c:pt>
                <c:pt idx="7">
                  <c:v>6.6035790319868698E-2</c:v>
                </c:pt>
                <c:pt idx="8">
                  <c:v>6.616337784043376E-2</c:v>
                </c:pt>
                <c:pt idx="9">
                  <c:v>6.6617220229489932E-2</c:v>
                </c:pt>
                <c:pt idx="10">
                  <c:v>6.7975824023119982E-2</c:v>
                </c:pt>
                <c:pt idx="11">
                  <c:v>7.1471202642311688E-2</c:v>
                </c:pt>
                <c:pt idx="12">
                  <c:v>7.9344176986295589E-2</c:v>
                </c:pt>
                <c:pt idx="13">
                  <c:v>9.5123610376535592E-2</c:v>
                </c:pt>
                <c:pt idx="14">
                  <c:v>0.12367091803013325</c:v>
                </c:pt>
                <c:pt idx="15">
                  <c:v>0.17087961709139038</c:v>
                </c:pt>
                <c:pt idx="16">
                  <c:v>0.24303379357383556</c:v>
                </c:pt>
                <c:pt idx="17">
                  <c:v>0.34595362057515749</c:v>
                </c:pt>
                <c:pt idx="18">
                  <c:v>0.4841307202473063</c:v>
                </c:pt>
                <c:pt idx="19">
                  <c:v>0.66005315501385642</c:v>
                </c:pt>
                <c:pt idx="20">
                  <c:v>0.87385182830060337</c:v>
                </c:pt>
                <c:pt idx="21">
                  <c:v>1.1233043070545659</c:v>
                </c:pt>
                <c:pt idx="22">
                  <c:v>1.4041465680922056</c:v>
                </c:pt>
                <c:pt idx="23">
                  <c:v>1.7105908244409083</c:v>
                </c:pt>
                <c:pt idx="24">
                  <c:v>2.035932892949273</c:v>
                </c:pt>
                <c:pt idx="25">
                  <c:v>2.3731470319623051</c:v>
                </c:pt>
                <c:pt idx="26">
                  <c:v>2.7153963181091196</c:v>
                </c:pt>
                <c:pt idx="27">
                  <c:v>3.0564201335178187</c:v>
                </c:pt>
                <c:pt idx="28">
                  <c:v>3.3907890394990683</c:v>
                </c:pt>
                <c:pt idx="29">
                  <c:v>3.7140375314363601</c:v>
                </c:pt>
                <c:pt idx="30">
                  <c:v>4.0226965804889137</c:v>
                </c:pt>
                <c:pt idx="31">
                  <c:v>4.3142520477243824</c:v>
                </c:pt>
                <c:pt idx="32">
                  <c:v>4.5870542561575203</c:v>
                </c:pt>
                <c:pt idx="33">
                  <c:v>4.8402003716151327</c:v>
                </c:pt>
                <c:pt idx="34">
                  <c:v>5.0734064472843254</c:v>
                </c:pt>
                <c:pt idx="35">
                  <c:v>5.28688114503273</c:v>
                </c:pt>
                <c:pt idx="36">
                  <c:v>5.4812088871379467</c:v>
                </c:pt>
                <c:pt idx="37">
                  <c:v>5.6572467823022343</c:v>
                </c:pt>
                <c:pt idx="38">
                  <c:v>5.8160371449755512</c:v>
                </c:pt>
              </c:numCache>
            </c:numRef>
          </c:yVal>
          <c:smooth val="0"/>
        </c:ser>
        <c:ser>
          <c:idx val="4"/>
          <c:order val="7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MGM!$F$22:$F$60</c:f>
              <c:numCache>
                <c:formatCode>General</c:formatCode>
                <c:ptCount val="39"/>
                <c:pt idx="0">
                  <c:v>7.2000546683707062E-2</c:v>
                </c:pt>
                <c:pt idx="1">
                  <c:v>7.2002899797415434E-2</c:v>
                </c:pt>
                <c:pt idx="2">
                  <c:v>7.201297535752986E-2</c:v>
                </c:pt>
                <c:pt idx="3">
                  <c:v>7.2049833751334988E-2</c:v>
                </c:pt>
                <c:pt idx="4">
                  <c:v>7.216685716351838E-2</c:v>
                </c:pt>
                <c:pt idx="5">
                  <c:v>7.2493921517356105E-2</c:v>
                </c:pt>
                <c:pt idx="6">
                  <c:v>7.3308935602721462E-2</c:v>
                </c:pt>
                <c:pt idx="7">
                  <c:v>7.5140690066938784E-2</c:v>
                </c:pt>
                <c:pt idx="8">
                  <c:v>7.8892520536927441E-2</c:v>
                </c:pt>
                <c:pt idx="9">
                  <c:v>8.5961381400191661E-2</c:v>
                </c:pt>
                <c:pt idx="10">
                  <c:v>9.8316271405049852E-2</c:v>
                </c:pt>
                <c:pt idx="11">
                  <c:v>0.11849995200898664</c:v>
                </c:pt>
                <c:pt idx="12">
                  <c:v>0.14953084036261</c:v>
                </c:pt>
                <c:pt idx="13">
                  <c:v>0.19470442156375781</c:v>
                </c:pt>
                <c:pt idx="14">
                  <c:v>0.25731797671778722</c:v>
                </c:pt>
                <c:pt idx="15">
                  <c:v>0.34036080467100893</c:v>
                </c:pt>
                <c:pt idx="16">
                  <c:v>0.44621922090908744</c:v>
                </c:pt>
                <c:pt idx="17">
                  <c:v>0.57644064220222557</c:v>
                </c:pt>
                <c:pt idx="18">
                  <c:v>0.73158703629109956</c:v>
                </c:pt>
                <c:pt idx="19">
                  <c:v>0.91118991872743837</c:v>
                </c:pt>
                <c:pt idx="20">
                  <c:v>1.113801824428148</c:v>
                </c:pt>
                <c:pt idx="21">
                  <c:v>1.337126214453169</c:v>
                </c:pt>
                <c:pt idx="22">
                  <c:v>1.5782005946098614</c:v>
                </c:pt>
                <c:pt idx="23">
                  <c:v>1.833606015761335</c:v>
                </c:pt>
                <c:pt idx="24">
                  <c:v>2.0996788102145909</c:v>
                </c:pt>
                <c:pt idx="25">
                  <c:v>2.3727056942287557</c:v>
                </c:pt>
                <c:pt idx="26">
                  <c:v>2.6490896284647301</c:v>
                </c:pt>
                <c:pt idx="27">
                  <c:v>2.9254798518585505</c:v>
                </c:pt>
                <c:pt idx="28">
                  <c:v>3.1988645342141444</c:v>
                </c:pt>
                <c:pt idx="29">
                  <c:v>3.4666281968098205</c:v>
                </c:pt>
                <c:pt idx="30">
                  <c:v>3.7265784113602107</c:v>
                </c:pt>
                <c:pt idx="31">
                  <c:v>3.9769474818929273</c:v>
                </c:pt>
                <c:pt idx="32">
                  <c:v>4.2163751067261632</c:v>
                </c:pt>
                <c:pt idx="33">
                  <c:v>4.4438776884678983</c:v>
                </c:pt>
                <c:pt idx="34">
                  <c:v>4.6588092580223952</c:v>
                </c:pt>
                <c:pt idx="35">
                  <c:v>4.8608181018249663</c:v>
                </c:pt>
                <c:pt idx="36">
                  <c:v>5.0498022720277547</c:v>
                </c:pt>
                <c:pt idx="37">
                  <c:v>5.225866308810815</c:v>
                </c:pt>
                <c:pt idx="38">
                  <c:v>5.3892807634509374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MGM!$H$2</c:f>
              <c:strCache>
                <c:ptCount val="1"/>
                <c:pt idx="0">
                  <c:v>1257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MGM!$B$5:$B$17</c:f>
              <c:numCache>
                <c:formatCode>0.0</c:formatCode>
                <c:ptCount val="13"/>
                <c:pt idx="0">
                  <c:v>0</c:v>
                </c:pt>
                <c:pt idx="1">
                  <c:v>8.8699999999999992</c:v>
                </c:pt>
                <c:pt idx="2">
                  <c:v>10.1</c:v>
                </c:pt>
                <c:pt idx="3">
                  <c:v>11.1</c:v>
                </c:pt>
                <c:pt idx="4">
                  <c:v>12.28</c:v>
                </c:pt>
                <c:pt idx="5">
                  <c:v>13.35</c:v>
                </c:pt>
                <c:pt idx="6">
                  <c:v>14.35</c:v>
                </c:pt>
                <c:pt idx="7">
                  <c:v>15.35</c:v>
                </c:pt>
                <c:pt idx="8">
                  <c:v>16.350000000000001</c:v>
                </c:pt>
                <c:pt idx="9">
                  <c:v>17.350000000000001</c:v>
                </c:pt>
                <c:pt idx="10">
                  <c:v>19.52</c:v>
                </c:pt>
                <c:pt idx="11">
                  <c:v>21.27</c:v>
                </c:pt>
                <c:pt idx="12">
                  <c:v>33.020000000000003</c:v>
                </c:pt>
              </c:numCache>
            </c:numRef>
          </c:xVal>
          <c:yVal>
            <c:numRef>
              <c:f>MGM!$H$5:$H$17</c:f>
              <c:numCache>
                <c:formatCode>General</c:formatCode>
                <c:ptCount val="13"/>
                <c:pt idx="0">
                  <c:v>5.6000000000000001E-2</c:v>
                </c:pt>
                <c:pt idx="1">
                  <c:v>0.11600000000000001</c:v>
                </c:pt>
                <c:pt idx="2">
                  <c:v>0.15</c:v>
                </c:pt>
                <c:pt idx="3">
                  <c:v>0.185</c:v>
                </c:pt>
                <c:pt idx="4">
                  <c:v>0.22500000000000001</c:v>
                </c:pt>
                <c:pt idx="5">
                  <c:v>0.28499999999999998</c:v>
                </c:pt>
                <c:pt idx="6">
                  <c:v>0.35499999999999998</c:v>
                </c:pt>
                <c:pt idx="7">
                  <c:v>0.4</c:v>
                </c:pt>
                <c:pt idx="8">
                  <c:v>0.56999999999999995</c:v>
                </c:pt>
                <c:pt idx="9">
                  <c:v>0.71</c:v>
                </c:pt>
                <c:pt idx="10">
                  <c:v>0.98</c:v>
                </c:pt>
                <c:pt idx="11">
                  <c:v>1.38</c:v>
                </c:pt>
                <c:pt idx="12">
                  <c:v>3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MGM!$B$22:$B$60</c:f>
              <c:numCache>
                <c:formatCode>0.0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MGM!$H$22:$H$60</c:f>
              <c:numCache>
                <c:formatCode>General</c:formatCode>
                <c:ptCount val="39"/>
                <c:pt idx="0">
                  <c:v>5.6003727623922729E-2</c:v>
                </c:pt>
                <c:pt idx="1">
                  <c:v>5.6017393806484982E-2</c:v>
                </c:pt>
                <c:pt idx="2">
                  <c:v>5.6068397386870632E-2</c:v>
                </c:pt>
                <c:pt idx="3">
                  <c:v>5.6231005839404213E-2</c:v>
                </c:pt>
                <c:pt idx="4">
                  <c:v>5.6681528468808702E-2</c:v>
                </c:pt>
                <c:pt idx="5">
                  <c:v>5.7782979470682991E-2</c:v>
                </c:pt>
                <c:pt idx="6">
                  <c:v>6.0191880938262013E-2</c:v>
                </c:pt>
                <c:pt idx="7">
                  <c:v>6.4962445335031954E-2</c:v>
                </c:pt>
                <c:pt idx="8">
                  <c:v>7.3610883962649504E-2</c:v>
                </c:pt>
                <c:pt idx="9">
                  <c:v>8.81030190368704E-2</c:v>
                </c:pt>
                <c:pt idx="10">
                  <c:v>0.11074459199110735</c:v>
                </c:pt>
                <c:pt idx="11">
                  <c:v>0.14398031605410475</c:v>
                </c:pt>
                <c:pt idx="12">
                  <c:v>0.19013420662793895</c:v>
                </c:pt>
                <c:pt idx="13">
                  <c:v>0.25113998802871307</c:v>
                </c:pt>
                <c:pt idx="14">
                  <c:v>0.32831161523736679</c:v>
                </c:pt>
                <c:pt idx="15">
                  <c:v>0.42219175273594534</c:v>
                </c:pt>
                <c:pt idx="16">
                  <c:v>0.53249633519135742</c:v>
                </c:pt>
                <c:pt idx="17">
                  <c:v>0.65815302103982753</c:v>
                </c:pt>
                <c:pt idx="18">
                  <c:v>0.7974156984020071</c:v>
                </c:pt>
                <c:pt idx="19">
                  <c:v>0.9480286530421258</c:v>
                </c:pt>
                <c:pt idx="20">
                  <c:v>1.1074124105041905</c:v>
                </c:pt>
                <c:pt idx="21">
                  <c:v>1.2728468483434183</c:v>
                </c:pt>
                <c:pt idx="22">
                  <c:v>1.4416336155880196</c:v>
                </c:pt>
                <c:pt idx="23">
                  <c:v>1.6112271016840778</c:v>
                </c:pt>
                <c:pt idx="24">
                  <c:v>1.7793296943363597</c:v>
                </c:pt>
                <c:pt idx="25">
                  <c:v>1.943952071976345</c:v>
                </c:pt>
                <c:pt idx="26">
                  <c:v>2.1034425738165425</c:v>
                </c:pt>
                <c:pt idx="27">
                  <c:v>2.2564914304890977</c:v>
                </c:pt>
                <c:pt idx="28">
                  <c:v>2.4021161583657018</c:v>
                </c:pt>
                <c:pt idx="29">
                  <c:v>2.539634105546686</c:v>
                </c:pt>
                <c:pt idx="30">
                  <c:v>2.6686273355371397</c:v>
                </c:pt>
                <c:pt idx="31">
                  <c:v>2.7889040189224481</c:v>
                </c:pt>
                <c:pt idx="32">
                  <c:v>2.9004594637304613</c:v>
                </c:pt>
                <c:pt idx="33">
                  <c:v>3.0034389673544211</c:v>
                </c:pt>
                <c:pt idx="34">
                  <c:v>3.0981038750569021</c:v>
                </c:pt>
                <c:pt idx="35">
                  <c:v>3.1848016001985973</c:v>
                </c:pt>
                <c:pt idx="36">
                  <c:v>3.2639398924585556</c:v>
                </c:pt>
                <c:pt idx="37">
                  <c:v>3.3359653120550274</c:v>
                </c:pt>
                <c:pt idx="38">
                  <c:v>3.4013456546039764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498528"/>
        <c:axId val="-2554974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MGM!$E$2</c15:sqref>
                        </c15:formulaRef>
                      </c:ext>
                    </c:extLst>
                    <c:strCache>
                      <c:ptCount val="1"/>
                      <c:pt idx="0">
                        <c:v>1303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7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MGM!$B$5:$B$17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0</c:v>
                      </c:pt>
                      <c:pt idx="1">
                        <c:v>8.8699999999999992</c:v>
                      </c:pt>
                      <c:pt idx="2">
                        <c:v>10.1</c:v>
                      </c:pt>
                      <c:pt idx="3">
                        <c:v>11.1</c:v>
                      </c:pt>
                      <c:pt idx="4">
                        <c:v>12.28</c:v>
                      </c:pt>
                      <c:pt idx="5">
                        <c:v>13.35</c:v>
                      </c:pt>
                      <c:pt idx="6">
                        <c:v>14.35</c:v>
                      </c:pt>
                      <c:pt idx="7">
                        <c:v>15.35</c:v>
                      </c:pt>
                      <c:pt idx="8">
                        <c:v>16.350000000000001</c:v>
                      </c:pt>
                      <c:pt idx="9">
                        <c:v>17.350000000000001</c:v>
                      </c:pt>
                      <c:pt idx="10">
                        <c:v>19.52</c:v>
                      </c:pt>
                      <c:pt idx="11">
                        <c:v>21.27</c:v>
                      </c:pt>
                      <c:pt idx="12">
                        <c:v>33.020000000000003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MGM!$E$5:$E$17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7.3999999999999996E-2</c:v>
                      </c:pt>
                      <c:pt idx="1">
                        <c:v>0.222</c:v>
                      </c:pt>
                      <c:pt idx="2">
                        <c:v>0.245</c:v>
                      </c:pt>
                      <c:pt idx="3">
                        <c:v>0.35</c:v>
                      </c:pt>
                      <c:pt idx="4">
                        <c:v>0.43</c:v>
                      </c:pt>
                      <c:pt idx="5">
                        <c:v>0.54</c:v>
                      </c:pt>
                      <c:pt idx="6">
                        <c:v>0.69</c:v>
                      </c:pt>
                      <c:pt idx="7">
                        <c:v>0.83</c:v>
                      </c:pt>
                      <c:pt idx="8">
                        <c:v>1.1000000000000001</c:v>
                      </c:pt>
                      <c:pt idx="9">
                        <c:v>1.3</c:v>
                      </c:pt>
                      <c:pt idx="10">
                        <c:v>1.84</c:v>
                      </c:pt>
                      <c:pt idx="11">
                        <c:v>2.39</c:v>
                      </c:pt>
                      <c:pt idx="12">
                        <c:v>4.32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6"/>
                <c:spPr>
                  <a:ln w="2540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MGM!$B$22:$B$60</c15:sqref>
                        </c15:formulaRef>
                      </c:ext>
                    </c:extLst>
                    <c:numCache>
                      <c:formatCode>0.0</c:formatCode>
                      <c:ptCount val="3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MGM!$E$22:$E$60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7.4003840153660183E-2</c:v>
                      </c:pt>
                      <c:pt idx="1">
                        <c:v>7.4022380055368028E-2</c:v>
                      </c:pt>
                      <c:pt idx="2">
                        <c:v>7.4104618673191791E-2</c:v>
                      </c:pt>
                      <c:pt idx="3">
                        <c:v>7.4403248495530483E-2</c:v>
                      </c:pt>
                      <c:pt idx="4">
                        <c:v>7.5312904447094542E-2</c:v>
                      </c:pt>
                      <c:pt idx="5">
                        <c:v>7.7687741070060934E-2</c:v>
                      </c:pt>
                      <c:pt idx="6">
                        <c:v>8.3102854693452202E-2</c:v>
                      </c:pt>
                      <c:pt idx="7">
                        <c:v>9.4067994944159447E-2</c:v>
                      </c:pt>
                      <c:pt idx="8">
                        <c:v>0.11407566408545508</c:v>
                      </c:pt>
                      <c:pt idx="9">
                        <c:v>0.14739741763160807</c:v>
                      </c:pt>
                      <c:pt idx="10">
                        <c:v>0.19862493073077914</c:v>
                      </c:pt>
                      <c:pt idx="11">
                        <c:v>0.27204592200165312</c:v>
                      </c:pt>
                      <c:pt idx="12">
                        <c:v>0.37100375102471184</c:v>
                      </c:pt>
                      <c:pt idx="13">
                        <c:v>0.49739050864579981</c:v>
                      </c:pt>
                      <c:pt idx="14">
                        <c:v>0.65137467479679623</c:v>
                      </c:pt>
                      <c:pt idx="15">
                        <c:v>0.83139335713550089</c:v>
                      </c:pt>
                      <c:pt idx="16">
                        <c:v>1.0343746068589854</c:v>
                      </c:pt>
                      <c:pt idx="17">
                        <c:v>1.2561151591341386</c:v>
                      </c:pt>
                      <c:pt idx="18">
                        <c:v>1.49172704742413</c:v>
                      </c:pt>
                      <c:pt idx="19">
                        <c:v>1.7360767728375095</c:v>
                      </c:pt>
                      <c:pt idx="20">
                        <c:v>1.9841629796771958</c:v>
                      </c:pt>
                      <c:pt idx="21">
                        <c:v>2.2314035832597088</c:v>
                      </c:pt>
                      <c:pt idx="22">
                        <c:v>2.473824800649826</c:v>
                      </c:pt>
                      <c:pt idx="23">
                        <c:v>2.7081597149183594</c:v>
                      </c:pt>
                      <c:pt idx="24">
                        <c:v>2.9318725836205393</c:v>
                      </c:pt>
                      <c:pt idx="25">
                        <c:v>3.1431282551107609</c:v>
                      </c:pt>
                      <c:pt idx="26">
                        <c:v>3.3407254713991255</c:v>
                      </c:pt>
                      <c:pt idx="27">
                        <c:v>3.5240101267392552</c:v>
                      </c:pt>
                      <c:pt idx="28">
                        <c:v>3.692780974138631</c:v>
                      </c:pt>
                      <c:pt idx="29">
                        <c:v>3.8471966644666526</c:v>
                      </c:pt>
                      <c:pt idx="30">
                        <c:v>3.9876898342797569</c:v>
                      </c:pt>
                      <c:pt idx="31">
                        <c:v>4.114891427252819</c:v>
                      </c:pt>
                      <c:pt idx="32">
                        <c:v>4.2295665646226723</c:v>
                      </c:pt>
                      <c:pt idx="33">
                        <c:v>4.3325620012964432</c:v>
                      </c:pt>
                      <c:pt idx="34">
                        <c:v>4.4247644047964743</c:v>
                      </c:pt>
                      <c:pt idx="35">
                        <c:v>4.5070682561111823</c:v>
                      </c:pt>
                      <c:pt idx="36">
                        <c:v>4.5803519886374673</c:v>
                      </c:pt>
                      <c:pt idx="37">
                        <c:v>4.645460966899166</c:v>
                      </c:pt>
                      <c:pt idx="38">
                        <c:v>4.7031959943696817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MGM!$G$2</c15:sqref>
                        </c15:formulaRef>
                      </c:ext>
                    </c:extLst>
                    <c:strCache>
                      <c:ptCount val="1"/>
                      <c:pt idx="0">
                        <c:v>1255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MGM!$B$5:$B$17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0</c:v>
                      </c:pt>
                      <c:pt idx="1">
                        <c:v>8.8699999999999992</c:v>
                      </c:pt>
                      <c:pt idx="2">
                        <c:v>10.1</c:v>
                      </c:pt>
                      <c:pt idx="3">
                        <c:v>11.1</c:v>
                      </c:pt>
                      <c:pt idx="4">
                        <c:v>12.28</c:v>
                      </c:pt>
                      <c:pt idx="5">
                        <c:v>13.35</c:v>
                      </c:pt>
                      <c:pt idx="6">
                        <c:v>14.35</c:v>
                      </c:pt>
                      <c:pt idx="7">
                        <c:v>15.35</c:v>
                      </c:pt>
                      <c:pt idx="8">
                        <c:v>16.350000000000001</c:v>
                      </c:pt>
                      <c:pt idx="9">
                        <c:v>17.350000000000001</c:v>
                      </c:pt>
                      <c:pt idx="10">
                        <c:v>19.52</c:v>
                      </c:pt>
                      <c:pt idx="11">
                        <c:v>21.27</c:v>
                      </c:pt>
                      <c:pt idx="12">
                        <c:v>33.020000000000003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MGM!$G$5:$G$17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7.8E-2</c:v>
                      </c:pt>
                      <c:pt idx="1">
                        <c:v>0.158</c:v>
                      </c:pt>
                      <c:pt idx="2">
                        <c:v>0.185</c:v>
                      </c:pt>
                      <c:pt idx="3">
                        <c:v>0.22500000000000001</c:v>
                      </c:pt>
                      <c:pt idx="4">
                        <c:v>0.26500000000000001</c:v>
                      </c:pt>
                      <c:pt idx="5">
                        <c:v>0.35</c:v>
                      </c:pt>
                      <c:pt idx="6">
                        <c:v>0.46500000000000002</c:v>
                      </c:pt>
                      <c:pt idx="7">
                        <c:v>0.52</c:v>
                      </c:pt>
                      <c:pt idx="8">
                        <c:v>0.65</c:v>
                      </c:pt>
                      <c:pt idx="9">
                        <c:v>0.69</c:v>
                      </c:pt>
                      <c:pt idx="10">
                        <c:v>0.96</c:v>
                      </c:pt>
                      <c:pt idx="11">
                        <c:v>1.415</c:v>
                      </c:pt>
                      <c:pt idx="12">
                        <c:v>4.16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MGM!$B$22:$B$60</c15:sqref>
                        </c15:formulaRef>
                      </c:ext>
                    </c:extLst>
                    <c:numCache>
                      <c:formatCode>0.0</c:formatCode>
                      <c:ptCount val="3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MGM!$G$22:$G$60</c15:sqref>
                        </c15:formulaRef>
                      </c:ext>
                    </c:extLst>
                    <c:numCache>
                      <c:formatCode>0.0</c:formatCode>
                      <c:ptCount val="39"/>
                      <c:pt idx="0">
                        <c:v>7.8049993264545744E-2</c:v>
                      </c:pt>
                      <c:pt idx="1">
                        <c:v>7.8143099192711313E-2</c:v>
                      </c:pt>
                      <c:pt idx="2">
                        <c:v>7.8373102639101258E-2</c:v>
                      </c:pt>
                      <c:pt idx="3">
                        <c:v>7.8893474913072137E-2</c:v>
                      </c:pt>
                      <c:pt idx="4">
                        <c:v>7.9980056069620886E-2</c:v>
                      </c:pt>
                      <c:pt idx="5">
                        <c:v>8.2088847724678282E-2</c:v>
                      </c:pt>
                      <c:pt idx="6">
                        <c:v>8.5917258586985915E-2</c:v>
                      </c:pt>
                      <c:pt idx="7">
                        <c:v>9.2457050515454831E-2</c:v>
                      </c:pt>
                      <c:pt idx="8">
                        <c:v>0.10302510609250813</c:v>
                      </c:pt>
                      <c:pt idx="9">
                        <c:v>0.11925943630804645</c:v>
                      </c:pt>
                      <c:pt idx="10">
                        <c:v>0.14307268937525291</c:v>
                      </c:pt>
                      <c:pt idx="11">
                        <c:v>0.17656272710356774</c:v>
                      </c:pt>
                      <c:pt idx="12">
                        <c:v>0.2218877250035951</c:v>
                      </c:pt>
                      <c:pt idx="13">
                        <c:v>0.28111973644001786</c:v>
                      </c:pt>
                      <c:pt idx="14">
                        <c:v>0.35609428349849942</c:v>
                      </c:pt>
                      <c:pt idx="15">
                        <c:v>0.44827373866543468</c:v>
                      </c:pt>
                      <c:pt idx="16">
                        <c:v>0.55863938852508943</c:v>
                      </c:pt>
                      <c:pt idx="17">
                        <c:v>0.68762211053429922</c:v>
                      </c:pt>
                      <c:pt idx="18">
                        <c:v>0.83507579128886578</c:v>
                      </c:pt>
                      <c:pt idx="19">
                        <c:v>1.000292120321348</c:v>
                      </c:pt>
                      <c:pt idx="20">
                        <c:v>1.1820510345494764</c:v>
                      </c:pt>
                      <c:pt idx="21">
                        <c:v>1.3786982841441635</c:v>
                      </c:pt>
                      <c:pt idx="22">
                        <c:v>1.5882403858075951</c:v>
                      </c:pt>
                      <c:pt idx="23">
                        <c:v>1.8084473983432618</c:v>
                      </c:pt>
                      <c:pt idx="24">
                        <c:v>2.0369551251188809</c:v>
                      </c:pt>
                      <c:pt idx="25">
                        <c:v>2.2713601086959838</c:v>
                      </c:pt>
                      <c:pt idx="26">
                        <c:v>2.509302765757667</c:v>
                      </c:pt>
                      <c:pt idx="27">
                        <c:v>2.7485359307552271</c:v>
                      </c:pt>
                      <c:pt idx="28">
                        <c:v>2.9869777468508416</c:v>
                      </c:pt>
                      <c:pt idx="29">
                        <c:v>3.2227491651048856</c:v>
                      </c:pt>
                      <c:pt idx="30">
                        <c:v>3.4541972613636003</c:v>
                      </c:pt>
                      <c:pt idx="31">
                        <c:v>3.6799061785237037</c:v>
                      </c:pt>
                      <c:pt idx="32">
                        <c:v>3.898697802466867</c:v>
                      </c:pt>
                      <c:pt idx="33">
                        <c:v>4.1096243481501373</c:v>
                      </c:pt>
                      <c:pt idx="34">
                        <c:v>4.3119549339585106</c:v>
                      </c:pt>
                      <c:pt idx="35">
                        <c:v>4.5051580166454226</c:v>
                      </c:pt>
                      <c:pt idx="36">
                        <c:v>4.6888812947920462</c:v>
                      </c:pt>
                      <c:pt idx="37">
                        <c:v>4.8629304030244267</c:v>
                      </c:pt>
                      <c:pt idx="38">
                        <c:v>5.0272474386857446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55498528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(h)</a:t>
                </a:r>
              </a:p>
            </c:rich>
          </c:tx>
          <c:layout>
            <c:manualLayout>
              <c:xMode val="edge"/>
              <c:yMode val="edge"/>
              <c:x val="0.47812686567164181"/>
              <c:y val="0.90560028490028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7440"/>
        <c:crosses val="autoZero"/>
        <c:crossBetween val="midCat"/>
        <c:majorUnit val="5"/>
      </c:valAx>
      <c:valAx>
        <c:axId val="-2554974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OD</a:t>
                </a:r>
                <a:r>
                  <a:rPr lang="en-US" sz="1400" b="1" baseline="-25000">
                    <a:solidFill>
                      <a:schemeClr val="tx1"/>
                    </a:solidFill>
                  </a:rPr>
                  <a:t>600nm</a:t>
                </a:r>
              </a:p>
            </c:rich>
          </c:tx>
          <c:layout>
            <c:manualLayout>
              <c:xMode val="edge"/>
              <c:yMode val="edge"/>
              <c:x val="1.8428689883913763E-2"/>
              <c:y val="0.37533988603988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5498528"/>
        <c:crosses val="autoZero"/>
        <c:crossBetween val="midCat"/>
        <c:majorUnit val="1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CEN</a:t>
            </a:r>
            <a:r>
              <a:rPr lang="el-GR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>
                <a:solidFill>
                  <a:sysClr val="windowText" lastClr="000000"/>
                </a:solidFill>
              </a:rPr>
              <a:t>fas1.FASIIb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resumo!$L$5:$L$18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plus>
            <c:minus>
              <c:numRef>
                <c:f>resumo!$L$5:$L$18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resumo!$J$5:$J$18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resumo!$K$5:$K$18</c:f>
              <c:numCache>
                <c:formatCode>0.000</c:formatCode>
                <c:ptCount val="14"/>
                <c:pt idx="0">
                  <c:v>0.4375</c:v>
                </c:pt>
                <c:pt idx="1">
                  <c:v>1.0116666666666667</c:v>
                </c:pt>
                <c:pt idx="2">
                  <c:v>3.5933333333333337</c:v>
                </c:pt>
                <c:pt idx="3">
                  <c:v>3.48</c:v>
                </c:pt>
                <c:pt idx="4">
                  <c:v>4.1133333333333333</c:v>
                </c:pt>
                <c:pt idx="5">
                  <c:v>3.6799999999999997</c:v>
                </c:pt>
                <c:pt idx="6">
                  <c:v>3.4333333333333336</c:v>
                </c:pt>
                <c:pt idx="7">
                  <c:v>3.7833333333333337</c:v>
                </c:pt>
                <c:pt idx="8">
                  <c:v>4</c:v>
                </c:pt>
                <c:pt idx="9">
                  <c:v>4.1833333333333327</c:v>
                </c:pt>
                <c:pt idx="10">
                  <c:v>4.3500000000000005</c:v>
                </c:pt>
                <c:pt idx="11">
                  <c:v>4.33</c:v>
                </c:pt>
                <c:pt idx="12">
                  <c:v>3.6333333333333333</c:v>
                </c:pt>
                <c:pt idx="13">
                  <c:v>4.1333333333333329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3A8-B538-17D2B8F9116B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resumo!$AB$3:$AB$46</c:f>
              <c:numCache>
                <c:formatCode>0.00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resumo!$AC$3:$AC$46</c:f>
              <c:numCache>
                <c:formatCode>0.00</c:formatCode>
                <c:ptCount val="44"/>
                <c:pt idx="0">
                  <c:v>0.43777080421267772</c:v>
                </c:pt>
                <c:pt idx="1">
                  <c:v>0.43901591776252435</c:v>
                </c:pt>
                <c:pt idx="2">
                  <c:v>0.4437055194804071</c:v>
                </c:pt>
                <c:pt idx="3">
                  <c:v>0.4571634453785024</c:v>
                </c:pt>
                <c:pt idx="4">
                  <c:v>0.48802767156155957</c:v>
                </c:pt>
                <c:pt idx="5">
                  <c:v>0.54687656841115984</c:v>
                </c:pt>
                <c:pt idx="6">
                  <c:v>0.64326757093502751</c:v>
                </c:pt>
                <c:pt idx="7">
                  <c:v>0.78261244866952007</c:v>
                </c:pt>
                <c:pt idx="8">
                  <c:v>0.96441034695255767</c:v>
                </c:pt>
                <c:pt idx="9">
                  <c:v>1.1824379667728839</c:v>
                </c:pt>
                <c:pt idx="10">
                  <c:v>1.4264591173098853</c:v>
                </c:pt>
                <c:pt idx="11">
                  <c:v>2.6558653958965768</c:v>
                </c:pt>
                <c:pt idx="12">
                  <c:v>3.4212578273692045</c:v>
                </c:pt>
                <c:pt idx="13">
                  <c:v>3.764060903251889</c:v>
                </c:pt>
                <c:pt idx="14">
                  <c:v>3.8994845032048233</c:v>
                </c:pt>
                <c:pt idx="15">
                  <c:v>3.9505429356665847</c:v>
                </c:pt>
                <c:pt idx="16">
                  <c:v>3.9694647950787654</c:v>
                </c:pt>
                <c:pt idx="17">
                  <c:v>3.9764328547205423</c:v>
                </c:pt>
                <c:pt idx="18">
                  <c:v>3.9789929190093591</c:v>
                </c:pt>
                <c:pt idx="19">
                  <c:v>3.9799326846714296</c:v>
                </c:pt>
                <c:pt idx="20">
                  <c:v>3.9802775522690617</c:v>
                </c:pt>
                <c:pt idx="21">
                  <c:v>3.980404094461246</c:v>
                </c:pt>
                <c:pt idx="22">
                  <c:v>3.9804505246044046</c:v>
                </c:pt>
                <c:pt idx="23">
                  <c:v>3.9804675602258071</c:v>
                </c:pt>
                <c:pt idx="24">
                  <c:v>3.9804738107073092</c:v>
                </c:pt>
                <c:pt idx="25">
                  <c:v>3.9804761040452981</c:v>
                </c:pt>
                <c:pt idx="26">
                  <c:v>3.9804769454836917</c:v>
                </c:pt>
                <c:pt idx="27">
                  <c:v>3.9804772542120062</c:v>
                </c:pt>
                <c:pt idx="28">
                  <c:v>3.9804773674860896</c:v>
                </c:pt>
                <c:pt idx="29">
                  <c:v>3.9804774090469595</c:v>
                </c:pt>
                <c:pt idx="30">
                  <c:v>3.980477424295866</c:v>
                </c:pt>
                <c:pt idx="31">
                  <c:v>3.9804774298907719</c:v>
                </c:pt>
                <c:pt idx="32">
                  <c:v>3.980477431943573</c:v>
                </c:pt>
                <c:pt idx="33">
                  <c:v>3.9804774326967567</c:v>
                </c:pt>
                <c:pt idx="34">
                  <c:v>3.9804774329731036</c:v>
                </c:pt>
                <c:pt idx="35">
                  <c:v>3.9804774330744968</c:v>
                </c:pt>
                <c:pt idx="36">
                  <c:v>3.9804774331116985</c:v>
                </c:pt>
                <c:pt idx="37">
                  <c:v>3.9804774331253481</c:v>
                </c:pt>
                <c:pt idx="38">
                  <c:v>3.9804774331303561</c:v>
                </c:pt>
                <c:pt idx="39">
                  <c:v>3.9804774331321937</c:v>
                </c:pt>
                <c:pt idx="40">
                  <c:v>3.9804774331328678</c:v>
                </c:pt>
                <c:pt idx="41">
                  <c:v>3.9804774331331156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C-43A8-B538-17D2B8F9116B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resumo!$L$31:$L$37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plus>
            <c:minus>
              <c:numRef>
                <c:f>resumo!$L$31:$L$37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resumo!$J$31:$J$37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resumo!$K$31:$K$37</c:f>
              <c:numCache>
                <c:formatCode>0.00</c:formatCode>
                <c:ptCount val="7"/>
                <c:pt idx="0">
                  <c:v>2.800593977777778</c:v>
                </c:pt>
                <c:pt idx="1">
                  <c:v>2.4224270888888895</c:v>
                </c:pt>
                <c:pt idx="2">
                  <c:v>3.1190195333333333</c:v>
                </c:pt>
                <c:pt idx="3">
                  <c:v>3.3982164222222226</c:v>
                </c:pt>
                <c:pt idx="4">
                  <c:v>3.2712211999999998</c:v>
                </c:pt>
                <c:pt idx="5">
                  <c:v>7.5038759999999982</c:v>
                </c:pt>
                <c:pt idx="6">
                  <c:v>9.2005510333333334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C-43A8-B538-17D2B8F9116B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resumo!$L$41:$L$47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plus>
            <c:minus>
              <c:numRef>
                <c:f>resumo!$L$41:$L$47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resumo!$J$41:$J$47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resumo!$K$41:$K$47</c:f>
              <c:numCache>
                <c:formatCode>0.000</c:formatCode>
                <c:ptCount val="7"/>
                <c:pt idx="0">
                  <c:v>4.5156666666666672</c:v>
                </c:pt>
                <c:pt idx="1">
                  <c:v>3.0190000000000001</c:v>
                </c:pt>
                <c:pt idx="2">
                  <c:v>3.0505</c:v>
                </c:pt>
                <c:pt idx="3">
                  <c:v>3.0666666666666664</c:v>
                </c:pt>
                <c:pt idx="4">
                  <c:v>3.081</c:v>
                </c:pt>
                <c:pt idx="5">
                  <c:v>3.1356666666666668</c:v>
                </c:pt>
                <c:pt idx="6">
                  <c:v>3.0879999999999996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C-43A8-B538-17D2B8F9116B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resumo!$D$82:$J$82</c:f>
              <c:numCache>
                <c:formatCode>0.00</c:formatCode>
                <c:ptCount val="7"/>
                <c:pt idx="0">
                  <c:v>0</c:v>
                </c:pt>
                <c:pt idx="1">
                  <c:v>0.49714384472128048</c:v>
                </c:pt>
                <c:pt idx="2">
                  <c:v>1.1240247668054486</c:v>
                </c:pt>
                <c:pt idx="3">
                  <c:v>1.7424882146555356</c:v>
                </c:pt>
                <c:pt idx="4">
                  <c:v>2.0984825320130809</c:v>
                </c:pt>
                <c:pt idx="5">
                  <c:v>2.2765600393095418</c:v>
                </c:pt>
                <c:pt idx="6">
                  <c:v>2.3237059500196651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C-43A8-B538-17D2B8F9116B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resumo!$N$83:$T$83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6">
                    <c:v>7.1182541291056098E-2</c:v>
                  </c:pt>
                </c:numCache>
              </c:numRef>
            </c:plus>
            <c:minus>
              <c:numRef>
                <c:f>resumo!$N$83:$T$83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6">
                    <c:v>7.1182541291056098E-2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resumo!$N$82:$T$82</c:f>
              <c:numCache>
                <c:formatCode>0.00</c:formatCode>
                <c:ptCount val="7"/>
                <c:pt idx="0">
                  <c:v>0</c:v>
                </c:pt>
                <c:pt idx="1">
                  <c:v>6.4155381096856319</c:v>
                </c:pt>
                <c:pt idx="2">
                  <c:v>4.9726707950507389</c:v>
                </c:pt>
                <c:pt idx="3">
                  <c:v>4.2562950994783009</c:v>
                </c:pt>
                <c:pt idx="4">
                  <c:v>3.4269601104454637</c:v>
                </c:pt>
                <c:pt idx="5">
                  <c:v>3.0333975123330936</c:v>
                </c:pt>
                <c:pt idx="6">
                  <c:v>2.2628176550673094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8320"/>
        <c:axId val="-257010704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resumo!$N$63:$T$63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6">
                    <c:v>4.7289899191538247E-2</c:v>
                  </c:pt>
                </c:numCache>
              </c:numRef>
            </c:plus>
            <c:minus>
              <c:numRef>
                <c:f>resumo!$N$63:$T$63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6">
                    <c:v>4.7289899191538247E-2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resumo!$D$62:$J$62</c:f>
              <c:numCache>
                <c:formatCode>0.00</c:formatCode>
                <c:ptCount val="7"/>
                <c:pt idx="0">
                  <c:v>20.420427090840516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7232"/>
        <c:axId val="-257006896"/>
      </c:scatterChart>
      <c:valAx>
        <c:axId val="-257018320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0704"/>
        <c:crossesAt val="-1"/>
        <c:crossBetween val="midCat"/>
        <c:majorUnit val="25"/>
      </c:valAx>
      <c:valAx>
        <c:axId val="-25701070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8320"/>
        <c:crossesAt val="0"/>
        <c:crossBetween val="midCat"/>
        <c:majorUnit val="2"/>
      </c:valAx>
      <c:valAx>
        <c:axId val="-25700689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7232"/>
        <c:crosses val="max"/>
        <c:crossBetween val="midCat"/>
        <c:majorUnit val="5"/>
        <c:minorUnit val="5"/>
      </c:valAx>
      <c:valAx>
        <c:axId val="-25701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06896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CEN</a:t>
            </a:r>
            <a:r>
              <a:rPr lang="el-GR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>
                <a:solidFill>
                  <a:sysClr val="windowText" lastClr="000000"/>
                </a:solidFill>
              </a:rPr>
              <a:t>fas2.FASIIb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resumo!$N$5:$N$18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plus>
            <c:minus>
              <c:numRef>
                <c:f>resumo!$N$5:$N$18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resumo!$J$5:$J$18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resumo!$M$5:$M$18</c:f>
              <c:numCache>
                <c:formatCode>0.000</c:formatCode>
                <c:ptCount val="14"/>
                <c:pt idx="0">
                  <c:v>0.52500000000000002</c:v>
                </c:pt>
                <c:pt idx="1">
                  <c:v>0.7400000000000001</c:v>
                </c:pt>
                <c:pt idx="3">
                  <c:v>2.08</c:v>
                </c:pt>
                <c:pt idx="4">
                  <c:v>2.7133333333333334</c:v>
                </c:pt>
                <c:pt idx="5">
                  <c:v>2.6200000000000006</c:v>
                </c:pt>
                <c:pt idx="6">
                  <c:v>2.6</c:v>
                </c:pt>
                <c:pt idx="7">
                  <c:v>2.85</c:v>
                </c:pt>
                <c:pt idx="8">
                  <c:v>3.2416666666666671</c:v>
                </c:pt>
                <c:pt idx="9">
                  <c:v>3.7333333333333329</c:v>
                </c:pt>
                <c:pt idx="10">
                  <c:v>4.083333333333333</c:v>
                </c:pt>
                <c:pt idx="11">
                  <c:v>4.6333333333333329</c:v>
                </c:pt>
                <c:pt idx="13">
                  <c:v>4.58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0-4F16-B518-8D6ABF0910D0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resumo!$AD$3:$AD$94</c:f>
              <c:numCache>
                <c:formatCode>0.00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92</c:v>
                </c:pt>
                <c:pt idx="53">
                  <c:v>94</c:v>
                </c:pt>
                <c:pt idx="54">
                  <c:v>96</c:v>
                </c:pt>
                <c:pt idx="55">
                  <c:v>98</c:v>
                </c:pt>
                <c:pt idx="56">
                  <c:v>100</c:v>
                </c:pt>
                <c:pt idx="57">
                  <c:v>102</c:v>
                </c:pt>
                <c:pt idx="58">
                  <c:v>104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124</c:v>
                </c:pt>
                <c:pt idx="69">
                  <c:v>126</c:v>
                </c:pt>
                <c:pt idx="70">
                  <c:v>128</c:v>
                </c:pt>
                <c:pt idx="71">
                  <c:v>130</c:v>
                </c:pt>
                <c:pt idx="72">
                  <c:v>132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140</c:v>
                </c:pt>
                <c:pt idx="77">
                  <c:v>142</c:v>
                </c:pt>
                <c:pt idx="78">
                  <c:v>144</c:v>
                </c:pt>
                <c:pt idx="79">
                  <c:v>146</c:v>
                </c:pt>
                <c:pt idx="80">
                  <c:v>148</c:v>
                </c:pt>
                <c:pt idx="81">
                  <c:v>150</c:v>
                </c:pt>
                <c:pt idx="82">
                  <c:v>152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160</c:v>
                </c:pt>
                <c:pt idx="87">
                  <c:v>162</c:v>
                </c:pt>
                <c:pt idx="88">
                  <c:v>164</c:v>
                </c:pt>
                <c:pt idx="89">
                  <c:v>166</c:v>
                </c:pt>
                <c:pt idx="90">
                  <c:v>168</c:v>
                </c:pt>
                <c:pt idx="91">
                  <c:v>170</c:v>
                </c:pt>
              </c:numCache>
            </c:numRef>
          </c:xVal>
          <c:yVal>
            <c:numRef>
              <c:f>resumo!$AE$3:$AE$94</c:f>
              <c:numCache>
                <c:formatCode>0.00</c:formatCode>
                <c:ptCount val="92"/>
                <c:pt idx="0">
                  <c:v>0.52520098078900701</c:v>
                </c:pt>
                <c:pt idx="1">
                  <c:v>0.52578320089807229</c:v>
                </c:pt>
                <c:pt idx="2">
                  <c:v>0.5275028095019384</c:v>
                </c:pt>
                <c:pt idx="3">
                  <c:v>0.53175128661993853</c:v>
                </c:pt>
                <c:pt idx="4">
                  <c:v>0.54075739224310504</c:v>
                </c:pt>
                <c:pt idx="5">
                  <c:v>0.55750051807292389</c:v>
                </c:pt>
                <c:pt idx="6">
                  <c:v>0.58531648405120884</c:v>
                </c:pt>
                <c:pt idx="7">
                  <c:v>0.62728474252467081</c:v>
                </c:pt>
                <c:pt idx="8">
                  <c:v>0.6855936558828627</c:v>
                </c:pt>
                <c:pt idx="9">
                  <c:v>0.76108521409471264</c:v>
                </c:pt>
                <c:pt idx="10">
                  <c:v>0.85309560492525938</c:v>
                </c:pt>
                <c:pt idx="11">
                  <c:v>1.0775344451458206</c:v>
                </c:pt>
                <c:pt idx="12">
                  <c:v>1.3331640272894885</c:v>
                </c:pt>
                <c:pt idx="13">
                  <c:v>1.5915408902639991</c:v>
                </c:pt>
                <c:pt idx="14">
                  <c:v>1.8307866577476513</c:v>
                </c:pt>
                <c:pt idx="15">
                  <c:v>2.038546656858701</c:v>
                </c:pt>
                <c:pt idx="16">
                  <c:v>2.2106879130870061</c:v>
                </c:pt>
                <c:pt idx="17">
                  <c:v>2.3485031241286225</c:v>
                </c:pt>
                <c:pt idx="18">
                  <c:v>2.4561035820403472</c:v>
                </c:pt>
                <c:pt idx="19">
                  <c:v>2.5385882853572554</c:v>
                </c:pt>
                <c:pt idx="20">
                  <c:v>2.60097934682276</c:v>
                </c:pt>
                <c:pt idx="21">
                  <c:v>2.6477130108339235</c:v>
                </c:pt>
                <c:pt idx="22">
                  <c:v>2.6824699510230303</c:v>
                </c:pt>
                <c:pt idx="23">
                  <c:v>2.7081853938541225</c:v>
                </c:pt>
                <c:pt idx="24">
                  <c:v>2.7271392625350583</c:v>
                </c:pt>
                <c:pt idx="25">
                  <c:v>2.7410707913354009</c:v>
                </c:pt>
                <c:pt idx="26">
                  <c:v>2.7512901105446308</c:v>
                </c:pt>
                <c:pt idx="27">
                  <c:v>2.7587753337000898</c:v>
                </c:pt>
                <c:pt idx="28">
                  <c:v>2.764252050759199</c:v>
                </c:pt>
                <c:pt idx="29">
                  <c:v>2.7682560590607719</c:v>
                </c:pt>
                <c:pt idx="30">
                  <c:v>2.771181699364007</c:v>
                </c:pt>
                <c:pt idx="31">
                  <c:v>2.7733185070872484</c:v>
                </c:pt>
                <c:pt idx="32">
                  <c:v>2.7748786974200801</c:v>
                </c:pt>
                <c:pt idx="33">
                  <c:v>2.7760176172217039</c:v>
                </c:pt>
                <c:pt idx="34">
                  <c:v>2.7768488798321891</c:v>
                </c:pt>
                <c:pt idx="35">
                  <c:v>2.7774555210942253</c:v>
                </c:pt>
                <c:pt idx="36">
                  <c:v>2.7778981993038596</c:v>
                </c:pt>
                <c:pt idx="37">
                  <c:v>2.7782212100596286</c:v>
                </c:pt>
                <c:pt idx="38">
                  <c:v>2.7784568917601176</c:v>
                </c:pt>
                <c:pt idx="39">
                  <c:v>2.7786288488870499</c:v>
                </c:pt>
                <c:pt idx="40">
                  <c:v>2.7787543084799426</c:v>
                </c:pt>
                <c:pt idx="41">
                  <c:v>2.77884584192687</c:v>
                </c:pt>
                <c:pt idx="42">
                  <c:v>2.7789126224944667</c:v>
                </c:pt>
                <c:pt idx="43">
                  <c:v>2.7789613435030005</c:v>
                </c:pt>
                <c:pt idx="44">
                  <c:v>2.7789968885770988</c:v>
                </c:pt>
                <c:pt idx="45">
                  <c:v>2.7790228208380126</c:v>
                </c:pt>
                <c:pt idx="46">
                  <c:v>2.7790417399060661</c:v>
                </c:pt>
                <c:pt idx="47">
                  <c:v>2.823394021578332</c:v>
                </c:pt>
                <c:pt idx="48">
                  <c:v>2.8747755698936688</c:v>
                </c:pt>
                <c:pt idx="49">
                  <c:v>2.9383127840903458</c:v>
                </c:pt>
                <c:pt idx="50">
                  <c:v>3.0132407214131591</c:v>
                </c:pt>
                <c:pt idx="51">
                  <c:v>3.0980398976990897</c:v>
                </c:pt>
                <c:pt idx="52">
                  <c:v>3.1906477529151029</c:v>
                </c:pt>
                <c:pt idx="53">
                  <c:v>3.2887037393609706</c:v>
                </c:pt>
                <c:pt idx="54">
                  <c:v>3.389782311502068</c:v>
                </c:pt>
                <c:pt idx="55">
                  <c:v>3.4915837962974594</c:v>
                </c:pt>
                <c:pt idx="56">
                  <c:v>3.592069541083478</c:v>
                </c:pt>
                <c:pt idx="57">
                  <c:v>3.6895408027402778</c:v>
                </c:pt>
                <c:pt idx="58">
                  <c:v>3.7826691225915736</c:v>
                </c:pt>
                <c:pt idx="59">
                  <c:v>3.8704897647892134</c:v>
                </c:pt>
                <c:pt idx="60">
                  <c:v>3.9523703480723098</c:v>
                </c:pt>
                <c:pt idx="61">
                  <c:v>4.027965379858145</c:v>
                </c:pt>
                <c:pt idx="62">
                  <c:v>4.097165091975449</c:v>
                </c:pt>
                <c:pt idx="63">
                  <c:v>4.1600445201002412</c:v>
                </c:pt>
                <c:pt idx="64">
                  <c:v>4.2168165842670122</c:v>
                </c:pt>
                <c:pt idx="65">
                  <c:v>4.2677911952803207</c:v>
                </c:pt>
                <c:pt idx="66">
                  <c:v>4.3133411580112355</c:v>
                </c:pt>
                <c:pt idx="67">
                  <c:v>4.3538748124097468</c:v>
                </c:pt>
                <c:pt idx="68">
                  <c:v>4.3898148591264947</c:v>
                </c:pt>
                <c:pt idx="69">
                  <c:v>4.4215825682307397</c:v>
                </c:pt>
                <c:pt idx="70">
                  <c:v>4.4495864873753366</c:v>
                </c:pt>
                <c:pt idx="71">
                  <c:v>4.474214787352512</c:v>
                </c:pt>
                <c:pt idx="72">
                  <c:v>4.4958304625593941</c:v>
                </c:pt>
                <c:pt idx="73">
                  <c:v>4.5147687101241152</c:v>
                </c:pt>
                <c:pt idx="74">
                  <c:v>4.5313359242788378</c:v>
                </c:pt>
                <c:pt idx="75">
                  <c:v>4.5458098501755568</c:v>
                </c:pt>
                <c:pt idx="76">
                  <c:v>4.5584405375527135</c:v>
                </c:pt>
                <c:pt idx="77">
                  <c:v>4.5694518169805267</c:v>
                </c:pt>
                <c:pt idx="78">
                  <c:v>4.5790430895832372</c:v>
                </c:pt>
                <c:pt idx="79">
                  <c:v>4.5873912761470459</c:v>
                </c:pt>
                <c:pt idx="80">
                  <c:v>4.5946528149605079</c:v>
                </c:pt>
                <c:pt idx="81">
                  <c:v>4.6009656313810421</c:v>
                </c:pt>
                <c:pt idx="82">
                  <c:v>4.6064510277192019</c:v>
                </c:pt>
                <c:pt idx="83">
                  <c:v>4.6112154611619136</c:v>
                </c:pt>
                <c:pt idx="84">
                  <c:v>4.6153521914843942</c:v>
                </c:pt>
                <c:pt idx="85">
                  <c:v>4.6189427903714186</c:v>
                </c:pt>
                <c:pt idx="86">
                  <c:v>4.6220585112151644</c:v>
                </c:pt>
                <c:pt idx="87">
                  <c:v>4.6247615230250041</c:v>
                </c:pt>
                <c:pt idx="88">
                  <c:v>4.6271060151614396</c:v>
                </c:pt>
                <c:pt idx="89">
                  <c:v>4.6291391814472362</c:v>
                </c:pt>
                <c:pt idx="90">
                  <c:v>4.6309020931624545</c:v>
                </c:pt>
                <c:pt idx="91">
                  <c:v>4.632430470760494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0-4F16-B518-8D6ABF0910D0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resumo!$N$31:$N$37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plus>
            <c:minus>
              <c:numRef>
                <c:f>resumo!$N$31:$N$37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resumo!$J$31:$J$37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resumo!$M$31:$M$37</c:f>
              <c:numCache>
                <c:formatCode>0.00</c:formatCode>
                <c:ptCount val="7"/>
                <c:pt idx="0">
                  <c:v>1.9966254222222222</c:v>
                </c:pt>
                <c:pt idx="1">
                  <c:v>2.3257200888888891</c:v>
                </c:pt>
                <c:pt idx="2">
                  <c:v>2.9932807555555558</c:v>
                </c:pt>
                <c:pt idx="3">
                  <c:v>3.5094875333333331</c:v>
                </c:pt>
                <c:pt idx="4">
                  <c:v>3.4296106444444447</c:v>
                </c:pt>
                <c:pt idx="5">
                  <c:v>6.137209333333332</c:v>
                </c:pt>
                <c:pt idx="6">
                  <c:v>5.5864770888888886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0-4F16-B518-8D6ABF0910D0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resumo!$N$41:$N$47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plus>
            <c:minus>
              <c:numRef>
                <c:f>resumo!$N$41:$N$47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resumo!$J$41:$J$47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resumo!$M$41:$M$47</c:f>
              <c:numCache>
                <c:formatCode>0.000</c:formatCode>
                <c:ptCount val="7"/>
                <c:pt idx="0">
                  <c:v>4.4926666666666675</c:v>
                </c:pt>
                <c:pt idx="1">
                  <c:v>3.238666666666667</c:v>
                </c:pt>
                <c:pt idx="2">
                  <c:v>3.26</c:v>
                </c:pt>
                <c:pt idx="3">
                  <c:v>3.3000000000000003</c:v>
                </c:pt>
                <c:pt idx="4">
                  <c:v>3.294</c:v>
                </c:pt>
                <c:pt idx="5">
                  <c:v>3.2629999999999999</c:v>
                </c:pt>
                <c:pt idx="6">
                  <c:v>3.0623333333333331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0-4F16-B518-8D6ABF0910D0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resumo!$D$86:$J$86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resumo!$D$86:$J$86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resumo!$D$85:$J$85</c:f>
              <c:numCache>
                <c:formatCode>0.00</c:formatCode>
                <c:ptCount val="7"/>
                <c:pt idx="0">
                  <c:v>0</c:v>
                </c:pt>
                <c:pt idx="1">
                  <c:v>0.19773569583987527</c:v>
                </c:pt>
                <c:pt idx="2">
                  <c:v>0.5000756630795099</c:v>
                </c:pt>
                <c:pt idx="3">
                  <c:v>0.50601098928944566</c:v>
                </c:pt>
                <c:pt idx="4">
                  <c:v>0.27638360112108484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0-4F16-B518-8D6ABF0910D0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resumo!$N$86:$T$86</c:f>
                <c:numCache>
                  <c:formatCode>General</c:formatCode>
                  <c:ptCount val="7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6">
                    <c:v>2.5978313854223389E-2</c:v>
                  </c:pt>
                </c:numCache>
              </c:numRef>
            </c:plus>
            <c:minus>
              <c:numRef>
                <c:f>resumo!$N$86:$T$86</c:f>
                <c:numCache>
                  <c:formatCode>General</c:formatCode>
                  <c:ptCount val="7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6">
                    <c:v>2.5978313854223389E-2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resumo!$N$85:$T$85</c:f>
              <c:numCache>
                <c:formatCode>0.00</c:formatCode>
                <c:ptCount val="7"/>
                <c:pt idx="0">
                  <c:v>0.36247378928918089</c:v>
                </c:pt>
                <c:pt idx="1">
                  <c:v>4.7290861330154925</c:v>
                </c:pt>
                <c:pt idx="2">
                  <c:v>5.6220144798808676</c:v>
                </c:pt>
                <c:pt idx="3">
                  <c:v>4.8645342367113669</c:v>
                </c:pt>
                <c:pt idx="4">
                  <c:v>3.685874409059462</c:v>
                </c:pt>
                <c:pt idx="5">
                  <c:v>2.4677109892441482</c:v>
                </c:pt>
                <c:pt idx="6">
                  <c:v>0.73090334029921533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9952"/>
        <c:axId val="-257016688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resumo!$D$66:$J$66</c:f>
                <c:numCache>
                  <c:formatCode>General</c:formatCode>
                  <c:ptCount val="7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resumo!$D$66:$J$66</c:f>
                <c:numCache>
                  <c:formatCode>General</c:formatCode>
                  <c:ptCount val="7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resumo!$D$65:$J$65</c:f>
              <c:numCache>
                <c:formatCode>0.00</c:formatCode>
                <c:ptCount val="7"/>
                <c:pt idx="0">
                  <c:v>20.853438412874691</c:v>
                </c:pt>
                <c:pt idx="1">
                  <c:v>6.3331431623610923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3424"/>
        <c:axId val="-257016144"/>
      </c:scatterChart>
      <c:valAx>
        <c:axId val="-257019952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6688"/>
        <c:crossesAt val="-1"/>
        <c:crossBetween val="midCat"/>
        <c:majorUnit val="25"/>
      </c:valAx>
      <c:valAx>
        <c:axId val="-25701668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OD, 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9952"/>
        <c:crossesAt val="0"/>
        <c:crossBetween val="midCat"/>
        <c:majorUnit val="2"/>
      </c:valAx>
      <c:valAx>
        <c:axId val="-257016144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3424"/>
        <c:crosses val="max"/>
        <c:crossBetween val="midCat"/>
        <c:majorUnit val="5"/>
        <c:minorUnit val="5"/>
      </c:valAx>
      <c:valAx>
        <c:axId val="-25701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16144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ysClr val="windowText" lastClr="000000"/>
                </a:solidFill>
              </a:rPr>
              <a:t>CEN.PK 2-1C.pTA1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plus>
            <c:minus>
              <c:numRef>
                <c:f>resumo!$F$5:$F$26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resumo!$E$5:$E$26</c:f>
              <c:numCache>
                <c:formatCode>0.000</c:formatCode>
                <c:ptCount val="22"/>
                <c:pt idx="0">
                  <c:v>0.47416666666666663</c:v>
                </c:pt>
                <c:pt idx="1">
                  <c:v>0.4466666666666666</c:v>
                </c:pt>
                <c:pt idx="2">
                  <c:v>0.505</c:v>
                </c:pt>
                <c:pt idx="4">
                  <c:v>5.0233333333333334</c:v>
                </c:pt>
                <c:pt idx="5">
                  <c:v>4.546666666666666</c:v>
                </c:pt>
                <c:pt idx="6">
                  <c:v>4.9866666666666672</c:v>
                </c:pt>
                <c:pt idx="7">
                  <c:v>5.5</c:v>
                </c:pt>
                <c:pt idx="8">
                  <c:v>5.28</c:v>
                </c:pt>
                <c:pt idx="9">
                  <c:v>5.6433333333333335</c:v>
                </c:pt>
                <c:pt idx="10">
                  <c:v>5.6066666666666665</c:v>
                </c:pt>
                <c:pt idx="11">
                  <c:v>5.66</c:v>
                </c:pt>
                <c:pt idx="12">
                  <c:v>5.8733333333333322</c:v>
                </c:pt>
                <c:pt idx="13">
                  <c:v>6.003333333333333</c:v>
                </c:pt>
                <c:pt idx="14">
                  <c:v>6.7133333333333338</c:v>
                </c:pt>
                <c:pt idx="15">
                  <c:v>6.0533333333333319</c:v>
                </c:pt>
                <c:pt idx="16">
                  <c:v>6.4533333333333331</c:v>
                </c:pt>
                <c:pt idx="17">
                  <c:v>5.4866666666666672</c:v>
                </c:pt>
                <c:pt idx="18">
                  <c:v>6.0666666666666664</c:v>
                </c:pt>
                <c:pt idx="19">
                  <c:v>6.28</c:v>
                </c:pt>
                <c:pt idx="20">
                  <c:v>5.62</c:v>
                </c:pt>
                <c:pt idx="21">
                  <c:v>6.94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8-474F-A857-3093169EE7F3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resumo!$X$3:$X$86</c:f>
              <c:numCache>
                <c:formatCode>0.0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  <c:pt idx="43" formatCode="General">
                  <c:v>50</c:v>
                </c:pt>
                <c:pt idx="44" formatCode="General">
                  <c:v>52</c:v>
                </c:pt>
                <c:pt idx="45" formatCode="General">
                  <c:v>54</c:v>
                </c:pt>
                <c:pt idx="46" formatCode="General">
                  <c:v>56</c:v>
                </c:pt>
                <c:pt idx="47" formatCode="General">
                  <c:v>58</c:v>
                </c:pt>
                <c:pt idx="48" formatCode="General">
                  <c:v>60</c:v>
                </c:pt>
                <c:pt idx="49" formatCode="General">
                  <c:v>62</c:v>
                </c:pt>
                <c:pt idx="50" formatCode="General">
                  <c:v>64</c:v>
                </c:pt>
                <c:pt idx="51" formatCode="General">
                  <c:v>66</c:v>
                </c:pt>
                <c:pt idx="52" formatCode="General">
                  <c:v>68</c:v>
                </c:pt>
                <c:pt idx="53" formatCode="General">
                  <c:v>70</c:v>
                </c:pt>
                <c:pt idx="54" formatCode="General">
                  <c:v>72</c:v>
                </c:pt>
                <c:pt idx="55" formatCode="General">
                  <c:v>74</c:v>
                </c:pt>
                <c:pt idx="56" formatCode="General">
                  <c:v>76</c:v>
                </c:pt>
                <c:pt idx="57" formatCode="General">
                  <c:v>78</c:v>
                </c:pt>
                <c:pt idx="58" formatCode="General">
                  <c:v>80</c:v>
                </c:pt>
                <c:pt idx="59" formatCode="General">
                  <c:v>82</c:v>
                </c:pt>
                <c:pt idx="60" formatCode="General">
                  <c:v>84</c:v>
                </c:pt>
                <c:pt idx="61" formatCode="General">
                  <c:v>86</c:v>
                </c:pt>
                <c:pt idx="62" formatCode="General">
                  <c:v>88</c:v>
                </c:pt>
                <c:pt idx="63" formatCode="General">
                  <c:v>90</c:v>
                </c:pt>
                <c:pt idx="64" formatCode="General">
                  <c:v>92</c:v>
                </c:pt>
                <c:pt idx="65" formatCode="General">
                  <c:v>94</c:v>
                </c:pt>
                <c:pt idx="66" formatCode="General">
                  <c:v>96</c:v>
                </c:pt>
                <c:pt idx="67" formatCode="General">
                  <c:v>98</c:v>
                </c:pt>
                <c:pt idx="68" formatCode="General">
                  <c:v>100</c:v>
                </c:pt>
                <c:pt idx="69" formatCode="General">
                  <c:v>105</c:v>
                </c:pt>
                <c:pt idx="70" formatCode="General">
                  <c:v>110</c:v>
                </c:pt>
                <c:pt idx="71" formatCode="General">
                  <c:v>115</c:v>
                </c:pt>
                <c:pt idx="72" formatCode="General">
                  <c:v>120</c:v>
                </c:pt>
                <c:pt idx="73" formatCode="General">
                  <c:v>125</c:v>
                </c:pt>
                <c:pt idx="74" formatCode="General">
                  <c:v>130</c:v>
                </c:pt>
                <c:pt idx="75" formatCode="General">
                  <c:v>135</c:v>
                </c:pt>
                <c:pt idx="76" formatCode="General">
                  <c:v>140</c:v>
                </c:pt>
                <c:pt idx="77" formatCode="General">
                  <c:v>145</c:v>
                </c:pt>
                <c:pt idx="78" formatCode="General">
                  <c:v>150</c:v>
                </c:pt>
                <c:pt idx="79" formatCode="General">
                  <c:v>155</c:v>
                </c:pt>
                <c:pt idx="80" formatCode="General">
                  <c:v>160</c:v>
                </c:pt>
                <c:pt idx="81" formatCode="General">
                  <c:v>165</c:v>
                </c:pt>
              </c:numCache>
            </c:numRef>
          </c:xVal>
          <c:yVal>
            <c:numRef>
              <c:f>resumo!$Y$3:$Y$86</c:f>
              <c:numCache>
                <c:formatCode>0.0</c:formatCode>
                <c:ptCount val="84"/>
                <c:pt idx="0">
                  <c:v>0.57254373418181048</c:v>
                </c:pt>
                <c:pt idx="1">
                  <c:v>0.63118725605898052</c:v>
                </c:pt>
                <c:pt idx="2">
                  <c:v>0.7115739835827195</c:v>
                </c:pt>
                <c:pt idx="3">
                  <c:v>0.81632869297630617</c:v>
                </c:pt>
                <c:pt idx="4">
                  <c:v>0.94685994781386484</c:v>
                </c:pt>
                <c:pt idx="5">
                  <c:v>1.1031910631436623</c:v>
                </c:pt>
                <c:pt idx="6">
                  <c:v>1.2839702493354748</c:v>
                </c:pt>
                <c:pt idx="7">
                  <c:v>1.4866351519933336</c:v>
                </c:pt>
                <c:pt idx="8">
                  <c:v>1.7076846185689847</c:v>
                </c:pt>
                <c:pt idx="9">
                  <c:v>1.9430033287201982</c:v>
                </c:pt>
                <c:pt idx="10">
                  <c:v>2.1881898856295825</c:v>
                </c:pt>
                <c:pt idx="11">
                  <c:v>2.4388511072215513</c:v>
                </c:pt>
                <c:pt idx="12">
                  <c:v>2.6908397734394462</c:v>
                </c:pt>
                <c:pt idx="13">
                  <c:v>2.9404264812715559</c:v>
                </c:pt>
                <c:pt idx="14">
                  <c:v>3.1844066255970427</c:v>
                </c:pt>
                <c:pt idx="15">
                  <c:v>3.4201502914509727</c:v>
                </c:pt>
                <c:pt idx="16">
                  <c:v>3.645606321449808</c:v>
                </c:pt>
                <c:pt idx="17">
                  <c:v>3.8592727537806413</c:v>
                </c:pt>
                <c:pt idx="18">
                  <c:v>4.0601450573433935</c:v>
                </c:pt>
                <c:pt idx="19">
                  <c:v>4.2476518747085379</c:v>
                </c:pt>
                <c:pt idx="20">
                  <c:v>4.4215858959930987</c:v>
                </c:pt>
                <c:pt idx="21">
                  <c:v>4.5820354129715426</c:v>
                </c:pt>
                <c:pt idx="22">
                  <c:v>4.7293202647909389</c:v>
                </c:pt>
                <c:pt idx="23">
                  <c:v>4.8639343844080276</c:v>
                </c:pt>
                <c:pt idx="24">
                  <c:v>4.9864960068967381</c:v>
                </c:pt>
                <c:pt idx="25">
                  <c:v>5.0977057782237445</c:v>
                </c:pt>
                <c:pt idx="26">
                  <c:v>5.198312454336234</c:v>
                </c:pt>
                <c:pt idx="27">
                  <c:v>5.2890855472980061</c:v>
                </c:pt>
                <c:pt idx="28">
                  <c:v>5.3707941025633819</c:v>
                </c:pt>
                <c:pt idx="29">
                  <c:v>5.4441907317867972</c:v>
                </c:pt>
                <c:pt idx="30">
                  <c:v>5.5100000406118657</c:v>
                </c:pt>
                <c:pt idx="31">
                  <c:v>5.5689106515364646</c:v>
                </c:pt>
                <c:pt idx="32">
                  <c:v>5.6215701070530564</c:v>
                </c:pt>
                <c:pt idx="33">
                  <c:v>5.6685820331768078</c:v>
                </c:pt>
                <c:pt idx="34">
                  <c:v>5.7105050386098792</c:v>
                </c:pt>
                <c:pt idx="35">
                  <c:v>5.7478529143048434</c:v>
                </c:pt>
                <c:pt idx="36">
                  <c:v>5.7810957789019888</c:v>
                </c:pt>
                <c:pt idx="37">
                  <c:v>5.8106618860557333</c:v>
                </c:pt>
                <c:pt idx="38">
                  <c:v>5.881003098306504</c:v>
                </c:pt>
                <c:pt idx="39">
                  <c:v>5.9157000774530761</c:v>
                </c:pt>
                <c:pt idx="40">
                  <c:v>5.942978303963681</c:v>
                </c:pt>
                <c:pt idx="41">
                  <c:v>5.9643973680206752</c:v>
                </c:pt>
                <c:pt idx="42">
                  <c:v>5.9811994313406416</c:v>
                </c:pt>
                <c:pt idx="43" formatCode="General">
                  <c:v>5.9943697010067467</c:v>
                </c:pt>
                <c:pt idx="44" formatCode="General">
                  <c:v>6.0046870633603504</c:v>
                </c:pt>
                <c:pt idx="45" formatCode="General">
                  <c:v>6.0127657541427126</c:v>
                </c:pt>
                <c:pt idx="46" formatCode="General">
                  <c:v>6.0190892261630484</c:v>
                </c:pt>
                <c:pt idx="47" formatCode="General">
                  <c:v>6.0240374227944251</c:v>
                </c:pt>
                <c:pt idx="48" formatCode="General">
                  <c:v>6.0279085900514158</c:v>
                </c:pt>
                <c:pt idx="49" formatCode="General">
                  <c:v>6.0309366299559688</c:v>
                </c:pt>
                <c:pt idx="50" formatCode="General">
                  <c:v>6.0333048517137549</c:v>
                </c:pt>
                <c:pt idx="51" formatCode="General">
                  <c:v>6.0351568351891807</c:v>
                </c:pt>
                <c:pt idx="52" formatCode="General">
                  <c:v>6.0366049929080994</c:v>
                </c:pt>
                <c:pt idx="53" formatCode="General">
                  <c:v>6.0377373058990145</c:v>
                </c:pt>
                <c:pt idx="54" formatCode="General">
                  <c:v>6.0386226154039413</c:v>
                </c:pt>
                <c:pt idx="55" formatCode="General">
                  <c:v>6.039314775525968</c:v>
                </c:pt>
                <c:pt idx="56" formatCode="General">
                  <c:v>6.039855909229793</c:v>
                </c:pt>
                <c:pt idx="57" formatCode="General">
                  <c:v>6.040278959610184</c:v>
                </c:pt>
                <c:pt idx="58" formatCode="General">
                  <c:v>6.0406096879296722</c:v>
                </c:pt>
                <c:pt idx="59" formatCode="General">
                  <c:v>6.0408682377613374</c:v>
                </c:pt>
                <c:pt idx="60" formatCode="General">
                  <c:v>6.0410703590771</c:v>
                </c:pt>
                <c:pt idx="61" formatCode="General">
                  <c:v>6.041228365976739</c:v>
                </c:pt>
                <c:pt idx="62" formatCode="General">
                  <c:v>6.0413518858735245</c:v>
                </c:pt>
                <c:pt idx="63" formatCode="General">
                  <c:v>6.0414484454587587</c:v>
                </c:pt>
                <c:pt idx="64" formatCode="General">
                  <c:v>6.041523928951829</c:v>
                </c:pt>
                <c:pt idx="65" formatCode="General">
                  <c:v>6.0415829364392302</c:v>
                </c:pt>
                <c:pt idx="66" formatCode="General">
                  <c:v>6.0416290640659156</c:v>
                </c:pt>
                <c:pt idx="67" formatCode="General">
                  <c:v>6.0416651231094711</c:v>
                </c:pt>
                <c:pt idx="68" formatCode="General">
                  <c:v>6.0416933112609232</c:v>
                </c:pt>
                <c:pt idx="69" formatCode="General">
                  <c:v>6.0417397186582988</c:v>
                </c:pt>
                <c:pt idx="70" formatCode="General">
                  <c:v>6.0417647921443276</c:v>
                </c:pt>
                <c:pt idx="71" formatCode="General">
                  <c:v>6.0417783390761084</c:v>
                </c:pt>
                <c:pt idx="72" formatCode="General">
                  <c:v>6.0417856583243328</c:v>
                </c:pt>
                <c:pt idx="73" formatCode="General">
                  <c:v>6.0417896128248252</c:v>
                </c:pt>
                <c:pt idx="74" formatCode="General">
                  <c:v>6.0417917493921873</c:v>
                </c:pt>
                <c:pt idx="75" formatCode="General">
                  <c:v>6.041792903752631</c:v>
                </c:pt>
                <c:pt idx="76" formatCode="General">
                  <c:v>6.0417935274389603</c:v>
                </c:pt>
                <c:pt idx="77" formatCode="General">
                  <c:v>6.0417938644087599</c:v>
                </c:pt>
                <c:pt idx="78" formatCode="General">
                  <c:v>6.0417940464692546</c:v>
                </c:pt>
                <c:pt idx="79" formatCode="General">
                  <c:v>6.0417941448342205</c:v>
                </c:pt>
                <c:pt idx="80" formatCode="General">
                  <c:v>6.0417941979795575</c:v>
                </c:pt>
                <c:pt idx="81" formatCode="General">
                  <c:v>6.0417942266933071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8-474F-A857-3093169EE7F3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plus>
            <c:minus>
              <c:numRef>
                <c:f>resumo!$F$31:$F$37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resumo!$E$31:$E$37</c:f>
              <c:numCache>
                <c:formatCode>0.00</c:formatCode>
                <c:ptCount val="7"/>
                <c:pt idx="0">
                  <c:v>4.8414405666666669</c:v>
                </c:pt>
                <c:pt idx="1">
                  <c:v>2.0053856777777779</c:v>
                </c:pt>
                <c:pt idx="2">
                  <c:v>3.0112744444444441</c:v>
                </c:pt>
                <c:pt idx="3">
                  <c:v>3.0068023333333329</c:v>
                </c:pt>
                <c:pt idx="4">
                  <c:v>6.6441858888888881</c:v>
                </c:pt>
                <c:pt idx="5">
                  <c:v>7.7767555555555559</c:v>
                </c:pt>
                <c:pt idx="6">
                  <c:v>8.6175333333333342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48-474F-A857-3093169EE7F3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resumo!$E$41:$E$47</c:f>
              <c:numCache>
                <c:formatCode>0.000</c:formatCode>
                <c:ptCount val="7"/>
                <c:pt idx="0">
                  <c:v>4.4379999999999997</c:v>
                </c:pt>
                <c:pt idx="1">
                  <c:v>2.8576666666666668</c:v>
                </c:pt>
                <c:pt idx="2">
                  <c:v>2.8170000000000002</c:v>
                </c:pt>
                <c:pt idx="3">
                  <c:v>2.7923333333333331</c:v>
                </c:pt>
                <c:pt idx="4">
                  <c:v>2.863</c:v>
                </c:pt>
                <c:pt idx="5">
                  <c:v>2.9453333333333327</c:v>
                </c:pt>
                <c:pt idx="6">
                  <c:v>2.8963333333333332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48-474F-A857-3093169EE7F3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resumo!$D$77:$J$77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5">
                    <c:v>0.56244884087392744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resumo!$D$77:$J$77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5">
                    <c:v>0.56244884087392744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resumo!$D$76:$J$76</c:f>
              <c:numCache>
                <c:formatCode>0.00</c:formatCode>
                <c:ptCount val="7"/>
                <c:pt idx="0">
                  <c:v>0</c:v>
                </c:pt>
                <c:pt idx="1">
                  <c:v>0.35561791034893669</c:v>
                </c:pt>
                <c:pt idx="2">
                  <c:v>0.74522624308539243</c:v>
                </c:pt>
                <c:pt idx="3">
                  <c:v>0.73139591003133508</c:v>
                </c:pt>
                <c:pt idx="4">
                  <c:v>0.91318838298976612</c:v>
                </c:pt>
                <c:pt idx="5">
                  <c:v>1.3282349068490629</c:v>
                </c:pt>
                <c:pt idx="6">
                  <c:v>1.8123377449248224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48-474F-A857-3093169EE7F3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resumo!$N$77:$T$77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5">
                    <c:v>0.12296750736440787</c:v>
                  </c:pt>
                  <c:pt idx="6">
                    <c:v>7.3649338102702022E-4</c:v>
                  </c:pt>
                </c:numCache>
              </c:numRef>
            </c:plus>
            <c:minus>
              <c:numRef>
                <c:f>resumo!$N$77:$T$77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5">
                    <c:v>0.12296750736440787</c:v>
                  </c:pt>
                  <c:pt idx="6">
                    <c:v>7.3649338102702022E-4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resumo!$N$76:$T$76</c:f>
              <c:numCache>
                <c:formatCode>0.00</c:formatCode>
                <c:ptCount val="7"/>
                <c:pt idx="0">
                  <c:v>0</c:v>
                </c:pt>
                <c:pt idx="1">
                  <c:v>7.160159521917258</c:v>
                </c:pt>
                <c:pt idx="2">
                  <c:v>5.7944334063214482</c:v>
                </c:pt>
                <c:pt idx="3">
                  <c:v>3.0675752504402869</c:v>
                </c:pt>
                <c:pt idx="4">
                  <c:v>2.2301876643671577</c:v>
                </c:pt>
                <c:pt idx="5">
                  <c:v>1.3368807996415739</c:v>
                </c:pt>
                <c:pt idx="6">
                  <c:v>0.22659833758209294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795696"/>
        <c:axId val="-372788624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resumo!$D$57:$J$57</c:f>
                <c:numCache>
                  <c:formatCode>General</c:formatCode>
                  <c:ptCount val="7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resumo!$D$57:$J$57</c:f>
                <c:numCache>
                  <c:formatCode>General</c:formatCode>
                  <c:ptCount val="7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resumo!$D$56:$J$56</c:f>
              <c:numCache>
                <c:formatCode>0.00</c:formatCode>
                <c:ptCount val="7"/>
                <c:pt idx="0">
                  <c:v>21.048250521230646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800592"/>
        <c:axId val="-372795152"/>
      </c:scatterChart>
      <c:valAx>
        <c:axId val="-372795696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88624"/>
        <c:crossesAt val="-1"/>
        <c:crossBetween val="midCat"/>
        <c:majorUnit val="25"/>
      </c:valAx>
      <c:valAx>
        <c:axId val="-37278862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OD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, 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pH, RFU, EtOH </a:t>
                </a:r>
                <a:r>
                  <a:rPr lang="pt-PT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, HAc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(g/L)</a:t>
                </a:r>
                <a:r>
                  <a:rPr lang="pt-PT" sz="1400">
                    <a:solidFill>
                      <a:sysClr val="windowText" lastClr="000000"/>
                    </a:solidFill>
                  </a:rPr>
                  <a:t> 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95696"/>
        <c:crossesAt val="0"/>
        <c:crossBetween val="midCat"/>
        <c:majorUnit val="2"/>
      </c:valAx>
      <c:valAx>
        <c:axId val="-372795152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800592"/>
        <c:crosses val="max"/>
        <c:crossBetween val="midCat"/>
        <c:majorUnit val="5"/>
        <c:minorUnit val="5"/>
      </c:valAx>
      <c:valAx>
        <c:axId val="-37280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2795152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 + empty plasmid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plus>
            <c:minus>
              <c:numRef>
                <c:f>resumo!$F$5:$F$26</c:f>
                <c:numCache>
                  <c:formatCode>General</c:formatCode>
                  <c:ptCount val="22"/>
                  <c:pt idx="0">
                    <c:v>2.5725581734055241E-2</c:v>
                  </c:pt>
                  <c:pt idx="1">
                    <c:v>1.5456030825826136E-2</c:v>
                  </c:pt>
                  <c:pt idx="2">
                    <c:v>3.6285901761795435E-2</c:v>
                  </c:pt>
                  <c:pt idx="4">
                    <c:v>0.31799720473963655</c:v>
                  </c:pt>
                  <c:pt idx="5">
                    <c:v>0.33638602164114273</c:v>
                  </c:pt>
                  <c:pt idx="6">
                    <c:v>0.10873004286866746</c:v>
                  </c:pt>
                  <c:pt idx="7">
                    <c:v>0.11775681155103847</c:v>
                  </c:pt>
                  <c:pt idx="8">
                    <c:v>0.54356845628372297</c:v>
                  </c:pt>
                  <c:pt idx="9">
                    <c:v>0.23478122203920407</c:v>
                  </c:pt>
                  <c:pt idx="10">
                    <c:v>0.18571184369578791</c:v>
                  </c:pt>
                  <c:pt idx="11">
                    <c:v>4.3204937989385225E-2</c:v>
                  </c:pt>
                  <c:pt idx="12">
                    <c:v>3.7712361663282568E-2</c:v>
                  </c:pt>
                  <c:pt idx="13">
                    <c:v>0.23019315560826067</c:v>
                  </c:pt>
                  <c:pt idx="14">
                    <c:v>0.50208454356700616</c:v>
                  </c:pt>
                  <c:pt idx="15">
                    <c:v>0.24783507060588161</c:v>
                  </c:pt>
                  <c:pt idx="16">
                    <c:v>8.9938250421547197E-2</c:v>
                  </c:pt>
                  <c:pt idx="17">
                    <c:v>0.57185856837352256</c:v>
                  </c:pt>
                  <c:pt idx="18">
                    <c:v>5.7348835113617387E-2</c:v>
                  </c:pt>
                  <c:pt idx="19">
                    <c:v>0.14236104336041761</c:v>
                  </c:pt>
                  <c:pt idx="20">
                    <c:v>0.33346664001066134</c:v>
                  </c:pt>
                  <c:pt idx="21">
                    <c:v>0.75082177201606215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resumo!$E$5:$E$26</c:f>
              <c:numCache>
                <c:formatCode>0.000</c:formatCode>
                <c:ptCount val="22"/>
                <c:pt idx="0">
                  <c:v>0.47416666666666663</c:v>
                </c:pt>
                <c:pt idx="1">
                  <c:v>0.4466666666666666</c:v>
                </c:pt>
                <c:pt idx="2">
                  <c:v>0.505</c:v>
                </c:pt>
                <c:pt idx="4">
                  <c:v>5.0233333333333334</c:v>
                </c:pt>
                <c:pt idx="5">
                  <c:v>4.546666666666666</c:v>
                </c:pt>
                <c:pt idx="6">
                  <c:v>4.9866666666666672</c:v>
                </c:pt>
                <c:pt idx="7">
                  <c:v>5.5</c:v>
                </c:pt>
                <c:pt idx="8">
                  <c:v>5.28</c:v>
                </c:pt>
                <c:pt idx="9">
                  <c:v>5.6433333333333335</c:v>
                </c:pt>
                <c:pt idx="10">
                  <c:v>5.6066666666666665</c:v>
                </c:pt>
                <c:pt idx="11">
                  <c:v>5.66</c:v>
                </c:pt>
                <c:pt idx="12">
                  <c:v>5.8733333333333322</c:v>
                </c:pt>
                <c:pt idx="13">
                  <c:v>6.003333333333333</c:v>
                </c:pt>
                <c:pt idx="14">
                  <c:v>6.7133333333333338</c:v>
                </c:pt>
                <c:pt idx="15">
                  <c:v>6.0533333333333319</c:v>
                </c:pt>
                <c:pt idx="16">
                  <c:v>6.4533333333333331</c:v>
                </c:pt>
                <c:pt idx="17">
                  <c:v>5.4866666666666672</c:v>
                </c:pt>
                <c:pt idx="18">
                  <c:v>6.0666666666666664</c:v>
                </c:pt>
                <c:pt idx="19">
                  <c:v>6.28</c:v>
                </c:pt>
                <c:pt idx="20">
                  <c:v>5.62</c:v>
                </c:pt>
                <c:pt idx="21">
                  <c:v>6.94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8-474F-A857-3093169EE7F3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resumo!$X$3:$X$86</c:f>
              <c:numCache>
                <c:formatCode>0.0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42</c:v>
                </c:pt>
                <c:pt idx="40">
                  <c:v>44</c:v>
                </c:pt>
                <c:pt idx="41">
                  <c:v>46</c:v>
                </c:pt>
                <c:pt idx="42">
                  <c:v>48</c:v>
                </c:pt>
                <c:pt idx="43" formatCode="General">
                  <c:v>50</c:v>
                </c:pt>
                <c:pt idx="44" formatCode="General">
                  <c:v>52</c:v>
                </c:pt>
                <c:pt idx="45" formatCode="General">
                  <c:v>54</c:v>
                </c:pt>
                <c:pt idx="46" formatCode="General">
                  <c:v>56</c:v>
                </c:pt>
                <c:pt idx="47" formatCode="General">
                  <c:v>58</c:v>
                </c:pt>
                <c:pt idx="48" formatCode="General">
                  <c:v>60</c:v>
                </c:pt>
                <c:pt idx="49" formatCode="General">
                  <c:v>62</c:v>
                </c:pt>
                <c:pt idx="50" formatCode="General">
                  <c:v>64</c:v>
                </c:pt>
                <c:pt idx="51" formatCode="General">
                  <c:v>66</c:v>
                </c:pt>
                <c:pt idx="52" formatCode="General">
                  <c:v>68</c:v>
                </c:pt>
                <c:pt idx="53" formatCode="General">
                  <c:v>70</c:v>
                </c:pt>
                <c:pt idx="54" formatCode="General">
                  <c:v>72</c:v>
                </c:pt>
                <c:pt idx="55" formatCode="General">
                  <c:v>74</c:v>
                </c:pt>
                <c:pt idx="56" formatCode="General">
                  <c:v>76</c:v>
                </c:pt>
                <c:pt idx="57" formatCode="General">
                  <c:v>78</c:v>
                </c:pt>
                <c:pt idx="58" formatCode="General">
                  <c:v>80</c:v>
                </c:pt>
                <c:pt idx="59" formatCode="General">
                  <c:v>82</c:v>
                </c:pt>
                <c:pt idx="60" formatCode="General">
                  <c:v>84</c:v>
                </c:pt>
                <c:pt idx="61" formatCode="General">
                  <c:v>86</c:v>
                </c:pt>
                <c:pt idx="62" formatCode="General">
                  <c:v>88</c:v>
                </c:pt>
                <c:pt idx="63" formatCode="General">
                  <c:v>90</c:v>
                </c:pt>
                <c:pt idx="64" formatCode="General">
                  <c:v>92</c:v>
                </c:pt>
                <c:pt idx="65" formatCode="General">
                  <c:v>94</c:v>
                </c:pt>
                <c:pt idx="66" formatCode="General">
                  <c:v>96</c:v>
                </c:pt>
                <c:pt idx="67" formatCode="General">
                  <c:v>98</c:v>
                </c:pt>
                <c:pt idx="68" formatCode="General">
                  <c:v>100</c:v>
                </c:pt>
                <c:pt idx="69" formatCode="General">
                  <c:v>105</c:v>
                </c:pt>
                <c:pt idx="70" formatCode="General">
                  <c:v>110</c:v>
                </c:pt>
                <c:pt idx="71" formatCode="General">
                  <c:v>115</c:v>
                </c:pt>
                <c:pt idx="72" formatCode="General">
                  <c:v>120</c:v>
                </c:pt>
                <c:pt idx="73" formatCode="General">
                  <c:v>125</c:v>
                </c:pt>
                <c:pt idx="74" formatCode="General">
                  <c:v>130</c:v>
                </c:pt>
                <c:pt idx="75" formatCode="General">
                  <c:v>135</c:v>
                </c:pt>
                <c:pt idx="76" formatCode="General">
                  <c:v>140</c:v>
                </c:pt>
                <c:pt idx="77" formatCode="General">
                  <c:v>145</c:v>
                </c:pt>
                <c:pt idx="78" formatCode="General">
                  <c:v>150</c:v>
                </c:pt>
                <c:pt idx="79" formatCode="General">
                  <c:v>155</c:v>
                </c:pt>
                <c:pt idx="80" formatCode="General">
                  <c:v>160</c:v>
                </c:pt>
                <c:pt idx="81" formatCode="General">
                  <c:v>165</c:v>
                </c:pt>
              </c:numCache>
            </c:numRef>
          </c:xVal>
          <c:yVal>
            <c:numRef>
              <c:f>resumo!$Y$3:$Y$86</c:f>
              <c:numCache>
                <c:formatCode>0.0</c:formatCode>
                <c:ptCount val="84"/>
                <c:pt idx="0">
                  <c:v>0.57254373418181048</c:v>
                </c:pt>
                <c:pt idx="1">
                  <c:v>0.63118725605898052</c:v>
                </c:pt>
                <c:pt idx="2">
                  <c:v>0.7115739835827195</c:v>
                </c:pt>
                <c:pt idx="3">
                  <c:v>0.81632869297630617</c:v>
                </c:pt>
                <c:pt idx="4">
                  <c:v>0.94685994781386484</c:v>
                </c:pt>
                <c:pt idx="5">
                  <c:v>1.1031910631436623</c:v>
                </c:pt>
                <c:pt idx="6">
                  <c:v>1.2839702493354748</c:v>
                </c:pt>
                <c:pt idx="7">
                  <c:v>1.4866351519933336</c:v>
                </c:pt>
                <c:pt idx="8">
                  <c:v>1.7076846185689847</c:v>
                </c:pt>
                <c:pt idx="9">
                  <c:v>1.9430033287201982</c:v>
                </c:pt>
                <c:pt idx="10">
                  <c:v>2.1881898856295825</c:v>
                </c:pt>
                <c:pt idx="11">
                  <c:v>2.4388511072215513</c:v>
                </c:pt>
                <c:pt idx="12">
                  <c:v>2.6908397734394462</c:v>
                </c:pt>
                <c:pt idx="13">
                  <c:v>2.9404264812715559</c:v>
                </c:pt>
                <c:pt idx="14">
                  <c:v>3.1844066255970427</c:v>
                </c:pt>
                <c:pt idx="15">
                  <c:v>3.4201502914509727</c:v>
                </c:pt>
                <c:pt idx="16">
                  <c:v>3.645606321449808</c:v>
                </c:pt>
                <c:pt idx="17">
                  <c:v>3.8592727537806413</c:v>
                </c:pt>
                <c:pt idx="18">
                  <c:v>4.0601450573433935</c:v>
                </c:pt>
                <c:pt idx="19">
                  <c:v>4.2476518747085379</c:v>
                </c:pt>
                <c:pt idx="20">
                  <c:v>4.4215858959930987</c:v>
                </c:pt>
                <c:pt idx="21">
                  <c:v>4.5820354129715426</c:v>
                </c:pt>
                <c:pt idx="22">
                  <c:v>4.7293202647909389</c:v>
                </c:pt>
                <c:pt idx="23">
                  <c:v>4.8639343844080276</c:v>
                </c:pt>
                <c:pt idx="24">
                  <c:v>4.9864960068967381</c:v>
                </c:pt>
                <c:pt idx="25">
                  <c:v>5.0977057782237445</c:v>
                </c:pt>
                <c:pt idx="26">
                  <c:v>5.198312454336234</c:v>
                </c:pt>
                <c:pt idx="27">
                  <c:v>5.2890855472980061</c:v>
                </c:pt>
                <c:pt idx="28">
                  <c:v>5.3707941025633819</c:v>
                </c:pt>
                <c:pt idx="29">
                  <c:v>5.4441907317867972</c:v>
                </c:pt>
                <c:pt idx="30">
                  <c:v>5.5100000406118657</c:v>
                </c:pt>
                <c:pt idx="31">
                  <c:v>5.5689106515364646</c:v>
                </c:pt>
                <c:pt idx="32">
                  <c:v>5.6215701070530564</c:v>
                </c:pt>
                <c:pt idx="33">
                  <c:v>5.6685820331768078</c:v>
                </c:pt>
                <c:pt idx="34">
                  <c:v>5.7105050386098792</c:v>
                </c:pt>
                <c:pt idx="35">
                  <c:v>5.7478529143048434</c:v>
                </c:pt>
                <c:pt idx="36">
                  <c:v>5.7810957789019888</c:v>
                </c:pt>
                <c:pt idx="37">
                  <c:v>5.8106618860557333</c:v>
                </c:pt>
                <c:pt idx="38">
                  <c:v>5.881003098306504</c:v>
                </c:pt>
                <c:pt idx="39">
                  <c:v>5.9157000774530761</c:v>
                </c:pt>
                <c:pt idx="40">
                  <c:v>5.942978303963681</c:v>
                </c:pt>
                <c:pt idx="41">
                  <c:v>5.9643973680206752</c:v>
                </c:pt>
                <c:pt idx="42">
                  <c:v>5.9811994313406416</c:v>
                </c:pt>
                <c:pt idx="43" formatCode="General">
                  <c:v>5.9943697010067467</c:v>
                </c:pt>
                <c:pt idx="44" formatCode="General">
                  <c:v>6.0046870633603504</c:v>
                </c:pt>
                <c:pt idx="45" formatCode="General">
                  <c:v>6.0127657541427126</c:v>
                </c:pt>
                <c:pt idx="46" formatCode="General">
                  <c:v>6.0190892261630484</c:v>
                </c:pt>
                <c:pt idx="47" formatCode="General">
                  <c:v>6.0240374227944251</c:v>
                </c:pt>
                <c:pt idx="48" formatCode="General">
                  <c:v>6.0279085900514158</c:v>
                </c:pt>
                <c:pt idx="49" formatCode="General">
                  <c:v>6.0309366299559688</c:v>
                </c:pt>
                <c:pt idx="50" formatCode="General">
                  <c:v>6.0333048517137549</c:v>
                </c:pt>
                <c:pt idx="51" formatCode="General">
                  <c:v>6.0351568351891807</c:v>
                </c:pt>
                <c:pt idx="52" formatCode="General">
                  <c:v>6.0366049929080994</c:v>
                </c:pt>
                <c:pt idx="53" formatCode="General">
                  <c:v>6.0377373058990145</c:v>
                </c:pt>
                <c:pt idx="54" formatCode="General">
                  <c:v>6.0386226154039413</c:v>
                </c:pt>
                <c:pt idx="55" formatCode="General">
                  <c:v>6.039314775525968</c:v>
                </c:pt>
                <c:pt idx="56" formatCode="General">
                  <c:v>6.039855909229793</c:v>
                </c:pt>
                <c:pt idx="57" formatCode="General">
                  <c:v>6.040278959610184</c:v>
                </c:pt>
                <c:pt idx="58" formatCode="General">
                  <c:v>6.0406096879296722</c:v>
                </c:pt>
                <c:pt idx="59" formatCode="General">
                  <c:v>6.0408682377613374</c:v>
                </c:pt>
                <c:pt idx="60" formatCode="General">
                  <c:v>6.0410703590771</c:v>
                </c:pt>
                <c:pt idx="61" formatCode="General">
                  <c:v>6.041228365976739</c:v>
                </c:pt>
                <c:pt idx="62" formatCode="General">
                  <c:v>6.0413518858735245</c:v>
                </c:pt>
                <c:pt idx="63" formatCode="General">
                  <c:v>6.0414484454587587</c:v>
                </c:pt>
                <c:pt idx="64" formatCode="General">
                  <c:v>6.041523928951829</c:v>
                </c:pt>
                <c:pt idx="65" formatCode="General">
                  <c:v>6.0415829364392302</c:v>
                </c:pt>
                <c:pt idx="66" formatCode="General">
                  <c:v>6.0416290640659156</c:v>
                </c:pt>
                <c:pt idx="67" formatCode="General">
                  <c:v>6.0416651231094711</c:v>
                </c:pt>
                <c:pt idx="68" formatCode="General">
                  <c:v>6.0416933112609232</c:v>
                </c:pt>
                <c:pt idx="69" formatCode="General">
                  <c:v>6.0417397186582988</c:v>
                </c:pt>
                <c:pt idx="70" formatCode="General">
                  <c:v>6.0417647921443276</c:v>
                </c:pt>
                <c:pt idx="71" formatCode="General">
                  <c:v>6.0417783390761084</c:v>
                </c:pt>
                <c:pt idx="72" formatCode="General">
                  <c:v>6.0417856583243328</c:v>
                </c:pt>
                <c:pt idx="73" formatCode="General">
                  <c:v>6.0417896128248252</c:v>
                </c:pt>
                <c:pt idx="74" formatCode="General">
                  <c:v>6.0417917493921873</c:v>
                </c:pt>
                <c:pt idx="75" formatCode="General">
                  <c:v>6.041792903752631</c:v>
                </c:pt>
                <c:pt idx="76" formatCode="General">
                  <c:v>6.0417935274389603</c:v>
                </c:pt>
                <c:pt idx="77" formatCode="General">
                  <c:v>6.0417938644087599</c:v>
                </c:pt>
                <c:pt idx="78" formatCode="General">
                  <c:v>6.0417940464692546</c:v>
                </c:pt>
                <c:pt idx="79" formatCode="General">
                  <c:v>6.0417941448342205</c:v>
                </c:pt>
                <c:pt idx="80" formatCode="General">
                  <c:v>6.0417941979795575</c:v>
                </c:pt>
                <c:pt idx="81" formatCode="General">
                  <c:v>6.0417942266933071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8-474F-A857-3093169EE7F3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plus>
            <c:minus>
              <c:numRef>
                <c:f>resumo!$F$31:$F$37</c:f>
                <c:numCache>
                  <c:formatCode>General</c:formatCode>
                  <c:ptCount val="7"/>
                  <c:pt idx="0">
                    <c:v>0.37081453071418058</c:v>
                  </c:pt>
                  <c:pt idx="1">
                    <c:v>0.10779988117975987</c:v>
                  </c:pt>
                  <c:pt idx="2">
                    <c:v>0.32318028442897406</c:v>
                  </c:pt>
                  <c:pt idx="3">
                    <c:v>0.63714744682634972</c:v>
                  </c:pt>
                  <c:pt idx="4">
                    <c:v>1.0275810395755391</c:v>
                  </c:pt>
                  <c:pt idx="5">
                    <c:v>1.509015659050386</c:v>
                  </c:pt>
                  <c:pt idx="6">
                    <c:v>0.22664240066187502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resumo!$E$31:$E$37</c:f>
              <c:numCache>
                <c:formatCode>0.00</c:formatCode>
                <c:ptCount val="7"/>
                <c:pt idx="0">
                  <c:v>4.8414405666666669</c:v>
                </c:pt>
                <c:pt idx="1">
                  <c:v>2.0053856777777779</c:v>
                </c:pt>
                <c:pt idx="2">
                  <c:v>3.0112744444444441</c:v>
                </c:pt>
                <c:pt idx="3">
                  <c:v>3.0068023333333329</c:v>
                </c:pt>
                <c:pt idx="4">
                  <c:v>6.6441858888888881</c:v>
                </c:pt>
                <c:pt idx="5">
                  <c:v>7.7767555555555559</c:v>
                </c:pt>
                <c:pt idx="6">
                  <c:v>8.6175333333333342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48-474F-A857-3093169EE7F3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resumo!$E$41:$E$47</c:f>
              <c:numCache>
                <c:formatCode>0.000</c:formatCode>
                <c:ptCount val="7"/>
                <c:pt idx="0">
                  <c:v>4.4379999999999997</c:v>
                </c:pt>
                <c:pt idx="1">
                  <c:v>2.8576666666666668</c:v>
                </c:pt>
                <c:pt idx="2">
                  <c:v>2.8170000000000002</c:v>
                </c:pt>
                <c:pt idx="3">
                  <c:v>2.7923333333333331</c:v>
                </c:pt>
                <c:pt idx="4">
                  <c:v>2.863</c:v>
                </c:pt>
                <c:pt idx="5">
                  <c:v>2.9453333333333327</c:v>
                </c:pt>
                <c:pt idx="6">
                  <c:v>2.8963333333333332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48-474F-A857-3093169EE7F3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resumo!$D$77:$J$77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5">
                    <c:v>0.56244884087392744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resumo!$D$77:$J$77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3.3147143144512364E-2</c:v>
                  </c:pt>
                  <c:pt idx="2">
                    <c:v>1.5852540620053646E-2</c:v>
                  </c:pt>
                  <c:pt idx="3">
                    <c:v>0.16739165347573801</c:v>
                  </c:pt>
                  <c:pt idx="4">
                    <c:v>0.18660499638144776</c:v>
                  </c:pt>
                  <c:pt idx="5">
                    <c:v>0.56244884087392744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resumo!$D$76:$J$76</c:f>
              <c:numCache>
                <c:formatCode>0.00</c:formatCode>
                <c:ptCount val="7"/>
                <c:pt idx="0">
                  <c:v>0</c:v>
                </c:pt>
                <c:pt idx="1">
                  <c:v>0.35561791034893669</c:v>
                </c:pt>
                <c:pt idx="2">
                  <c:v>0.74522624308539243</c:v>
                </c:pt>
                <c:pt idx="3">
                  <c:v>0.73139591003133508</c:v>
                </c:pt>
                <c:pt idx="4">
                  <c:v>0.91318838298976612</c:v>
                </c:pt>
                <c:pt idx="5">
                  <c:v>1.3282349068490629</c:v>
                </c:pt>
                <c:pt idx="6">
                  <c:v>1.8123377449248224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48-474F-A857-3093169EE7F3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resumo!$N$77:$T$77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5">
                    <c:v>0.12296750736440787</c:v>
                  </c:pt>
                  <c:pt idx="6">
                    <c:v>7.3649338102702022E-4</c:v>
                  </c:pt>
                </c:numCache>
              </c:numRef>
            </c:plus>
            <c:minus>
              <c:numRef>
                <c:f>resumo!$N$77:$T$77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0.27446294044337965</c:v>
                  </c:pt>
                  <c:pt idx="2">
                    <c:v>9.8275797088374695E-2</c:v>
                  </c:pt>
                  <c:pt idx="3">
                    <c:v>6.8940899437541059E-2</c:v>
                  </c:pt>
                  <c:pt idx="4">
                    <c:v>3.1469180144870545E-2</c:v>
                  </c:pt>
                  <c:pt idx="5">
                    <c:v>0.12296750736440787</c:v>
                  </c:pt>
                  <c:pt idx="6">
                    <c:v>7.3649338102702022E-4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resumo!$N$76:$T$76</c:f>
              <c:numCache>
                <c:formatCode>0.00</c:formatCode>
                <c:ptCount val="7"/>
                <c:pt idx="0">
                  <c:v>0</c:v>
                </c:pt>
                <c:pt idx="1">
                  <c:v>7.160159521917258</c:v>
                </c:pt>
                <c:pt idx="2">
                  <c:v>5.7944334063214482</c:v>
                </c:pt>
                <c:pt idx="3">
                  <c:v>3.0675752504402869</c:v>
                </c:pt>
                <c:pt idx="4">
                  <c:v>2.2301876643671577</c:v>
                </c:pt>
                <c:pt idx="5">
                  <c:v>1.3368807996415739</c:v>
                </c:pt>
                <c:pt idx="6">
                  <c:v>0.22659833758209294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786992"/>
        <c:axId val="-372791888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resumo!$D$57:$J$57</c:f>
                <c:numCache>
                  <c:formatCode>General</c:formatCode>
                  <c:ptCount val="7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resumo!$D$57:$J$57</c:f>
                <c:numCache>
                  <c:formatCode>General</c:formatCode>
                  <c:ptCount val="7"/>
                  <c:pt idx="0">
                    <c:v>1.0724649187167954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resumo!$D$56:$J$56</c:f>
              <c:numCache>
                <c:formatCode>0.00</c:formatCode>
                <c:ptCount val="7"/>
                <c:pt idx="0">
                  <c:v>21.048250521230646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A48-474F-A857-3093169EE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788080"/>
        <c:axId val="-372797328"/>
      </c:scatterChart>
      <c:valAx>
        <c:axId val="-372786992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91888"/>
        <c:crossesAt val="-1"/>
        <c:crossBetween val="midCat"/>
        <c:majorUnit val="25"/>
      </c:valAx>
      <c:valAx>
        <c:axId val="-372791888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86992"/>
        <c:crossesAt val="0"/>
        <c:crossBetween val="midCat"/>
        <c:majorUnit val="2"/>
      </c:valAx>
      <c:valAx>
        <c:axId val="-372797328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88080"/>
        <c:crosses val="max"/>
        <c:crossBetween val="midCat"/>
        <c:majorUnit val="5"/>
        <c:minorUnit val="5"/>
      </c:valAx>
      <c:valAx>
        <c:axId val="-3727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2797328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 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plus>
            <c:minus>
              <c:numRef>
                <c:f>resumo!$H$5:$H$26</c:f>
                <c:numCache>
                  <c:formatCode>General</c:formatCode>
                  <c:ptCount val="22"/>
                  <c:pt idx="0">
                    <c:v>3.7277115410575073E-2</c:v>
                  </c:pt>
                  <c:pt idx="1">
                    <c:v>4.2491829279939712E-2</c:v>
                  </c:pt>
                  <c:pt idx="2">
                    <c:v>5.2121652570372962E-2</c:v>
                  </c:pt>
                  <c:pt idx="3">
                    <c:v>0.54236109332764249</c:v>
                  </c:pt>
                  <c:pt idx="4">
                    <c:v>0.24560582693051525</c:v>
                  </c:pt>
                  <c:pt idx="5">
                    <c:v>3.7712361663282568E-2</c:v>
                  </c:pt>
                  <c:pt idx="6">
                    <c:v>0.30302181806302664</c:v>
                  </c:pt>
                  <c:pt idx="7">
                    <c:v>0.19136933459209782</c:v>
                  </c:pt>
                  <c:pt idx="8">
                    <c:v>0.70446196963829266</c:v>
                  </c:pt>
                  <c:pt idx="9">
                    <c:v>0.18785337071473779</c:v>
                  </c:pt>
                  <c:pt idx="10">
                    <c:v>6.7986926847903847E-2</c:v>
                  </c:pt>
                  <c:pt idx="11">
                    <c:v>0.18208667044996837</c:v>
                  </c:pt>
                  <c:pt idx="12">
                    <c:v>0.31084115271666035</c:v>
                  </c:pt>
                  <c:pt idx="13">
                    <c:v>9.2135166407235014E-2</c:v>
                  </c:pt>
                  <c:pt idx="14">
                    <c:v>0.82089382179833603</c:v>
                  </c:pt>
                  <c:pt idx="15">
                    <c:v>0.25282844425068612</c:v>
                  </c:pt>
                  <c:pt idx="16">
                    <c:v>0.33875589375766635</c:v>
                  </c:pt>
                  <c:pt idx="17">
                    <c:v>0.57781196480054975</c:v>
                  </c:pt>
                  <c:pt idx="18">
                    <c:v>0.16083117442419759</c:v>
                  </c:pt>
                  <c:pt idx="19">
                    <c:v>0.16357125528513766</c:v>
                  </c:pt>
                  <c:pt idx="20">
                    <c:v>0.22080660215572218</c:v>
                  </c:pt>
                  <c:pt idx="21">
                    <c:v>0.22113344387495987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resumo!$B$5:$B$26</c:f>
              <c:numCache>
                <c:formatCode>0</c:formatCode>
                <c:ptCount val="22"/>
                <c:pt idx="0">
                  <c:v>0</c:v>
                </c:pt>
                <c:pt idx="1">
                  <c:v>2.3333333334303461</c:v>
                </c:pt>
                <c:pt idx="2">
                  <c:v>4.4166666667442769</c:v>
                </c:pt>
                <c:pt idx="3">
                  <c:v>5.9500000000116415</c:v>
                </c:pt>
                <c:pt idx="4">
                  <c:v>20.333333333430346</c:v>
                </c:pt>
                <c:pt idx="5">
                  <c:v>22.416666666744277</c:v>
                </c:pt>
                <c:pt idx="6">
                  <c:v>26.416666666686069</c:v>
                </c:pt>
                <c:pt idx="7">
                  <c:v>28.583333333430346</c:v>
                </c:pt>
                <c:pt idx="8">
                  <c:v>29.616666666639503</c:v>
                </c:pt>
                <c:pt idx="9">
                  <c:v>44.666666666627862</c:v>
                </c:pt>
                <c:pt idx="10">
                  <c:v>48</c:v>
                </c:pt>
                <c:pt idx="11">
                  <c:v>49.833333333372138</c:v>
                </c:pt>
                <c:pt idx="12">
                  <c:v>52.833333333372138</c:v>
                </c:pt>
                <c:pt idx="13">
                  <c:v>68.500000000116415</c:v>
                </c:pt>
                <c:pt idx="14">
                  <c:v>77.583333333372138</c:v>
                </c:pt>
                <c:pt idx="15">
                  <c:v>92.583333333372138</c:v>
                </c:pt>
                <c:pt idx="16">
                  <c:v>96.149999999965075</c:v>
                </c:pt>
                <c:pt idx="17">
                  <c:v>99.966666666674428</c:v>
                </c:pt>
                <c:pt idx="18">
                  <c:v>101.93333333329065</c:v>
                </c:pt>
                <c:pt idx="19">
                  <c:v>103.33333333331393</c:v>
                </c:pt>
                <c:pt idx="20">
                  <c:v>144.33333333337214</c:v>
                </c:pt>
                <c:pt idx="21">
                  <c:v>165.08333333343035</c:v>
                </c:pt>
              </c:numCache>
            </c:numRef>
          </c:xVal>
          <c:yVal>
            <c:numRef>
              <c:f>resumo!$G$5:$G$26</c:f>
              <c:numCache>
                <c:formatCode>0.000</c:formatCode>
                <c:ptCount val="22"/>
                <c:pt idx="0">
                  <c:v>0.40250000000000002</c:v>
                </c:pt>
                <c:pt idx="1">
                  <c:v>0.40666666666666668</c:v>
                </c:pt>
                <c:pt idx="2">
                  <c:v>0.6</c:v>
                </c:pt>
                <c:pt idx="3">
                  <c:v>1.1933333333333334</c:v>
                </c:pt>
                <c:pt idx="4">
                  <c:v>5.3233333333333333</c:v>
                </c:pt>
                <c:pt idx="5">
                  <c:v>5.0333333333333341</c:v>
                </c:pt>
                <c:pt idx="6">
                  <c:v>5.7466666666666661</c:v>
                </c:pt>
                <c:pt idx="7">
                  <c:v>5.2666666666666666</c:v>
                </c:pt>
                <c:pt idx="8">
                  <c:v>5.12</c:v>
                </c:pt>
                <c:pt idx="9">
                  <c:v>5.4533333333333331</c:v>
                </c:pt>
                <c:pt idx="10">
                  <c:v>5.413333333333334</c:v>
                </c:pt>
                <c:pt idx="11">
                  <c:v>5.5266666666666664</c:v>
                </c:pt>
                <c:pt idx="12">
                  <c:v>5.8666666666666671</c:v>
                </c:pt>
                <c:pt idx="13">
                  <c:v>5.8266666666666671</c:v>
                </c:pt>
                <c:pt idx="14">
                  <c:v>6.3</c:v>
                </c:pt>
                <c:pt idx="15">
                  <c:v>6.1166666666666663</c:v>
                </c:pt>
                <c:pt idx="16">
                  <c:v>6.0666666666666673</c:v>
                </c:pt>
                <c:pt idx="17">
                  <c:v>5.6000000000000005</c:v>
                </c:pt>
                <c:pt idx="18">
                  <c:v>6.28</c:v>
                </c:pt>
                <c:pt idx="19">
                  <c:v>6.0133333333333328</c:v>
                </c:pt>
                <c:pt idx="20">
                  <c:v>5.7266666666666666</c:v>
                </c:pt>
                <c:pt idx="21">
                  <c:v>6.4900000000000011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9-4715-A574-482B9AE1DA0E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resumo!$Z$3:$Z$46</c:f>
              <c:numCache>
                <c:formatCode>0.0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resumo!$AA$3:$AA$46</c:f>
              <c:numCache>
                <c:formatCode>0.00</c:formatCode>
                <c:ptCount val="44"/>
                <c:pt idx="0">
                  <c:v>0.41927840498235697</c:v>
                </c:pt>
                <c:pt idx="1">
                  <c:v>0.44451252894880872</c:v>
                </c:pt>
                <c:pt idx="2">
                  <c:v>0.49342428189268256</c:v>
                </c:pt>
                <c:pt idx="3">
                  <c:v>0.57656607793392434</c:v>
                </c:pt>
                <c:pt idx="4">
                  <c:v>0.70306867512601889</c:v>
                </c:pt>
                <c:pt idx="5">
                  <c:v>0.87836787567627783</c:v>
                </c:pt>
                <c:pt idx="6">
                  <c:v>1.1028726773955242</c:v>
                </c:pt>
                <c:pt idx="7">
                  <c:v>1.3719112626274361</c:v>
                </c:pt>
                <c:pt idx="8">
                  <c:v>1.6767624570792672</c:v>
                </c:pt>
                <c:pt idx="9">
                  <c:v>2.0062794780967579</c:v>
                </c:pt>
                <c:pt idx="10">
                  <c:v>2.3485872430029828</c:v>
                </c:pt>
                <c:pt idx="11">
                  <c:v>3.9238492550455364</c:v>
                </c:pt>
                <c:pt idx="12">
                  <c:v>4.9226146825772581</c:v>
                </c:pt>
                <c:pt idx="13">
                  <c:v>5.4237099335905388</c:v>
                </c:pt>
                <c:pt idx="14">
                  <c:v>5.6509748265751902</c:v>
                </c:pt>
                <c:pt idx="15">
                  <c:v>5.7497158484317854</c:v>
                </c:pt>
                <c:pt idx="16">
                  <c:v>5.7918446041090812</c:v>
                </c:pt>
                <c:pt idx="17">
                  <c:v>5.8096821097808471</c:v>
                </c:pt>
                <c:pt idx="18">
                  <c:v>5.817210261526502</c:v>
                </c:pt>
                <c:pt idx="19">
                  <c:v>5.8203831325796758</c:v>
                </c:pt>
                <c:pt idx="20">
                  <c:v>5.8217196294647877</c:v>
                </c:pt>
                <c:pt idx="21">
                  <c:v>5.8222824615275632</c:v>
                </c:pt>
                <c:pt idx="22">
                  <c:v>5.8225194600536128</c:v>
                </c:pt>
                <c:pt idx="23">
                  <c:v>5.8226192516354667</c:v>
                </c:pt>
                <c:pt idx="24">
                  <c:v>5.822661269536801</c:v>
                </c:pt>
                <c:pt idx="25">
                  <c:v>5.8226789613162904</c:v>
                </c:pt>
                <c:pt idx="26">
                  <c:v>5.8226864104761349</c:v>
                </c:pt>
                <c:pt idx="27">
                  <c:v>5.822689546955873</c:v>
                </c:pt>
                <c:pt idx="28">
                  <c:v>5.8226908675745452</c:v>
                </c:pt>
                <c:pt idx="29">
                  <c:v>5.8226914236225378</c:v>
                </c:pt>
                <c:pt idx="30">
                  <c:v>5.8226916577471535</c:v>
                </c:pt>
                <c:pt idx="31">
                  <c:v>5.8226917563255753</c:v>
                </c:pt>
                <c:pt idx="32">
                  <c:v>5.8226917978321246</c:v>
                </c:pt>
                <c:pt idx="33">
                  <c:v>5.8226918153085014</c:v>
                </c:pt>
                <c:pt idx="34">
                  <c:v>5.8226918226669486</c:v>
                </c:pt>
                <c:pt idx="35">
                  <c:v>5.8226918257652303</c:v>
                </c:pt>
                <c:pt idx="36">
                  <c:v>5.8226918270697654</c:v>
                </c:pt>
                <c:pt idx="37">
                  <c:v>5.8226918276190416</c:v>
                </c:pt>
                <c:pt idx="38">
                  <c:v>5.8226918278503152</c:v>
                </c:pt>
                <c:pt idx="39">
                  <c:v>5.8226918279476925</c:v>
                </c:pt>
                <c:pt idx="40">
                  <c:v>5.8226918279886934</c:v>
                </c:pt>
                <c:pt idx="41">
                  <c:v>5.822691828005957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9-4715-A574-482B9AE1DA0E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plus>
            <c:minus>
              <c:numRef>
                <c:f>resumo!$H$31:$H$37</c:f>
                <c:numCache>
                  <c:formatCode>General</c:formatCode>
                  <c:ptCount val="7"/>
                  <c:pt idx="0">
                    <c:v>0.35535664892815</c:v>
                  </c:pt>
                  <c:pt idx="1">
                    <c:v>3.3635155305787333E-2</c:v>
                  </c:pt>
                  <c:pt idx="2">
                    <c:v>0.37891736859891495</c:v>
                  </c:pt>
                  <c:pt idx="3">
                    <c:v>0.18417877747007211</c:v>
                  </c:pt>
                  <c:pt idx="4">
                    <c:v>0.37270623810781833</c:v>
                  </c:pt>
                  <c:pt idx="5">
                    <c:v>0.64688366920295848</c:v>
                  </c:pt>
                  <c:pt idx="6">
                    <c:v>0.23178078723943749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resumo!$B$31:$B$37</c:f>
              <c:numCache>
                <c:formatCode>0</c:formatCode>
                <c:ptCount val="7"/>
                <c:pt idx="0">
                  <c:v>0</c:v>
                </c:pt>
                <c:pt idx="1">
                  <c:v>21.333333333372138</c:v>
                </c:pt>
                <c:pt idx="2">
                  <c:v>44.833333333313931</c:v>
                </c:pt>
                <c:pt idx="3">
                  <c:v>68.666666666627862</c:v>
                </c:pt>
                <c:pt idx="4">
                  <c:v>92.750000000058208</c:v>
                </c:pt>
                <c:pt idx="5">
                  <c:v>144.33333333337214</c:v>
                </c:pt>
                <c:pt idx="6">
                  <c:v>165.33333333337214</c:v>
                </c:pt>
              </c:numCache>
            </c:numRef>
          </c:xVal>
          <c:yVal>
            <c:numRef>
              <c:f>resumo!$G$31:$G$37</c:f>
              <c:numCache>
                <c:formatCode>0.00</c:formatCode>
                <c:ptCount val="7"/>
                <c:pt idx="0">
                  <c:v>3.0200695666666668</c:v>
                </c:pt>
                <c:pt idx="1">
                  <c:v>2.0652322333333335</c:v>
                </c:pt>
                <c:pt idx="2">
                  <c:v>3.2938597777777776</c:v>
                </c:pt>
                <c:pt idx="3">
                  <c:v>3.2577334444444439</c:v>
                </c:pt>
                <c:pt idx="4">
                  <c:v>7.1582322222222237</c:v>
                </c:pt>
                <c:pt idx="5">
                  <c:v>8.1957555555555555</c:v>
                </c:pt>
                <c:pt idx="6">
                  <c:v>9.4192000000000018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9-4715-A574-482B9AE1DA0E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plus>
            <c:minus>
              <c:numRef>
                <c:f>resumo!$H$41:$H$47</c:f>
                <c:numCache>
                  <c:formatCode>General</c:formatCode>
                  <c:ptCount val="7"/>
                  <c:pt idx="0">
                    <c:v>1.630950643030029E-2</c:v>
                  </c:pt>
                  <c:pt idx="1">
                    <c:v>8.4983658559879393E-3</c:v>
                  </c:pt>
                  <c:pt idx="2">
                    <c:v>9.4280904158216888E-4</c:v>
                  </c:pt>
                  <c:pt idx="3">
                    <c:v>2.0853989759489464E-2</c:v>
                  </c:pt>
                  <c:pt idx="4">
                    <c:v>6.9761498454854248E-3</c:v>
                  </c:pt>
                  <c:pt idx="5">
                    <c:v>2.0336065390226157E-2</c:v>
                  </c:pt>
                  <c:pt idx="6">
                    <c:v>9.6724120856979193E-3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resumo!$B$41:$B$47</c:f>
              <c:numCache>
                <c:formatCode>0</c:formatCode>
                <c:ptCount val="7"/>
                <c:pt idx="0">
                  <c:v>0</c:v>
                </c:pt>
                <c:pt idx="1">
                  <c:v>21.416666666627862</c:v>
                </c:pt>
                <c:pt idx="2">
                  <c:v>44.666666666627862</c:v>
                </c:pt>
                <c:pt idx="3">
                  <c:v>68.500000000116415</c:v>
                </c:pt>
                <c:pt idx="4">
                  <c:v>92.583333333372138</c:v>
                </c:pt>
                <c:pt idx="5">
                  <c:v>144.30000000000001</c:v>
                </c:pt>
                <c:pt idx="6">
                  <c:v>165.1</c:v>
                </c:pt>
              </c:numCache>
            </c:numRef>
          </c:xVal>
          <c:yVal>
            <c:numRef>
              <c:f>resumo!$G$41:$G$47</c:f>
              <c:numCache>
                <c:formatCode>0.000</c:formatCode>
                <c:ptCount val="7"/>
                <c:pt idx="0">
                  <c:v>4.3730000000000002</c:v>
                </c:pt>
                <c:pt idx="1">
                  <c:v>2.8483333333333332</c:v>
                </c:pt>
                <c:pt idx="2">
                  <c:v>2.835666666666667</c:v>
                </c:pt>
                <c:pt idx="3">
                  <c:v>2.8066666666666666</c:v>
                </c:pt>
                <c:pt idx="4">
                  <c:v>2.8640000000000003</c:v>
                </c:pt>
                <c:pt idx="5">
                  <c:v>2.9383333333333339</c:v>
                </c:pt>
                <c:pt idx="6">
                  <c:v>2.9103333333333334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829-4715-A574-482B9AE1DA0E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resumo!$D$80:$J$80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5">
                    <c:v>0.13529217486515968</c:v>
                  </c:pt>
                  <c:pt idx="6">
                    <c:v>6.010167221875895E-2</c:v>
                  </c:pt>
                </c:numCache>
              </c:numRef>
            </c:plus>
            <c:minus>
              <c:numRef>
                <c:f>resumo!$D$80:$J$80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2.8015878213561711E-2</c:v>
                  </c:pt>
                  <c:pt idx="2">
                    <c:v>4.0126582973822211E-2</c:v>
                  </c:pt>
                  <c:pt idx="3">
                    <c:v>8.9681111662271523E-2</c:v>
                  </c:pt>
                  <c:pt idx="4">
                    <c:v>7.9340332387246068E-2</c:v>
                  </c:pt>
                  <c:pt idx="5">
                    <c:v>0.13529217486515968</c:v>
                  </c:pt>
                  <c:pt idx="6">
                    <c:v>6.010167221875895E-2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resumo!$D$79:$J$79</c:f>
              <c:numCache>
                <c:formatCode>0.00</c:formatCode>
                <c:ptCount val="7"/>
                <c:pt idx="0">
                  <c:v>0</c:v>
                </c:pt>
                <c:pt idx="1">
                  <c:v>0.37160305639442431</c:v>
                </c:pt>
                <c:pt idx="2">
                  <c:v>0.84974318126273995</c:v>
                </c:pt>
                <c:pt idx="3">
                  <c:v>1.0537898048212329</c:v>
                </c:pt>
                <c:pt idx="4">
                  <c:v>1.2499515909721788</c:v>
                </c:pt>
                <c:pt idx="5">
                  <c:v>1.4766879392160996</c:v>
                </c:pt>
                <c:pt idx="6">
                  <c:v>1.678686277148469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829-4715-A574-482B9AE1DA0E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resumo!$N$80:$T$80</c:f>
                <c:numCache>
                  <c:formatCode>General</c:formatCode>
                  <c:ptCount val="7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5">
                    <c:v>9.0933667226292383E-2</c:v>
                  </c:pt>
                  <c:pt idx="6">
                    <c:v>9.363922326551577E-2</c:v>
                  </c:pt>
                </c:numCache>
              </c:numRef>
            </c:plus>
            <c:minus>
              <c:numRef>
                <c:f>resumo!$N$80:$T$80</c:f>
                <c:numCache>
                  <c:formatCode>General</c:formatCode>
                  <c:ptCount val="7"/>
                  <c:pt idx="0">
                    <c:v>3.3149779238613342E-2</c:v>
                  </c:pt>
                  <c:pt idx="1">
                    <c:v>0.11778920184082028</c:v>
                  </c:pt>
                  <c:pt idx="2">
                    <c:v>0.31059510952792152</c:v>
                  </c:pt>
                  <c:pt idx="3">
                    <c:v>0.25849144035194427</c:v>
                  </c:pt>
                  <c:pt idx="4">
                    <c:v>0.14665918375209636</c:v>
                  </c:pt>
                  <c:pt idx="5">
                    <c:v>9.0933667226292383E-2</c:v>
                  </c:pt>
                  <c:pt idx="6">
                    <c:v>9.363922326551577E-2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resumo!$N$79:$T$79</c:f>
              <c:numCache>
                <c:formatCode>0.00</c:formatCode>
                <c:ptCount val="7"/>
                <c:pt idx="0">
                  <c:v>0.35129858828200616</c:v>
                </c:pt>
                <c:pt idx="1">
                  <c:v>6.2852703798719425</c:v>
                </c:pt>
                <c:pt idx="2">
                  <c:v>5.3421581081594498</c:v>
                </c:pt>
                <c:pt idx="3">
                  <c:v>3.4047181450423118</c:v>
                </c:pt>
                <c:pt idx="4">
                  <c:v>2.0468573881146628</c:v>
                </c:pt>
                <c:pt idx="5">
                  <c:v>1.1290576564044084</c:v>
                </c:pt>
                <c:pt idx="6">
                  <c:v>1.1474004500598589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20496"/>
        <c:axId val="-257015600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resumo!$D$60:$J$60</c:f>
                <c:numCache>
                  <c:formatCode>General</c:formatCode>
                  <c:ptCount val="7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resumo!$D$60:$J$60</c:f>
                <c:numCache>
                  <c:formatCode>General</c:formatCode>
                  <c:ptCount val="7"/>
                  <c:pt idx="0">
                    <c:v>1.5922881134405724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resumo!$D$59:$J$59</c:f>
              <c:numCache>
                <c:formatCode>0.00</c:formatCode>
                <c:ptCount val="7"/>
                <c:pt idx="0">
                  <c:v>19.916800465498078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829-4715-A574-482B9AE1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2336"/>
        <c:axId val="-257015056"/>
      </c:scatterChart>
      <c:valAx>
        <c:axId val="-257020496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5600"/>
        <c:crossesAt val="-1"/>
        <c:crossBetween val="midCat"/>
        <c:majorUnit val="25"/>
      </c:valAx>
      <c:valAx>
        <c:axId val="-257015600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20496"/>
        <c:crossesAt val="0"/>
        <c:crossBetween val="midCat"/>
        <c:majorUnit val="2"/>
      </c:valAx>
      <c:valAx>
        <c:axId val="-25701505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2336"/>
        <c:crosses val="max"/>
        <c:crossBetween val="midCat"/>
        <c:majorUnit val="5"/>
        <c:minorUnit val="5"/>
      </c:valAx>
      <c:valAx>
        <c:axId val="-25701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15056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/>
              <a:t>fas1+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resumo!$L$5:$L$18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plus>
            <c:minus>
              <c:numRef>
                <c:f>resumo!$L$5:$L$18</c:f>
                <c:numCache>
                  <c:formatCode>General</c:formatCode>
                  <c:ptCount val="14"/>
                  <c:pt idx="0">
                    <c:v>0.13069525622607736</c:v>
                  </c:pt>
                  <c:pt idx="1">
                    <c:v>0.21549684194643973</c:v>
                  </c:pt>
                  <c:pt idx="2">
                    <c:v>0.31382939455839531</c:v>
                  </c:pt>
                  <c:pt idx="3">
                    <c:v>0.11313708498984729</c:v>
                  </c:pt>
                  <c:pt idx="4">
                    <c:v>0.27824849006278968</c:v>
                  </c:pt>
                  <c:pt idx="5">
                    <c:v>0.16970562748477155</c:v>
                  </c:pt>
                  <c:pt idx="6">
                    <c:v>0.22484562605386729</c:v>
                  </c:pt>
                  <c:pt idx="7">
                    <c:v>0.38586123009300799</c:v>
                  </c:pt>
                  <c:pt idx="8">
                    <c:v>0.23273733406281569</c:v>
                  </c:pt>
                  <c:pt idx="9">
                    <c:v>0.56617625838210284</c:v>
                  </c:pt>
                  <c:pt idx="10">
                    <c:v>0.49497474683058146</c:v>
                  </c:pt>
                  <c:pt idx="11">
                    <c:v>1.0456258094238735</c:v>
                  </c:pt>
                  <c:pt idx="12">
                    <c:v>0.10274023338281607</c:v>
                  </c:pt>
                  <c:pt idx="13">
                    <c:v>0.24944382578492946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resumo!$J$5:$J$18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resumo!$K$5:$K$18</c:f>
              <c:numCache>
                <c:formatCode>0.000</c:formatCode>
                <c:ptCount val="14"/>
                <c:pt idx="0">
                  <c:v>0.4375</c:v>
                </c:pt>
                <c:pt idx="1">
                  <c:v>1.0116666666666667</c:v>
                </c:pt>
                <c:pt idx="2">
                  <c:v>3.5933333333333337</c:v>
                </c:pt>
                <c:pt idx="3">
                  <c:v>3.48</c:v>
                </c:pt>
                <c:pt idx="4">
                  <c:v>4.1133333333333333</c:v>
                </c:pt>
                <c:pt idx="5">
                  <c:v>3.6799999999999997</c:v>
                </c:pt>
                <c:pt idx="6">
                  <c:v>3.4333333333333336</c:v>
                </c:pt>
                <c:pt idx="7">
                  <c:v>3.7833333333333337</c:v>
                </c:pt>
                <c:pt idx="8">
                  <c:v>4</c:v>
                </c:pt>
                <c:pt idx="9">
                  <c:v>4.1833333333333327</c:v>
                </c:pt>
                <c:pt idx="10">
                  <c:v>4.3500000000000005</c:v>
                </c:pt>
                <c:pt idx="11">
                  <c:v>4.33</c:v>
                </c:pt>
                <c:pt idx="12">
                  <c:v>3.6333333333333333</c:v>
                </c:pt>
                <c:pt idx="13">
                  <c:v>4.1333333333333329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C-43A8-B538-17D2B8F9116B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resumo!$AB$3:$AB$46</c:f>
              <c:numCache>
                <c:formatCode>0.00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  <c:pt idx="28">
                  <c:v>100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120</c:v>
                </c:pt>
                <c:pt idx="33">
                  <c:v>125</c:v>
                </c:pt>
                <c:pt idx="34">
                  <c:v>130</c:v>
                </c:pt>
                <c:pt idx="35">
                  <c:v>135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155</c:v>
                </c:pt>
                <c:pt idx="40">
                  <c:v>160</c:v>
                </c:pt>
                <c:pt idx="41">
                  <c:v>165</c:v>
                </c:pt>
              </c:numCache>
            </c:numRef>
          </c:xVal>
          <c:yVal>
            <c:numRef>
              <c:f>resumo!$AC$3:$AC$46</c:f>
              <c:numCache>
                <c:formatCode>0.00</c:formatCode>
                <c:ptCount val="44"/>
                <c:pt idx="0">
                  <c:v>0.43777080421267772</c:v>
                </c:pt>
                <c:pt idx="1">
                  <c:v>0.43901591776252435</c:v>
                </c:pt>
                <c:pt idx="2">
                  <c:v>0.4437055194804071</c:v>
                </c:pt>
                <c:pt idx="3">
                  <c:v>0.4571634453785024</c:v>
                </c:pt>
                <c:pt idx="4">
                  <c:v>0.48802767156155957</c:v>
                </c:pt>
                <c:pt idx="5">
                  <c:v>0.54687656841115984</c:v>
                </c:pt>
                <c:pt idx="6">
                  <c:v>0.64326757093502751</c:v>
                </c:pt>
                <c:pt idx="7">
                  <c:v>0.78261244866952007</c:v>
                </c:pt>
                <c:pt idx="8">
                  <c:v>0.96441034695255767</c:v>
                </c:pt>
                <c:pt idx="9">
                  <c:v>1.1824379667728839</c:v>
                </c:pt>
                <c:pt idx="10">
                  <c:v>1.4264591173098853</c:v>
                </c:pt>
                <c:pt idx="11">
                  <c:v>2.6558653958965768</c:v>
                </c:pt>
                <c:pt idx="12">
                  <c:v>3.4212578273692045</c:v>
                </c:pt>
                <c:pt idx="13">
                  <c:v>3.764060903251889</c:v>
                </c:pt>
                <c:pt idx="14">
                  <c:v>3.8994845032048233</c:v>
                </c:pt>
                <c:pt idx="15">
                  <c:v>3.9505429356665847</c:v>
                </c:pt>
                <c:pt idx="16">
                  <c:v>3.9694647950787654</c:v>
                </c:pt>
                <c:pt idx="17">
                  <c:v>3.9764328547205423</c:v>
                </c:pt>
                <c:pt idx="18">
                  <c:v>3.9789929190093591</c:v>
                </c:pt>
                <c:pt idx="19">
                  <c:v>3.9799326846714296</c:v>
                </c:pt>
                <c:pt idx="20">
                  <c:v>3.9802775522690617</c:v>
                </c:pt>
                <c:pt idx="21">
                  <c:v>3.980404094461246</c:v>
                </c:pt>
                <c:pt idx="22">
                  <c:v>3.9804505246044046</c:v>
                </c:pt>
                <c:pt idx="23">
                  <c:v>3.9804675602258071</c:v>
                </c:pt>
                <c:pt idx="24">
                  <c:v>3.9804738107073092</c:v>
                </c:pt>
                <c:pt idx="25">
                  <c:v>3.9804761040452981</c:v>
                </c:pt>
                <c:pt idx="26">
                  <c:v>3.9804769454836917</c:v>
                </c:pt>
                <c:pt idx="27">
                  <c:v>3.9804772542120062</c:v>
                </c:pt>
                <c:pt idx="28">
                  <c:v>3.9804773674860896</c:v>
                </c:pt>
                <c:pt idx="29">
                  <c:v>3.9804774090469595</c:v>
                </c:pt>
                <c:pt idx="30">
                  <c:v>3.980477424295866</c:v>
                </c:pt>
                <c:pt idx="31">
                  <c:v>3.9804774298907719</c:v>
                </c:pt>
                <c:pt idx="32">
                  <c:v>3.980477431943573</c:v>
                </c:pt>
                <c:pt idx="33">
                  <c:v>3.9804774326967567</c:v>
                </c:pt>
                <c:pt idx="34">
                  <c:v>3.9804774329731036</c:v>
                </c:pt>
                <c:pt idx="35">
                  <c:v>3.9804774330744968</c:v>
                </c:pt>
                <c:pt idx="36">
                  <c:v>3.9804774331116985</c:v>
                </c:pt>
                <c:pt idx="37">
                  <c:v>3.9804774331253481</c:v>
                </c:pt>
                <c:pt idx="38">
                  <c:v>3.9804774331303561</c:v>
                </c:pt>
                <c:pt idx="39">
                  <c:v>3.9804774331321937</c:v>
                </c:pt>
                <c:pt idx="40">
                  <c:v>3.9804774331328678</c:v>
                </c:pt>
                <c:pt idx="41">
                  <c:v>3.9804774331331156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C-43A8-B538-17D2B8F9116B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resumo!$L$31:$L$37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plus>
            <c:minus>
              <c:numRef>
                <c:f>resumo!$L$31:$L$37</c:f>
                <c:numCache>
                  <c:formatCode>General</c:formatCode>
                  <c:ptCount val="7"/>
                  <c:pt idx="0">
                    <c:v>0.38311511898475292</c:v>
                  </c:pt>
                  <c:pt idx="1">
                    <c:v>0.24266591573014165</c:v>
                  </c:pt>
                  <c:pt idx="2">
                    <c:v>0.58109204744295373</c:v>
                  </c:pt>
                  <c:pt idx="3">
                    <c:v>4.3969816660388204E-2</c:v>
                  </c:pt>
                  <c:pt idx="4">
                    <c:v>0.23741146273084632</c:v>
                  </c:pt>
                  <c:pt idx="5">
                    <c:v>0.22347178877416643</c:v>
                  </c:pt>
                  <c:pt idx="6">
                    <c:v>0.1923643928833737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resumo!$J$31:$J$37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resumo!$K$31:$K$37</c:f>
              <c:numCache>
                <c:formatCode>0.00</c:formatCode>
                <c:ptCount val="7"/>
                <c:pt idx="0">
                  <c:v>2.800593977777778</c:v>
                </c:pt>
                <c:pt idx="1">
                  <c:v>2.4224270888888895</c:v>
                </c:pt>
                <c:pt idx="2">
                  <c:v>3.1190195333333333</c:v>
                </c:pt>
                <c:pt idx="3">
                  <c:v>3.3982164222222226</c:v>
                </c:pt>
                <c:pt idx="4">
                  <c:v>3.2712211999999998</c:v>
                </c:pt>
                <c:pt idx="5">
                  <c:v>7.5038759999999982</c:v>
                </c:pt>
                <c:pt idx="6">
                  <c:v>9.2005510333333334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C-43A8-B538-17D2B8F9116B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resumo!$L$41:$L$47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plus>
            <c:minus>
              <c:numRef>
                <c:f>resumo!$L$41:$L$47</c:f>
                <c:numCache>
                  <c:formatCode>General</c:formatCode>
                  <c:ptCount val="7"/>
                  <c:pt idx="0">
                    <c:v>3.8308687729489921E-2</c:v>
                  </c:pt>
                  <c:pt idx="1">
                    <c:v>1.4352700094407249E-2</c:v>
                  </c:pt>
                  <c:pt idx="2">
                    <c:v>9.5000000000000639E-3</c:v>
                  </c:pt>
                  <c:pt idx="3">
                    <c:v>2.867441755680749E-3</c:v>
                  </c:pt>
                  <c:pt idx="4">
                    <c:v>9.6263527187958157E-3</c:v>
                  </c:pt>
                  <c:pt idx="5">
                    <c:v>1.2472191289247074E-3</c:v>
                  </c:pt>
                  <c:pt idx="6">
                    <c:v>4.4408920985006262E-16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resumo!$J$41:$J$47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resumo!$K$41:$K$47</c:f>
              <c:numCache>
                <c:formatCode>0.000</c:formatCode>
                <c:ptCount val="7"/>
                <c:pt idx="0">
                  <c:v>4.5156666666666672</c:v>
                </c:pt>
                <c:pt idx="1">
                  <c:v>3.0190000000000001</c:v>
                </c:pt>
                <c:pt idx="2">
                  <c:v>3.0505</c:v>
                </c:pt>
                <c:pt idx="3">
                  <c:v>3.0666666666666664</c:v>
                </c:pt>
                <c:pt idx="4">
                  <c:v>3.081</c:v>
                </c:pt>
                <c:pt idx="5">
                  <c:v>3.1356666666666668</c:v>
                </c:pt>
                <c:pt idx="6">
                  <c:v>3.0879999999999996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C-43A8-B538-17D2B8F9116B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resumo!$D$82:$J$82</c:f>
              <c:numCache>
                <c:formatCode>0.00</c:formatCode>
                <c:ptCount val="7"/>
                <c:pt idx="0">
                  <c:v>0</c:v>
                </c:pt>
                <c:pt idx="1">
                  <c:v>0.49714384472128048</c:v>
                </c:pt>
                <c:pt idx="2">
                  <c:v>1.1240247668054486</c:v>
                </c:pt>
                <c:pt idx="3">
                  <c:v>1.7424882146555356</c:v>
                </c:pt>
                <c:pt idx="4">
                  <c:v>2.0984825320130809</c:v>
                </c:pt>
                <c:pt idx="5">
                  <c:v>2.2765600393095418</c:v>
                </c:pt>
                <c:pt idx="6">
                  <c:v>2.3237059500196651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C-43A8-B538-17D2B8F9116B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resumo!$N$83:$T$83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6">
                    <c:v>7.1182541291056098E-2</c:v>
                  </c:pt>
                </c:numCache>
              </c:numRef>
            </c:plus>
            <c:minus>
              <c:numRef>
                <c:f>resumo!$N$83:$T$83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3.1578309264378775E-2</c:v>
                  </c:pt>
                  <c:pt idx="2">
                    <c:v>0.2025471860826327</c:v>
                  </c:pt>
                  <c:pt idx="3">
                    <c:v>0.10111249923417752</c:v>
                  </c:pt>
                  <c:pt idx="4">
                    <c:v>0.24174965863642783</c:v>
                  </c:pt>
                  <c:pt idx="5">
                    <c:v>0.2069374152214645</c:v>
                  </c:pt>
                  <c:pt idx="6">
                    <c:v>7.1182541291056098E-2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resumo!$N$82:$T$82</c:f>
              <c:numCache>
                <c:formatCode>0.00</c:formatCode>
                <c:ptCount val="7"/>
                <c:pt idx="0">
                  <c:v>0</c:v>
                </c:pt>
                <c:pt idx="1">
                  <c:v>6.4155381096856319</c:v>
                </c:pt>
                <c:pt idx="2">
                  <c:v>4.9726707950507389</c:v>
                </c:pt>
                <c:pt idx="3">
                  <c:v>4.2562950994783009</c:v>
                </c:pt>
                <c:pt idx="4">
                  <c:v>3.4269601104454637</c:v>
                </c:pt>
                <c:pt idx="5">
                  <c:v>3.0333975123330936</c:v>
                </c:pt>
                <c:pt idx="6">
                  <c:v>2.2628176550673094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10160"/>
        <c:axId val="-257021040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resumo!$N$63:$T$63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6">
                    <c:v>4.7289899191538247E-2</c:v>
                  </c:pt>
                </c:numCache>
              </c:numRef>
            </c:plus>
            <c:minus>
              <c:numRef>
                <c:f>resumo!$N$63:$T$63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1.0023528383985314E-2</c:v>
                  </c:pt>
                  <c:pt idx="2">
                    <c:v>1.7454547812819347E-2</c:v>
                  </c:pt>
                  <c:pt idx="3">
                    <c:v>2.1811321972476271E-2</c:v>
                  </c:pt>
                  <c:pt idx="4">
                    <c:v>4.0606424464327863E-2</c:v>
                  </c:pt>
                  <c:pt idx="5">
                    <c:v>5.7127815274840114E-2</c:v>
                  </c:pt>
                  <c:pt idx="6">
                    <c:v>4.7289899191538247E-2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resumo!$D$62:$J$62</c:f>
              <c:numCache>
                <c:formatCode>0.00</c:formatCode>
                <c:ptCount val="7"/>
                <c:pt idx="0">
                  <c:v>20.420427090840516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B4C-43A8-B538-17D2B8F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007440"/>
        <c:axId val="-257009616"/>
      </c:scatterChart>
      <c:valAx>
        <c:axId val="-257010160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21040"/>
        <c:crossesAt val="-1"/>
        <c:crossBetween val="midCat"/>
        <c:majorUnit val="25"/>
      </c:valAx>
      <c:valAx>
        <c:axId val="-257021040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10160"/>
        <c:crossesAt val="0"/>
        <c:crossBetween val="midCat"/>
        <c:majorUnit val="2"/>
      </c:valAx>
      <c:valAx>
        <c:axId val="-257009616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57007440"/>
        <c:crosses val="max"/>
        <c:crossBetween val="midCat"/>
        <c:majorUnit val="5"/>
        <c:minorUnit val="5"/>
      </c:valAx>
      <c:valAx>
        <c:axId val="-25700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7009616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CEN.PK 2-1C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pt-PT"/>
              <a:t>fas2+ FASIIb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resumo!$A$3</c:f>
              <c:strCache>
                <c:ptCount val="1"/>
                <c:pt idx="0">
                  <c:v>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resumo!$N$5:$N$18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plus>
            <c:minus>
              <c:numRef>
                <c:f>resumo!$N$5:$N$18</c:f>
                <c:numCache>
                  <c:formatCode>General</c:formatCode>
                  <c:ptCount val="14"/>
                  <c:pt idx="0">
                    <c:v>4.0104031385053251E-2</c:v>
                  </c:pt>
                  <c:pt idx="1">
                    <c:v>3.741657386773941E-2</c:v>
                  </c:pt>
                  <c:pt idx="3">
                    <c:v>0.2303620339089455</c:v>
                  </c:pt>
                  <c:pt idx="4">
                    <c:v>0.2583709650010147</c:v>
                  </c:pt>
                  <c:pt idx="5">
                    <c:v>9.9331096171675695E-2</c:v>
                  </c:pt>
                  <c:pt idx="6">
                    <c:v>4.0824829046386339E-2</c:v>
                  </c:pt>
                  <c:pt idx="7">
                    <c:v>0.17795130420052185</c:v>
                  </c:pt>
                  <c:pt idx="8">
                    <c:v>0.33592740617910388</c:v>
                  </c:pt>
                  <c:pt idx="9">
                    <c:v>0.24608038433722321</c:v>
                  </c:pt>
                  <c:pt idx="10">
                    <c:v>0.14337208778404384</c:v>
                  </c:pt>
                  <c:pt idx="11">
                    <c:v>0.63923565468630572</c:v>
                  </c:pt>
                  <c:pt idx="13">
                    <c:v>0.30919249667480636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resumo!$J$5:$J$18</c:f>
              <c:numCache>
                <c:formatCode>0</c:formatCode>
                <c:ptCount val="14"/>
                <c:pt idx="0">
                  <c:v>0</c:v>
                </c:pt>
                <c:pt idx="1">
                  <c:v>8.25</c:v>
                </c:pt>
                <c:pt idx="2">
                  <c:v>20.916666666744277</c:v>
                </c:pt>
                <c:pt idx="3">
                  <c:v>23.000000000058208</c:v>
                </c:pt>
                <c:pt idx="4">
                  <c:v>26.666666666802485</c:v>
                </c:pt>
                <c:pt idx="5">
                  <c:v>28.666666666686069</c:v>
                </c:pt>
                <c:pt idx="6">
                  <c:v>47.166666666744277</c:v>
                </c:pt>
                <c:pt idx="7">
                  <c:v>71.25</c:v>
                </c:pt>
                <c:pt idx="8">
                  <c:v>93.500000000058208</c:v>
                </c:pt>
                <c:pt idx="9">
                  <c:v>101.91666666674428</c:v>
                </c:pt>
                <c:pt idx="10">
                  <c:v>118.5</c:v>
                </c:pt>
                <c:pt idx="11">
                  <c:v>125.83333333331393</c:v>
                </c:pt>
                <c:pt idx="12">
                  <c:v>141.50000000005821</c:v>
                </c:pt>
                <c:pt idx="13">
                  <c:v>165.25000000011642</c:v>
                </c:pt>
              </c:numCache>
            </c:numRef>
          </c:xVal>
          <c:yVal>
            <c:numRef>
              <c:f>resumo!$M$5:$M$18</c:f>
              <c:numCache>
                <c:formatCode>0.000</c:formatCode>
                <c:ptCount val="14"/>
                <c:pt idx="0">
                  <c:v>0.52500000000000002</c:v>
                </c:pt>
                <c:pt idx="1">
                  <c:v>0.7400000000000001</c:v>
                </c:pt>
                <c:pt idx="3">
                  <c:v>2.08</c:v>
                </c:pt>
                <c:pt idx="4">
                  <c:v>2.7133333333333334</c:v>
                </c:pt>
                <c:pt idx="5">
                  <c:v>2.6200000000000006</c:v>
                </c:pt>
                <c:pt idx="6">
                  <c:v>2.6</c:v>
                </c:pt>
                <c:pt idx="7">
                  <c:v>2.85</c:v>
                </c:pt>
                <c:pt idx="8">
                  <c:v>3.2416666666666671</c:v>
                </c:pt>
                <c:pt idx="9">
                  <c:v>3.7333333333333329</c:v>
                </c:pt>
                <c:pt idx="10">
                  <c:v>4.083333333333333</c:v>
                </c:pt>
                <c:pt idx="11">
                  <c:v>4.6333333333333329</c:v>
                </c:pt>
                <c:pt idx="13">
                  <c:v>4.58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0-4F16-B518-8D6ABF0910D0}"/>
            </c:ext>
          </c:extLst>
        </c:ser>
        <c:ser>
          <c:idx val="1"/>
          <c:order val="1"/>
          <c:tx>
            <c:strRef>
              <c:f>resumo!$U$3</c:f>
              <c:strCache>
                <c:ptCount val="1"/>
                <c:pt idx="0">
                  <c:v>OD600nm (Gompertz Model)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resumo!$AD$3:$AD$94</c:f>
              <c:numCache>
                <c:formatCode>0.00</c:formatCode>
                <c:ptCount val="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76</c:v>
                </c:pt>
                <c:pt idx="44">
                  <c:v>78</c:v>
                </c:pt>
                <c:pt idx="45">
                  <c:v>80</c:v>
                </c:pt>
                <c:pt idx="46">
                  <c:v>82</c:v>
                </c:pt>
                <c:pt idx="47">
                  <c:v>82</c:v>
                </c:pt>
                <c:pt idx="48">
                  <c:v>84</c:v>
                </c:pt>
                <c:pt idx="49">
                  <c:v>86</c:v>
                </c:pt>
                <c:pt idx="50">
                  <c:v>88</c:v>
                </c:pt>
                <c:pt idx="51">
                  <c:v>90</c:v>
                </c:pt>
                <c:pt idx="52">
                  <c:v>92</c:v>
                </c:pt>
                <c:pt idx="53">
                  <c:v>94</c:v>
                </c:pt>
                <c:pt idx="54">
                  <c:v>96</c:v>
                </c:pt>
                <c:pt idx="55">
                  <c:v>98</c:v>
                </c:pt>
                <c:pt idx="56">
                  <c:v>100</c:v>
                </c:pt>
                <c:pt idx="57">
                  <c:v>102</c:v>
                </c:pt>
                <c:pt idx="58">
                  <c:v>104</c:v>
                </c:pt>
                <c:pt idx="59">
                  <c:v>106</c:v>
                </c:pt>
                <c:pt idx="60">
                  <c:v>108</c:v>
                </c:pt>
                <c:pt idx="61">
                  <c:v>110</c:v>
                </c:pt>
                <c:pt idx="62">
                  <c:v>112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124</c:v>
                </c:pt>
                <c:pt idx="69">
                  <c:v>126</c:v>
                </c:pt>
                <c:pt idx="70">
                  <c:v>128</c:v>
                </c:pt>
                <c:pt idx="71">
                  <c:v>130</c:v>
                </c:pt>
                <c:pt idx="72">
                  <c:v>132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140</c:v>
                </c:pt>
                <c:pt idx="77">
                  <c:v>142</c:v>
                </c:pt>
                <c:pt idx="78">
                  <c:v>144</c:v>
                </c:pt>
                <c:pt idx="79">
                  <c:v>146</c:v>
                </c:pt>
                <c:pt idx="80">
                  <c:v>148</c:v>
                </c:pt>
                <c:pt idx="81">
                  <c:v>150</c:v>
                </c:pt>
                <c:pt idx="82">
                  <c:v>152</c:v>
                </c:pt>
                <c:pt idx="83">
                  <c:v>154</c:v>
                </c:pt>
                <c:pt idx="84">
                  <c:v>156</c:v>
                </c:pt>
                <c:pt idx="85">
                  <c:v>158</c:v>
                </c:pt>
                <c:pt idx="86">
                  <c:v>160</c:v>
                </c:pt>
                <c:pt idx="87">
                  <c:v>162</c:v>
                </c:pt>
                <c:pt idx="88">
                  <c:v>164</c:v>
                </c:pt>
                <c:pt idx="89">
                  <c:v>166</c:v>
                </c:pt>
                <c:pt idx="90">
                  <c:v>168</c:v>
                </c:pt>
                <c:pt idx="91">
                  <c:v>170</c:v>
                </c:pt>
              </c:numCache>
            </c:numRef>
          </c:xVal>
          <c:yVal>
            <c:numRef>
              <c:f>resumo!$AE$3:$AE$94</c:f>
              <c:numCache>
                <c:formatCode>0.00</c:formatCode>
                <c:ptCount val="92"/>
                <c:pt idx="0">
                  <c:v>0.52520098078900701</c:v>
                </c:pt>
                <c:pt idx="1">
                  <c:v>0.52578320089807229</c:v>
                </c:pt>
                <c:pt idx="2">
                  <c:v>0.5275028095019384</c:v>
                </c:pt>
                <c:pt idx="3">
                  <c:v>0.53175128661993853</c:v>
                </c:pt>
                <c:pt idx="4">
                  <c:v>0.54075739224310504</c:v>
                </c:pt>
                <c:pt idx="5">
                  <c:v>0.55750051807292389</c:v>
                </c:pt>
                <c:pt idx="6">
                  <c:v>0.58531648405120884</c:v>
                </c:pt>
                <c:pt idx="7">
                  <c:v>0.62728474252467081</c:v>
                </c:pt>
                <c:pt idx="8">
                  <c:v>0.6855936558828627</c:v>
                </c:pt>
                <c:pt idx="9">
                  <c:v>0.76108521409471264</c:v>
                </c:pt>
                <c:pt idx="10">
                  <c:v>0.85309560492525938</c:v>
                </c:pt>
                <c:pt idx="11">
                  <c:v>1.0775344451458206</c:v>
                </c:pt>
                <c:pt idx="12">
                  <c:v>1.3331640272894885</c:v>
                </c:pt>
                <c:pt idx="13">
                  <c:v>1.5915408902639991</c:v>
                </c:pt>
                <c:pt idx="14">
                  <c:v>1.8307866577476513</c:v>
                </c:pt>
                <c:pt idx="15">
                  <c:v>2.038546656858701</c:v>
                </c:pt>
                <c:pt idx="16">
                  <c:v>2.2106879130870061</c:v>
                </c:pt>
                <c:pt idx="17">
                  <c:v>2.3485031241286225</c:v>
                </c:pt>
                <c:pt idx="18">
                  <c:v>2.4561035820403472</c:v>
                </c:pt>
                <c:pt idx="19">
                  <c:v>2.5385882853572554</c:v>
                </c:pt>
                <c:pt idx="20">
                  <c:v>2.60097934682276</c:v>
                </c:pt>
                <c:pt idx="21">
                  <c:v>2.6477130108339235</c:v>
                </c:pt>
                <c:pt idx="22">
                  <c:v>2.6824699510230303</c:v>
                </c:pt>
                <c:pt idx="23">
                  <c:v>2.7081853938541225</c:v>
                </c:pt>
                <c:pt idx="24">
                  <c:v>2.7271392625350583</c:v>
                </c:pt>
                <c:pt idx="25">
                  <c:v>2.7410707913354009</c:v>
                </c:pt>
                <c:pt idx="26">
                  <c:v>2.7512901105446308</c:v>
                </c:pt>
                <c:pt idx="27">
                  <c:v>2.7587753337000898</c:v>
                </c:pt>
                <c:pt idx="28">
                  <c:v>2.764252050759199</c:v>
                </c:pt>
                <c:pt idx="29">
                  <c:v>2.7682560590607719</c:v>
                </c:pt>
                <c:pt idx="30">
                  <c:v>2.771181699364007</c:v>
                </c:pt>
                <c:pt idx="31">
                  <c:v>2.7733185070872484</c:v>
                </c:pt>
                <c:pt idx="32">
                  <c:v>2.7748786974200801</c:v>
                </c:pt>
                <c:pt idx="33">
                  <c:v>2.7760176172217039</c:v>
                </c:pt>
                <c:pt idx="34">
                  <c:v>2.7768488798321891</c:v>
                </c:pt>
                <c:pt idx="35">
                  <c:v>2.7774555210942253</c:v>
                </c:pt>
                <c:pt idx="36">
                  <c:v>2.7778981993038596</c:v>
                </c:pt>
                <c:pt idx="37">
                  <c:v>2.7782212100596286</c:v>
                </c:pt>
                <c:pt idx="38">
                  <c:v>2.7784568917601176</c:v>
                </c:pt>
                <c:pt idx="39">
                  <c:v>2.7786288488870499</c:v>
                </c:pt>
                <c:pt idx="40">
                  <c:v>2.7787543084799426</c:v>
                </c:pt>
                <c:pt idx="41">
                  <c:v>2.77884584192687</c:v>
                </c:pt>
                <c:pt idx="42">
                  <c:v>2.7789126224944667</c:v>
                </c:pt>
                <c:pt idx="43">
                  <c:v>2.7789613435030005</c:v>
                </c:pt>
                <c:pt idx="44">
                  <c:v>2.7789968885770988</c:v>
                </c:pt>
                <c:pt idx="45">
                  <c:v>2.7790228208380126</c:v>
                </c:pt>
                <c:pt idx="46">
                  <c:v>2.7790417399060661</c:v>
                </c:pt>
                <c:pt idx="47">
                  <c:v>2.823394021578332</c:v>
                </c:pt>
                <c:pt idx="48">
                  <c:v>2.8747755698936688</c:v>
                </c:pt>
                <c:pt idx="49">
                  <c:v>2.9383127840903458</c:v>
                </c:pt>
                <c:pt idx="50">
                  <c:v>3.0132407214131591</c:v>
                </c:pt>
                <c:pt idx="51">
                  <c:v>3.0980398976990897</c:v>
                </c:pt>
                <c:pt idx="52">
                  <c:v>3.1906477529151029</c:v>
                </c:pt>
                <c:pt idx="53">
                  <c:v>3.2887037393609706</c:v>
                </c:pt>
                <c:pt idx="54">
                  <c:v>3.389782311502068</c:v>
                </c:pt>
                <c:pt idx="55">
                  <c:v>3.4915837962974594</c:v>
                </c:pt>
                <c:pt idx="56">
                  <c:v>3.592069541083478</c:v>
                </c:pt>
                <c:pt idx="57">
                  <c:v>3.6895408027402778</c:v>
                </c:pt>
                <c:pt idx="58">
                  <c:v>3.7826691225915736</c:v>
                </c:pt>
                <c:pt idx="59">
                  <c:v>3.8704897647892134</c:v>
                </c:pt>
                <c:pt idx="60">
                  <c:v>3.9523703480723098</c:v>
                </c:pt>
                <c:pt idx="61">
                  <c:v>4.027965379858145</c:v>
                </c:pt>
                <c:pt idx="62">
                  <c:v>4.097165091975449</c:v>
                </c:pt>
                <c:pt idx="63">
                  <c:v>4.1600445201002412</c:v>
                </c:pt>
                <c:pt idx="64">
                  <c:v>4.2168165842670122</c:v>
                </c:pt>
                <c:pt idx="65">
                  <c:v>4.2677911952803207</c:v>
                </c:pt>
                <c:pt idx="66">
                  <c:v>4.3133411580112355</c:v>
                </c:pt>
                <c:pt idx="67">
                  <c:v>4.3538748124097468</c:v>
                </c:pt>
                <c:pt idx="68">
                  <c:v>4.3898148591264947</c:v>
                </c:pt>
                <c:pt idx="69">
                  <c:v>4.4215825682307397</c:v>
                </c:pt>
                <c:pt idx="70">
                  <c:v>4.4495864873753366</c:v>
                </c:pt>
                <c:pt idx="71">
                  <c:v>4.474214787352512</c:v>
                </c:pt>
                <c:pt idx="72">
                  <c:v>4.4958304625593941</c:v>
                </c:pt>
                <c:pt idx="73">
                  <c:v>4.5147687101241152</c:v>
                </c:pt>
                <c:pt idx="74">
                  <c:v>4.5313359242788378</c:v>
                </c:pt>
                <c:pt idx="75">
                  <c:v>4.5458098501755568</c:v>
                </c:pt>
                <c:pt idx="76">
                  <c:v>4.5584405375527135</c:v>
                </c:pt>
                <c:pt idx="77">
                  <c:v>4.5694518169805267</c:v>
                </c:pt>
                <c:pt idx="78">
                  <c:v>4.5790430895832372</c:v>
                </c:pt>
                <c:pt idx="79">
                  <c:v>4.5873912761470459</c:v>
                </c:pt>
                <c:pt idx="80">
                  <c:v>4.5946528149605079</c:v>
                </c:pt>
                <c:pt idx="81">
                  <c:v>4.6009656313810421</c:v>
                </c:pt>
                <c:pt idx="82">
                  <c:v>4.6064510277192019</c:v>
                </c:pt>
                <c:pt idx="83">
                  <c:v>4.6112154611619136</c:v>
                </c:pt>
                <c:pt idx="84">
                  <c:v>4.6153521914843942</c:v>
                </c:pt>
                <c:pt idx="85">
                  <c:v>4.6189427903714186</c:v>
                </c:pt>
                <c:pt idx="86">
                  <c:v>4.6220585112151644</c:v>
                </c:pt>
                <c:pt idx="87">
                  <c:v>4.6247615230250041</c:v>
                </c:pt>
                <c:pt idx="88">
                  <c:v>4.6271060151614396</c:v>
                </c:pt>
                <c:pt idx="89">
                  <c:v>4.6291391814472362</c:v>
                </c:pt>
                <c:pt idx="90">
                  <c:v>4.6309020931624545</c:v>
                </c:pt>
                <c:pt idx="91">
                  <c:v>4.632430470760494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0-4F16-B518-8D6ABF0910D0}"/>
            </c:ext>
          </c:extLst>
        </c:ser>
        <c:ser>
          <c:idx val="2"/>
          <c:order val="2"/>
          <c:tx>
            <c:strRef>
              <c:f>resumo!$A$29</c:f>
              <c:strCache>
                <c:ptCount val="1"/>
                <c:pt idx="0">
                  <c:v>RFU</c:v>
                </c:pt>
              </c:strCache>
            </c:strRef>
          </c:tx>
          <c:spPr>
            <a:ln w="25400" cap="rnd">
              <a:solidFill>
                <a:sysClr val="window" lastClr="FFFFFF">
                  <a:lumMod val="50000"/>
                </a:sysClr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resumo!$N$31:$N$37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plus>
            <c:minus>
              <c:numRef>
                <c:f>resumo!$N$31:$N$37</c:f>
                <c:numCache>
                  <c:formatCode>General</c:formatCode>
                  <c:ptCount val="7"/>
                  <c:pt idx="0">
                    <c:v>0.17596161971367325</c:v>
                  </c:pt>
                  <c:pt idx="1">
                    <c:v>0.24375314689349464</c:v>
                  </c:pt>
                  <c:pt idx="2">
                    <c:v>0.19377977959682097</c:v>
                  </c:pt>
                  <c:pt idx="3">
                    <c:v>0.48904987330775707</c:v>
                  </c:pt>
                  <c:pt idx="4">
                    <c:v>0.36529656673605404</c:v>
                  </c:pt>
                  <c:pt idx="5">
                    <c:v>0.39259662646425186</c:v>
                  </c:pt>
                  <c:pt idx="6">
                    <c:v>0.63384925516634116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resumo!$J$31:$J$37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resumo!$M$31:$M$37</c:f>
              <c:numCache>
                <c:formatCode>0.00</c:formatCode>
                <c:ptCount val="7"/>
                <c:pt idx="0">
                  <c:v>1.9966254222222222</c:v>
                </c:pt>
                <c:pt idx="1">
                  <c:v>2.3257200888888891</c:v>
                </c:pt>
                <c:pt idx="2">
                  <c:v>2.9932807555555558</c:v>
                </c:pt>
                <c:pt idx="3">
                  <c:v>3.5094875333333331</c:v>
                </c:pt>
                <c:pt idx="4">
                  <c:v>3.4296106444444447</c:v>
                </c:pt>
                <c:pt idx="5">
                  <c:v>6.137209333333332</c:v>
                </c:pt>
                <c:pt idx="6">
                  <c:v>5.5864770888888886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0-4F16-B518-8D6ABF0910D0}"/>
            </c:ext>
          </c:extLst>
        </c:ser>
        <c:ser>
          <c:idx val="3"/>
          <c:order val="3"/>
          <c:tx>
            <c:strRef>
              <c:f>resumo!$A$39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resumo!$N$41:$N$47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plus>
            <c:minus>
              <c:numRef>
                <c:f>resumo!$N$41:$N$47</c:f>
                <c:numCache>
                  <c:formatCode>General</c:formatCode>
                  <c:ptCount val="7"/>
                  <c:pt idx="0">
                    <c:v>3.8586123009302642E-3</c:v>
                  </c:pt>
                  <c:pt idx="1">
                    <c:v>6.5996632910744644E-3</c:v>
                  </c:pt>
                  <c:pt idx="2">
                    <c:v>2.943920288776027E-3</c:v>
                  </c:pt>
                  <c:pt idx="3">
                    <c:v>1.3735598518691005E-2</c:v>
                  </c:pt>
                  <c:pt idx="4">
                    <c:v>8.6023252670425921E-3</c:v>
                  </c:pt>
                  <c:pt idx="5">
                    <c:v>1.4142135623731486E-3</c:v>
                  </c:pt>
                  <c:pt idx="6">
                    <c:v>1.5107025591499554E-2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resumo!$J$41:$J$47</c:f>
              <c:numCache>
                <c:formatCode>0</c:formatCode>
                <c:ptCount val="7"/>
                <c:pt idx="0">
                  <c:v>0</c:v>
                </c:pt>
                <c:pt idx="1">
                  <c:v>23.000000000058208</c:v>
                </c:pt>
                <c:pt idx="2">
                  <c:v>48</c:v>
                </c:pt>
                <c:pt idx="3">
                  <c:v>71.25</c:v>
                </c:pt>
                <c:pt idx="4">
                  <c:v>93.75</c:v>
                </c:pt>
                <c:pt idx="5">
                  <c:v>118.66666666668607</c:v>
                </c:pt>
                <c:pt idx="6">
                  <c:v>165.25000000011642</c:v>
                </c:pt>
              </c:numCache>
            </c:numRef>
          </c:xVal>
          <c:yVal>
            <c:numRef>
              <c:f>resumo!$M$41:$M$47</c:f>
              <c:numCache>
                <c:formatCode>0.000</c:formatCode>
                <c:ptCount val="7"/>
                <c:pt idx="0">
                  <c:v>4.4926666666666675</c:v>
                </c:pt>
                <c:pt idx="1">
                  <c:v>3.238666666666667</c:v>
                </c:pt>
                <c:pt idx="2">
                  <c:v>3.26</c:v>
                </c:pt>
                <c:pt idx="3">
                  <c:v>3.3000000000000003</c:v>
                </c:pt>
                <c:pt idx="4">
                  <c:v>3.294</c:v>
                </c:pt>
                <c:pt idx="5">
                  <c:v>3.2629999999999999</c:v>
                </c:pt>
                <c:pt idx="6">
                  <c:v>3.0623333333333331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0-4F16-B518-8D6ABF0910D0}"/>
            </c:ext>
          </c:extLst>
        </c:ser>
        <c:ser>
          <c:idx val="6"/>
          <c:order val="5"/>
          <c:tx>
            <c:strRef>
              <c:f>resumo!$B$70</c:f>
              <c:strCache>
                <c:ptCount val="1"/>
                <c:pt idx="0">
                  <c:v>HAc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resumo!$D$86:$J$86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resumo!$D$86:$J$86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1.6415753519330462E-2</c:v>
                  </c:pt>
                  <c:pt idx="2">
                    <c:v>2.2193852392432066E-2</c:v>
                  </c:pt>
                  <c:pt idx="3">
                    <c:v>2.0678290304177997E-2</c:v>
                  </c:pt>
                  <c:pt idx="4">
                    <c:v>1.7626855583606077E-2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resumo!$D$72:$J$72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resumo!$D$85:$J$85</c:f>
              <c:numCache>
                <c:formatCode>0.00</c:formatCode>
                <c:ptCount val="7"/>
                <c:pt idx="0">
                  <c:v>0</c:v>
                </c:pt>
                <c:pt idx="1">
                  <c:v>0.19773569583987527</c:v>
                </c:pt>
                <c:pt idx="2">
                  <c:v>0.5000756630795099</c:v>
                </c:pt>
                <c:pt idx="3">
                  <c:v>0.50601098928944566</c:v>
                </c:pt>
                <c:pt idx="4">
                  <c:v>0.27638360112108484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0-4F16-B518-8D6ABF0910D0}"/>
            </c:ext>
          </c:extLst>
        </c:ser>
        <c:ser>
          <c:idx val="7"/>
          <c:order val="6"/>
          <c:tx>
            <c:strRef>
              <c:f>resumo!$L$70</c:f>
              <c:strCache>
                <c:ptCount val="1"/>
                <c:pt idx="0">
                  <c:v>EtOH</c:v>
                </c:pt>
              </c:strCache>
            </c:strRef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resumo!$N$86:$T$86</c:f>
                <c:numCache>
                  <c:formatCode>General</c:formatCode>
                  <c:ptCount val="7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6">
                    <c:v>2.5978313854223389E-2</c:v>
                  </c:pt>
                </c:numCache>
              </c:numRef>
            </c:plus>
            <c:minus>
              <c:numRef>
                <c:f>resumo!$N$86:$T$86</c:f>
                <c:numCache>
                  <c:formatCode>General</c:formatCode>
                  <c:ptCount val="7"/>
                  <c:pt idx="0">
                    <c:v>1.7461661999548739E-2</c:v>
                  </c:pt>
                  <c:pt idx="1">
                    <c:v>0.32658858837949656</c:v>
                  </c:pt>
                  <c:pt idx="2">
                    <c:v>5.3531652648119099E-2</c:v>
                  </c:pt>
                  <c:pt idx="3">
                    <c:v>0.38024351625387171</c:v>
                  </c:pt>
                  <c:pt idx="4">
                    <c:v>0.15289125534029421</c:v>
                  </c:pt>
                  <c:pt idx="5">
                    <c:v>2.8864783849809148E-2</c:v>
                  </c:pt>
                  <c:pt idx="6">
                    <c:v>2.5978313854223389E-2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resumo!$N$72:$T$72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resumo!$N$85:$T$85</c:f>
              <c:numCache>
                <c:formatCode>0.00</c:formatCode>
                <c:ptCount val="7"/>
                <c:pt idx="0">
                  <c:v>0.36247378928918089</c:v>
                </c:pt>
                <c:pt idx="1">
                  <c:v>4.7290861330154925</c:v>
                </c:pt>
                <c:pt idx="2">
                  <c:v>5.6220144798808676</c:v>
                </c:pt>
                <c:pt idx="3">
                  <c:v>4.8645342367113669</c:v>
                </c:pt>
                <c:pt idx="4">
                  <c:v>3.685874409059462</c:v>
                </c:pt>
                <c:pt idx="5">
                  <c:v>2.4677109892441482</c:v>
                </c:pt>
                <c:pt idx="6">
                  <c:v>0.73090334029921533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790256"/>
        <c:axId val="-372798416"/>
      </c:scatterChart>
      <c:scatterChart>
        <c:scatterStyle val="lineMarker"/>
        <c:varyColors val="0"/>
        <c:ser>
          <c:idx val="4"/>
          <c:order val="4"/>
          <c:tx>
            <c:strRef>
              <c:f>resumo!$B$50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resumo!$D$66:$J$66</c:f>
                <c:numCache>
                  <c:formatCode>General</c:formatCode>
                  <c:ptCount val="7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resumo!$D$66:$J$66</c:f>
                <c:numCache>
                  <c:formatCode>General</c:formatCode>
                  <c:ptCount val="7"/>
                  <c:pt idx="0">
                    <c:v>0.63593112993277123</c:v>
                  </c:pt>
                  <c:pt idx="1">
                    <c:v>0.28200000324677116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resumo!$D$52:$J$52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45</c:v>
                </c:pt>
                <c:pt idx="3">
                  <c:v>69</c:v>
                </c:pt>
                <c:pt idx="4">
                  <c:v>93</c:v>
                </c:pt>
                <c:pt idx="5">
                  <c:v>144</c:v>
                </c:pt>
                <c:pt idx="6">
                  <c:v>165</c:v>
                </c:pt>
              </c:numCache>
            </c:numRef>
          </c:xVal>
          <c:yVal>
            <c:numRef>
              <c:f>resumo!$D$65:$J$65</c:f>
              <c:numCache>
                <c:formatCode>0.00</c:formatCode>
                <c:ptCount val="7"/>
                <c:pt idx="0">
                  <c:v>20.853438412874691</c:v>
                </c:pt>
                <c:pt idx="1">
                  <c:v>6.3331431623610923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C60-4F16-B518-8D6ABF09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794608"/>
        <c:axId val="-372797872"/>
      </c:scatterChart>
      <c:valAx>
        <c:axId val="-372790256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98416"/>
        <c:crossesAt val="-1"/>
        <c:crossBetween val="midCat"/>
        <c:majorUnit val="25"/>
      </c:valAx>
      <c:valAx>
        <c:axId val="-372798416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OD</a:t>
                </a:r>
                <a:r>
                  <a:rPr lang="pt-PT" sz="1200" baseline="-25000"/>
                  <a:t>600nm</a:t>
                </a:r>
                <a:r>
                  <a:rPr lang="pt-PT" sz="1200"/>
                  <a:t>, pH, RFU, EtOH </a:t>
                </a:r>
                <a:r>
                  <a:rPr lang="pt-PT" sz="1200" b="0" i="0" u="none" strike="noStrike" baseline="0">
                    <a:effectLst/>
                  </a:rPr>
                  <a:t>(g/L)</a:t>
                </a:r>
                <a:r>
                  <a:rPr lang="pt-PT" sz="1200"/>
                  <a:t>, HAc </a:t>
                </a:r>
                <a:r>
                  <a:rPr lang="pt-PT" sz="1200" baseline="0"/>
                  <a:t>(g/L)</a:t>
                </a:r>
                <a:r>
                  <a:rPr lang="pt-PT" sz="1200"/>
                  <a:t> </a:t>
                </a:r>
                <a:r>
                  <a:rPr lang="pt-PT" sz="1200" baseline="0"/>
                  <a:t> </a:t>
                </a:r>
                <a:endParaRPr lang="pt-PT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90256"/>
        <c:crossesAt val="0"/>
        <c:crossBetween val="midCat"/>
        <c:majorUnit val="2"/>
      </c:valAx>
      <c:valAx>
        <c:axId val="-372797872"/>
        <c:scaling>
          <c:orientation val="minMax"/>
          <c:max val="2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/>
                  <a:t>Glucose (g/L)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372794608"/>
        <c:crosses val="max"/>
        <c:crossBetween val="midCat"/>
        <c:majorUnit val="5"/>
        <c:minorUnit val="5"/>
      </c:valAx>
      <c:valAx>
        <c:axId val="-37279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2797872"/>
        <c:crossesAt val="-1"/>
        <c:crossBetween val="midCat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559594</xdr:colOff>
      <xdr:row>109</xdr:row>
      <xdr:rowOff>71437</xdr:rowOff>
    </xdr:from>
    <xdr:to>
      <xdr:col>7</xdr:col>
      <xdr:colOff>452437</xdr:colOff>
      <xdr:row>128</xdr:row>
      <xdr:rowOff>127396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DCC3C8F9-EEDC-4578-AB84-36D6EF61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301626</xdr:colOff>
      <xdr:row>109</xdr:row>
      <xdr:rowOff>80698</xdr:rowOff>
    </xdr:from>
    <xdr:to>
      <xdr:col>16</xdr:col>
      <xdr:colOff>218776</xdr:colOff>
      <xdr:row>129</xdr:row>
      <xdr:rowOff>98198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D01898E2-1875-4634-BD13-0E788A01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324114</xdr:colOff>
      <xdr:row>109</xdr:row>
      <xdr:rowOff>121709</xdr:rowOff>
    </xdr:from>
    <xdr:to>
      <xdr:col>20</xdr:col>
      <xdr:colOff>2220348</xdr:colOff>
      <xdr:row>129</xdr:row>
      <xdr:rowOff>139209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757AA4D2-866A-4AD2-BFEF-D4A76B9E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223573</xdr:colOff>
      <xdr:row>109</xdr:row>
      <xdr:rowOff>75406</xdr:rowOff>
    </xdr:from>
    <xdr:to>
      <xdr:col>26</xdr:col>
      <xdr:colOff>881556</xdr:colOff>
      <xdr:row>129</xdr:row>
      <xdr:rowOff>92906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4720D8DF-CF06-446D-939D-09EBA10A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449790</xdr:colOff>
      <xdr:row>109</xdr:row>
      <xdr:rowOff>39686</xdr:rowOff>
    </xdr:from>
    <xdr:to>
      <xdr:col>11</xdr:col>
      <xdr:colOff>359832</xdr:colOff>
      <xdr:row>129</xdr:row>
      <xdr:rowOff>55561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BF8801D9-9DB4-48D0-9341-A41F430A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132</xdr:row>
      <xdr:rowOff>0</xdr:rowOff>
    </xdr:from>
    <xdr:to>
      <xdr:col>10</xdr:col>
      <xdr:colOff>2084917</xdr:colOff>
      <xdr:row>152</xdr:row>
      <xdr:rowOff>15875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BF8801D9-9DB4-48D0-9341-A41F430A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132</xdr:row>
      <xdr:rowOff>0</xdr:rowOff>
    </xdr:from>
    <xdr:to>
      <xdr:col>16</xdr:col>
      <xdr:colOff>472775</xdr:colOff>
      <xdr:row>151</xdr:row>
      <xdr:rowOff>19583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D01898E2-1875-4634-BD13-0E788A01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132</xdr:row>
      <xdr:rowOff>0</xdr:rowOff>
    </xdr:from>
    <xdr:to>
      <xdr:col>21</xdr:col>
      <xdr:colOff>261109</xdr:colOff>
      <xdr:row>151</xdr:row>
      <xdr:rowOff>19583</xdr:rowOff>
    </xdr:to>
    <xdr:graphicFrame macro="">
      <xdr:nvGraphicFramePr>
        <xdr:cNvPr id="14" name="Gráfico 13">
          <a:extLst>
            <a:ext uri="{FF2B5EF4-FFF2-40B4-BE49-F238E27FC236}">
              <a16:creationId xmlns="" xmlns:a16="http://schemas.microsoft.com/office/drawing/2014/main" id="{757AA4D2-866A-4AD2-BFEF-D4A76B9E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131</xdr:row>
      <xdr:rowOff>0</xdr:rowOff>
    </xdr:from>
    <xdr:to>
      <xdr:col>26</xdr:col>
      <xdr:colOff>1245358</xdr:colOff>
      <xdr:row>150</xdr:row>
      <xdr:rowOff>10059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4720D8DF-CF06-446D-939D-09EBA10A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0.03687</cdr:x>
      <cdr:y>0.00543</cdr:y>
    </cdr:from>
    <cdr:to>
      <cdr:x>0.12246</cdr:x>
      <cdr:y>0.12302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77800" y="19050"/>
          <a:ext cx="41275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800" b="1"/>
            <a:t>B)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0.01714</cdr:x>
      <cdr:y>0.00995</cdr:y>
    </cdr:from>
    <cdr:to>
      <cdr:x>0.10282</cdr:x>
      <cdr:y>0.12754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2550" y="34925"/>
          <a:ext cx="41275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800" b="1"/>
            <a:t>C)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0.02365</cdr:x>
      <cdr:y>0.01447</cdr:y>
    </cdr:from>
    <cdr:to>
      <cdr:x>0.10905</cdr:x>
      <cdr:y>0.13207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4300" y="50800"/>
          <a:ext cx="41275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800" b="1"/>
            <a:t>D)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0.02848</cdr:x>
      <cdr:y>0.00226</cdr:y>
    </cdr:from>
    <cdr:to>
      <cdr:x>0.11391</cdr:x>
      <cdr:y>0.11991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37585" y="7939"/>
          <a:ext cx="41275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800" b="1"/>
            <a:t>A)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559594</xdr:colOff>
      <xdr:row>109</xdr:row>
      <xdr:rowOff>71437</xdr:rowOff>
    </xdr:from>
    <xdr:to>
      <xdr:col>7</xdr:col>
      <xdr:colOff>452437</xdr:colOff>
      <xdr:row>128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CC3C8F9-EEDC-4578-AB84-36D6EF61F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412751</xdr:colOff>
      <xdr:row>109</xdr:row>
      <xdr:rowOff>33073</xdr:rowOff>
    </xdr:from>
    <xdr:to>
      <xdr:col>17</xdr:col>
      <xdr:colOff>329901</xdr:colOff>
      <xdr:row>129</xdr:row>
      <xdr:rowOff>50573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D01898E2-1875-4634-BD13-0E788A01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308239</xdr:colOff>
      <xdr:row>109</xdr:row>
      <xdr:rowOff>121709</xdr:rowOff>
    </xdr:from>
    <xdr:to>
      <xdr:col>22</xdr:col>
      <xdr:colOff>1528614</xdr:colOff>
      <xdr:row>129</xdr:row>
      <xdr:rowOff>139209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757AA4D2-866A-4AD2-BFEF-D4A76B9E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223573</xdr:colOff>
      <xdr:row>109</xdr:row>
      <xdr:rowOff>75406</xdr:rowOff>
    </xdr:from>
    <xdr:to>
      <xdr:col>28</xdr:col>
      <xdr:colOff>872448</xdr:colOff>
      <xdr:row>129</xdr:row>
      <xdr:rowOff>92906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4720D8DF-CF06-446D-939D-09EBA10A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449790</xdr:colOff>
      <xdr:row>109</xdr:row>
      <xdr:rowOff>39686</xdr:rowOff>
    </xdr:from>
    <xdr:to>
      <xdr:col>11</xdr:col>
      <xdr:colOff>1622540</xdr:colOff>
      <xdr:row>129</xdr:row>
      <xdr:rowOff>55561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BF8801D9-9DB4-48D0-9341-A41F430A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132</xdr:row>
      <xdr:rowOff>0</xdr:rowOff>
    </xdr:from>
    <xdr:to>
      <xdr:col>11</xdr:col>
      <xdr:colOff>2084917</xdr:colOff>
      <xdr:row>152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BF8801D9-9DB4-48D0-9341-A41F430A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132</xdr:row>
      <xdr:rowOff>0</xdr:rowOff>
    </xdr:from>
    <xdr:to>
      <xdr:col>17</xdr:col>
      <xdr:colOff>472775</xdr:colOff>
      <xdr:row>151</xdr:row>
      <xdr:rowOff>19583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D01898E2-1875-4634-BD13-0E788A01E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132</xdr:row>
      <xdr:rowOff>0</xdr:rowOff>
    </xdr:from>
    <xdr:to>
      <xdr:col>23</xdr:col>
      <xdr:colOff>261109</xdr:colOff>
      <xdr:row>151</xdr:row>
      <xdr:rowOff>19583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757AA4D2-866A-4AD2-BFEF-D4A76B9EF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131</xdr:row>
      <xdr:rowOff>0</xdr:rowOff>
    </xdr:from>
    <xdr:to>
      <xdr:col>28</xdr:col>
      <xdr:colOff>1245358</xdr:colOff>
      <xdr:row>150</xdr:row>
      <xdr:rowOff>10059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4720D8DF-CF06-446D-939D-09EBA10A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42862</xdr:rowOff>
    </xdr:from>
    <xdr:to>
      <xdr:col>15</xdr:col>
      <xdr:colOff>575850</xdr:colOff>
      <xdr:row>21</xdr:row>
      <xdr:rowOff>133387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23400</xdr:colOff>
      <xdr:row>41</xdr:row>
      <xdr:rowOff>81000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E107"/>
  <sheetViews>
    <sheetView tabSelected="1" topLeftCell="B100" zoomScale="60" zoomScaleNormal="60" workbookViewId="0">
      <selection activeCell="S106" sqref="S106"/>
    </sheetView>
  </sheetViews>
  <sheetFormatPr defaultRowHeight="14.25" x14ac:dyDescent="0.2"/>
  <cols>
    <col min="1" max="1" width="22.75" style="1" customWidth="1"/>
    <col min="2" max="2" width="11.875" style="1" bestFit="1" customWidth="1"/>
    <col min="3" max="3" width="12.375" style="1" bestFit="1" customWidth="1"/>
    <col min="4" max="4" width="11.875" style="1" customWidth="1"/>
    <col min="5" max="5" width="18.375" style="1" bestFit="1" customWidth="1"/>
    <col min="6" max="6" width="11.875" style="1" bestFit="1" customWidth="1"/>
    <col min="7" max="7" width="24.25" style="1" bestFit="1" customWidth="1"/>
    <col min="8" max="8" width="11.875" style="1" bestFit="1" customWidth="1"/>
    <col min="9" max="9" width="9.625" style="1" customWidth="1"/>
    <col min="10" max="10" width="14.5" style="1" bestFit="1" customWidth="1"/>
    <col min="11" max="11" width="28.5" style="1" bestFit="1" customWidth="1"/>
    <col min="12" max="12" width="7.375" style="1" bestFit="1" customWidth="1"/>
    <col min="13" max="13" width="30" style="1" bestFit="1" customWidth="1"/>
    <col min="14" max="14" width="9.125" style="1" bestFit="1" customWidth="1"/>
    <col min="15" max="18" width="9" style="1"/>
    <col min="19" max="19" width="10" style="1" bestFit="1" customWidth="1"/>
    <col min="20" max="20" width="19.375" style="3" bestFit="1" customWidth="1"/>
    <col min="21" max="21" width="30.5" style="1" bestFit="1" customWidth="1"/>
    <col min="22" max="22" width="7.75" style="1" bestFit="1" customWidth="1"/>
    <col min="23" max="23" width="10" style="1" bestFit="1" customWidth="1"/>
    <col min="24" max="24" width="10" style="1" customWidth="1"/>
    <col min="25" max="25" width="19.375" style="1" bestFit="1" customWidth="1"/>
    <col min="26" max="26" width="7.75" style="1" bestFit="1" customWidth="1"/>
    <col min="27" max="27" width="25.75" style="1" bestFit="1" customWidth="1"/>
    <col min="28" max="28" width="13.625" style="1" bestFit="1" customWidth="1"/>
    <col min="29" max="29" width="30.625" style="1" bestFit="1" customWidth="1"/>
    <col min="30" max="30" width="7.75" style="1" bestFit="1" customWidth="1"/>
    <col min="31" max="31" width="31.25" style="1" bestFit="1" customWidth="1"/>
    <col min="32" max="16384" width="9" style="1"/>
  </cols>
  <sheetData>
    <row r="1" spans="1:31" ht="15" x14ac:dyDescent="0.25">
      <c r="V1" s="12"/>
      <c r="W1" s="33" t="s">
        <v>5</v>
      </c>
      <c r="X1" s="120"/>
      <c r="Y1" s="141" t="s">
        <v>4</v>
      </c>
      <c r="Z1" s="37"/>
      <c r="AA1" s="37" t="s">
        <v>6</v>
      </c>
      <c r="AB1" s="27"/>
      <c r="AC1" s="27" t="s">
        <v>7</v>
      </c>
      <c r="AD1" s="24"/>
      <c r="AE1" s="24" t="s">
        <v>8</v>
      </c>
    </row>
    <row r="2" spans="1:31" ht="14.25" customHeight="1" x14ac:dyDescent="0.2">
      <c r="A2" s="1" t="s">
        <v>3</v>
      </c>
      <c r="V2" s="39" t="s">
        <v>2</v>
      </c>
      <c r="W2" s="39" t="s">
        <v>3</v>
      </c>
      <c r="X2" s="120" t="s">
        <v>2</v>
      </c>
      <c r="Y2" s="120" t="s">
        <v>3</v>
      </c>
      <c r="Z2" s="42" t="s">
        <v>2</v>
      </c>
      <c r="AA2" s="42" t="s">
        <v>3</v>
      </c>
      <c r="AB2" s="30" t="s">
        <v>2</v>
      </c>
      <c r="AC2" s="30" t="s">
        <v>3</v>
      </c>
      <c r="AD2" s="32" t="s">
        <v>2</v>
      </c>
      <c r="AE2" s="32" t="s">
        <v>3</v>
      </c>
    </row>
    <row r="3" spans="1:31" ht="18.75" x14ac:dyDescent="0.25">
      <c r="A3" s="1" t="s">
        <v>22</v>
      </c>
      <c r="B3" s="12"/>
      <c r="C3" s="33" t="s">
        <v>5</v>
      </c>
      <c r="D3" s="34"/>
      <c r="E3" s="35" t="s">
        <v>4</v>
      </c>
      <c r="F3" s="36"/>
      <c r="G3" s="37" t="s">
        <v>6</v>
      </c>
      <c r="H3" s="38"/>
      <c r="I3" s="43"/>
      <c r="J3" s="19"/>
      <c r="K3" s="27" t="s">
        <v>7</v>
      </c>
      <c r="L3" s="28"/>
      <c r="M3" s="24" t="s">
        <v>8</v>
      </c>
      <c r="N3" s="29"/>
      <c r="U3" s="134" t="s">
        <v>20</v>
      </c>
      <c r="V3" s="115">
        <v>0</v>
      </c>
      <c r="W3" s="115">
        <v>0.49528646265454879</v>
      </c>
      <c r="X3" s="115">
        <v>0</v>
      </c>
      <c r="Y3" s="142">
        <v>0.57254373418181048</v>
      </c>
      <c r="Z3" s="142">
        <v>0</v>
      </c>
      <c r="AA3" s="3">
        <v>0.41927840498235697</v>
      </c>
      <c r="AB3" s="3">
        <v>0</v>
      </c>
      <c r="AC3" s="3">
        <v>0.43777080421267772</v>
      </c>
      <c r="AD3" s="143">
        <v>0</v>
      </c>
      <c r="AE3" s="3">
        <v>0.52520098078900701</v>
      </c>
    </row>
    <row r="4" spans="1:31" ht="15" x14ac:dyDescent="0.2">
      <c r="B4" s="24" t="s">
        <v>2</v>
      </c>
      <c r="C4" s="39" t="s">
        <v>3</v>
      </c>
      <c r="D4" s="31" t="s">
        <v>9</v>
      </c>
      <c r="E4" s="40" t="s">
        <v>3</v>
      </c>
      <c r="F4" s="41" t="s">
        <v>9</v>
      </c>
      <c r="G4" s="42" t="s">
        <v>3</v>
      </c>
      <c r="H4" s="31" t="s">
        <v>9</v>
      </c>
      <c r="J4" s="24" t="s">
        <v>2</v>
      </c>
      <c r="K4" s="30" t="s">
        <v>3</v>
      </c>
      <c r="L4" s="31" t="s">
        <v>9</v>
      </c>
      <c r="M4" s="32" t="s">
        <v>3</v>
      </c>
      <c r="N4" s="31" t="s">
        <v>9</v>
      </c>
      <c r="U4" s="134"/>
      <c r="V4" s="115">
        <v>1</v>
      </c>
      <c r="W4" s="115">
        <v>0.51728133071423243</v>
      </c>
      <c r="X4" s="115">
        <v>1</v>
      </c>
      <c r="Y4" s="142">
        <v>0.63118725605898052</v>
      </c>
      <c r="Z4" s="142">
        <v>1</v>
      </c>
      <c r="AA4" s="3">
        <v>0.44451252894880872</v>
      </c>
      <c r="AB4" s="3">
        <v>1</v>
      </c>
      <c r="AC4" s="3">
        <v>0.43901591776252435</v>
      </c>
      <c r="AD4" s="143">
        <v>1</v>
      </c>
      <c r="AE4" s="3">
        <v>0.52578320089807229</v>
      </c>
    </row>
    <row r="5" spans="1:31" ht="15" x14ac:dyDescent="0.2">
      <c r="B5" s="13">
        <v>0</v>
      </c>
      <c r="C5" s="6">
        <v>0.44166666666666665</v>
      </c>
      <c r="D5" s="7">
        <v>2.7638539919628311E-2</v>
      </c>
      <c r="E5" s="14">
        <v>0.47416666666666663</v>
      </c>
      <c r="F5" s="15">
        <v>2.5725581734055241E-2</v>
      </c>
      <c r="G5" s="10">
        <v>0.40250000000000002</v>
      </c>
      <c r="H5" s="7">
        <v>3.7277115410575073E-2</v>
      </c>
      <c r="I5" s="2"/>
      <c r="J5" s="22">
        <v>0</v>
      </c>
      <c r="K5" s="20">
        <v>0.4375</v>
      </c>
      <c r="L5" s="7">
        <v>0.13069525622607736</v>
      </c>
      <c r="M5" s="25">
        <v>0.52500000000000002</v>
      </c>
      <c r="N5" s="7">
        <v>4.0104031385053251E-2</v>
      </c>
      <c r="V5" s="115">
        <v>2</v>
      </c>
      <c r="W5" s="115">
        <v>0.55449516185582182</v>
      </c>
      <c r="X5" s="115">
        <v>2</v>
      </c>
      <c r="Y5" s="142">
        <v>0.7115739835827195</v>
      </c>
      <c r="Z5" s="142">
        <v>2</v>
      </c>
      <c r="AA5" s="3">
        <v>0.49342428189268256</v>
      </c>
      <c r="AB5" s="3">
        <v>2</v>
      </c>
      <c r="AC5" s="3">
        <v>0.4437055194804071</v>
      </c>
      <c r="AD5" s="143">
        <v>2</v>
      </c>
      <c r="AE5" s="3">
        <v>0.5275028095019384</v>
      </c>
    </row>
    <row r="6" spans="1:31" ht="15" x14ac:dyDescent="0.2">
      <c r="B6" s="13">
        <v>2.3333333334303461</v>
      </c>
      <c r="C6" s="6">
        <v>0.47833333333333333</v>
      </c>
      <c r="D6" s="7">
        <v>4.8705463987340998E-2</v>
      </c>
      <c r="E6" s="14">
        <v>0.4466666666666666</v>
      </c>
      <c r="F6" s="15">
        <v>1.5456030825826136E-2</v>
      </c>
      <c r="G6" s="10">
        <v>0.40666666666666668</v>
      </c>
      <c r="H6" s="7">
        <v>4.2491829279939712E-2</v>
      </c>
      <c r="I6" s="2"/>
      <c r="J6" s="22">
        <v>8.25</v>
      </c>
      <c r="K6" s="20">
        <v>1.0116666666666667</v>
      </c>
      <c r="L6" s="7">
        <v>0.21549684194643973</v>
      </c>
      <c r="M6" s="25">
        <v>0.7400000000000001</v>
      </c>
      <c r="N6" s="7">
        <v>3.741657386773941E-2</v>
      </c>
      <c r="V6" s="115">
        <v>3</v>
      </c>
      <c r="W6" s="115">
        <v>0.61236615162495001</v>
      </c>
      <c r="X6" s="115">
        <v>3</v>
      </c>
      <c r="Y6" s="142">
        <v>0.81632869297630617</v>
      </c>
      <c r="Z6" s="142">
        <v>3</v>
      </c>
      <c r="AA6" s="3">
        <v>0.57656607793392434</v>
      </c>
      <c r="AB6" s="3">
        <v>3</v>
      </c>
      <c r="AC6" s="3">
        <v>0.4571634453785024</v>
      </c>
      <c r="AD6" s="143">
        <v>3</v>
      </c>
      <c r="AE6" s="3">
        <v>0.53175128661993853</v>
      </c>
    </row>
    <row r="7" spans="1:31" ht="15" x14ac:dyDescent="0.2">
      <c r="B7" s="13">
        <v>4.4166666667442769</v>
      </c>
      <c r="C7" s="6">
        <v>0.75166666666666659</v>
      </c>
      <c r="D7" s="7">
        <v>0.25470025956449716</v>
      </c>
      <c r="E7" s="14">
        <v>0.505</v>
      </c>
      <c r="F7" s="15">
        <v>3.6285901761795435E-2</v>
      </c>
      <c r="G7" s="10">
        <v>0.6</v>
      </c>
      <c r="H7" s="7">
        <v>5.2121652570372962E-2</v>
      </c>
      <c r="I7" s="2"/>
      <c r="J7" s="22">
        <v>20.916666666744277</v>
      </c>
      <c r="K7" s="20">
        <v>3.5933333333333337</v>
      </c>
      <c r="L7" s="7">
        <v>0.31382939455839531</v>
      </c>
      <c r="M7" s="25"/>
      <c r="N7" s="7"/>
      <c r="V7" s="115">
        <v>4</v>
      </c>
      <c r="W7" s="115">
        <v>0.69596960951362852</v>
      </c>
      <c r="X7" s="115">
        <v>4</v>
      </c>
      <c r="Y7" s="142">
        <v>0.94685994781386484</v>
      </c>
      <c r="Z7" s="142">
        <v>4</v>
      </c>
      <c r="AA7" s="3">
        <v>0.70306867512601889</v>
      </c>
      <c r="AB7" s="3">
        <v>4</v>
      </c>
      <c r="AC7" s="3">
        <v>0.48802767156155957</v>
      </c>
      <c r="AD7" s="143">
        <v>4</v>
      </c>
      <c r="AE7" s="3">
        <v>0.54075739224310504</v>
      </c>
    </row>
    <row r="8" spans="1:31" ht="15" x14ac:dyDescent="0.2">
      <c r="B8" s="13">
        <v>5.9500000000116415</v>
      </c>
      <c r="C8" s="6">
        <v>1.3566666666666667</v>
      </c>
      <c r="D8" s="7">
        <v>0.23669013968102245</v>
      </c>
      <c r="E8" s="14"/>
      <c r="F8" s="15"/>
      <c r="G8" s="10">
        <v>1.1933333333333334</v>
      </c>
      <c r="H8" s="7">
        <v>0.54236109332764249</v>
      </c>
      <c r="I8" s="2"/>
      <c r="J8" s="22">
        <v>23.000000000058208</v>
      </c>
      <c r="K8" s="20">
        <v>3.48</v>
      </c>
      <c r="L8" s="7">
        <v>0.11313708498984729</v>
      </c>
      <c r="M8" s="25">
        <v>2.08</v>
      </c>
      <c r="N8" s="7">
        <v>0.2303620339089455</v>
      </c>
      <c r="V8" s="115">
        <v>5</v>
      </c>
      <c r="W8" s="115">
        <v>0.8092220740820304</v>
      </c>
      <c r="X8" s="115">
        <v>5</v>
      </c>
      <c r="Y8" s="142">
        <v>1.1031910631436623</v>
      </c>
      <c r="Z8" s="142">
        <v>5</v>
      </c>
      <c r="AA8" s="3">
        <v>0.87836787567627783</v>
      </c>
      <c r="AB8" s="3">
        <v>5</v>
      </c>
      <c r="AC8" s="3">
        <v>0.54687656841115984</v>
      </c>
      <c r="AD8" s="143">
        <v>5</v>
      </c>
      <c r="AE8" s="3">
        <v>0.55750051807292389</v>
      </c>
    </row>
    <row r="9" spans="1:31" ht="15" x14ac:dyDescent="0.2">
      <c r="B9" s="13">
        <v>20.333333333430346</v>
      </c>
      <c r="C9" s="6">
        <v>5.5040000000000004</v>
      </c>
      <c r="D9" s="7">
        <v>0.29350298124550617</v>
      </c>
      <c r="E9" s="14">
        <v>5.0233333333333334</v>
      </c>
      <c r="F9" s="15">
        <v>0.31799720473963655</v>
      </c>
      <c r="G9" s="10">
        <v>5.3233333333333333</v>
      </c>
      <c r="H9" s="7">
        <v>0.24560582693051525</v>
      </c>
      <c r="I9" s="2"/>
      <c r="J9" s="22">
        <v>26.666666666802485</v>
      </c>
      <c r="K9" s="20">
        <v>4.1133333333333333</v>
      </c>
      <c r="L9" s="7">
        <v>0.27824849006278968</v>
      </c>
      <c r="M9" s="25">
        <v>2.7133333333333334</v>
      </c>
      <c r="N9" s="7">
        <v>0.2583709650010147</v>
      </c>
      <c r="V9" s="115">
        <v>6</v>
      </c>
      <c r="W9" s="115">
        <v>0.95425803041968504</v>
      </c>
      <c r="X9" s="115">
        <v>6</v>
      </c>
      <c r="Y9" s="142">
        <v>1.2839702493354748</v>
      </c>
      <c r="Z9" s="142">
        <v>6</v>
      </c>
      <c r="AA9" s="3">
        <v>1.1028726773955242</v>
      </c>
      <c r="AB9" s="3">
        <v>6</v>
      </c>
      <c r="AC9" s="3">
        <v>0.64326757093502751</v>
      </c>
      <c r="AD9" s="143">
        <v>6</v>
      </c>
      <c r="AE9" s="3">
        <v>0.58531648405120884</v>
      </c>
    </row>
    <row r="10" spans="1:31" ht="15" x14ac:dyDescent="0.2">
      <c r="B10" s="13">
        <v>22.416666666744277</v>
      </c>
      <c r="C10" s="6">
        <v>5.0866666666666669</v>
      </c>
      <c r="D10" s="7">
        <v>0.48286183899284801</v>
      </c>
      <c r="E10" s="14">
        <v>4.546666666666666</v>
      </c>
      <c r="F10" s="15">
        <v>0.33638602164114273</v>
      </c>
      <c r="G10" s="10">
        <v>5.0333333333333341</v>
      </c>
      <c r="H10" s="7">
        <v>3.7712361663282568E-2</v>
      </c>
      <c r="I10" s="2"/>
      <c r="J10" s="22">
        <v>28.666666666686069</v>
      </c>
      <c r="K10" s="20">
        <v>3.6799999999999997</v>
      </c>
      <c r="L10" s="7">
        <v>0.16970562748477155</v>
      </c>
      <c r="M10" s="25">
        <v>2.6200000000000006</v>
      </c>
      <c r="N10" s="7">
        <v>9.9331096171675695E-2</v>
      </c>
      <c r="V10" s="115">
        <v>7</v>
      </c>
      <c r="W10" s="115">
        <v>1.1311087411534202</v>
      </c>
      <c r="X10" s="115">
        <v>7</v>
      </c>
      <c r="Y10" s="142">
        <v>1.4866351519933336</v>
      </c>
      <c r="Z10" s="142">
        <v>7</v>
      </c>
      <c r="AA10" s="3">
        <v>1.3719112626274361</v>
      </c>
      <c r="AB10" s="3">
        <v>7</v>
      </c>
      <c r="AC10" s="3">
        <v>0.78261244866952007</v>
      </c>
      <c r="AD10" s="143">
        <v>7</v>
      </c>
      <c r="AE10" s="3">
        <v>0.62728474252467081</v>
      </c>
    </row>
    <row r="11" spans="1:31" ht="15" x14ac:dyDescent="0.2">
      <c r="B11" s="13">
        <v>26.416666666686069</v>
      </c>
      <c r="C11" s="6">
        <v>5.6066666666666665</v>
      </c>
      <c r="D11" s="7">
        <v>8.9938250421546517E-2</v>
      </c>
      <c r="E11" s="14">
        <v>4.9866666666666672</v>
      </c>
      <c r="F11" s="15">
        <v>0.10873004286866746</v>
      </c>
      <c r="G11" s="10">
        <v>5.7466666666666661</v>
      </c>
      <c r="H11" s="7">
        <v>0.30302181806302664</v>
      </c>
      <c r="I11" s="2"/>
      <c r="J11" s="22">
        <v>47.166666666744277</v>
      </c>
      <c r="K11" s="20">
        <v>3.4333333333333336</v>
      </c>
      <c r="L11" s="7">
        <v>0.22484562605386729</v>
      </c>
      <c r="M11" s="25">
        <v>2.6</v>
      </c>
      <c r="N11" s="7">
        <v>4.0824829046386339E-2</v>
      </c>
      <c r="V11" s="115">
        <v>8</v>
      </c>
      <c r="W11" s="115">
        <v>1.3377175406150679</v>
      </c>
      <c r="X11" s="115">
        <v>8</v>
      </c>
      <c r="Y11" s="142">
        <v>1.7076846185689847</v>
      </c>
      <c r="Z11" s="142">
        <v>8</v>
      </c>
      <c r="AA11" s="3">
        <v>1.6767624570792672</v>
      </c>
      <c r="AB11" s="3">
        <v>8</v>
      </c>
      <c r="AC11" s="3">
        <v>0.96441034695255767</v>
      </c>
      <c r="AD11" s="143">
        <v>8</v>
      </c>
      <c r="AE11" s="3">
        <v>0.6855936558828627</v>
      </c>
    </row>
    <row r="12" spans="1:31" ht="15" x14ac:dyDescent="0.2">
      <c r="B12" s="13">
        <v>28.583333333430346</v>
      </c>
      <c r="C12" s="6">
        <v>5.8066666666666658</v>
      </c>
      <c r="D12" s="7">
        <v>9.9777530313971866E-2</v>
      </c>
      <c r="E12" s="14">
        <v>5.5</v>
      </c>
      <c r="F12" s="15">
        <v>0.11775681155103847</v>
      </c>
      <c r="G12" s="10">
        <v>5.2666666666666666</v>
      </c>
      <c r="H12" s="7">
        <v>0.19136933459209782</v>
      </c>
      <c r="I12" s="2"/>
      <c r="J12" s="22">
        <v>71.25</v>
      </c>
      <c r="K12" s="20">
        <v>3.7833333333333337</v>
      </c>
      <c r="L12" s="7">
        <v>0.38586123009300799</v>
      </c>
      <c r="M12" s="25">
        <v>2.85</v>
      </c>
      <c r="N12" s="7">
        <v>0.17795130420052185</v>
      </c>
      <c r="V12" s="115">
        <v>9</v>
      </c>
      <c r="W12" s="115">
        <v>1.5702413076596964</v>
      </c>
      <c r="X12" s="115">
        <v>9</v>
      </c>
      <c r="Y12" s="142">
        <v>1.9430033287201982</v>
      </c>
      <c r="Z12" s="142">
        <v>9</v>
      </c>
      <c r="AA12" s="3">
        <v>2.0062794780967579</v>
      </c>
      <c r="AB12" s="3">
        <v>9</v>
      </c>
      <c r="AC12" s="3">
        <v>1.1824379667728839</v>
      </c>
      <c r="AD12" s="143">
        <v>9</v>
      </c>
      <c r="AE12" s="3">
        <v>0.76108521409471264</v>
      </c>
    </row>
    <row r="13" spans="1:31" ht="15" x14ac:dyDescent="0.2">
      <c r="B13" s="13">
        <v>29.616666666639503</v>
      </c>
      <c r="C13" s="6">
        <v>5.3999999999999995</v>
      </c>
      <c r="D13" s="7">
        <v>0.92361608185796806</v>
      </c>
      <c r="E13" s="14">
        <v>5.28</v>
      </c>
      <c r="F13" s="15">
        <v>0.54356845628372297</v>
      </c>
      <c r="G13" s="10">
        <v>5.12</v>
      </c>
      <c r="H13" s="7">
        <v>0.70446196963829266</v>
      </c>
      <c r="I13" s="2"/>
      <c r="J13" s="22">
        <v>93.500000000058208</v>
      </c>
      <c r="K13" s="20">
        <v>4</v>
      </c>
      <c r="L13" s="7">
        <v>0.23273733406281569</v>
      </c>
      <c r="M13" s="25">
        <v>3.2416666666666671</v>
      </c>
      <c r="N13" s="7">
        <v>0.33592740617910388</v>
      </c>
      <c r="V13" s="115">
        <v>10</v>
      </c>
      <c r="W13" s="115">
        <v>1.8235375041751694</v>
      </c>
      <c r="X13" s="115">
        <v>10</v>
      </c>
      <c r="Y13" s="142">
        <v>2.1881898856295825</v>
      </c>
      <c r="Z13" s="142">
        <v>10</v>
      </c>
      <c r="AA13" s="3">
        <v>2.3485872430029828</v>
      </c>
      <c r="AB13" s="3">
        <v>10</v>
      </c>
      <c r="AC13" s="3">
        <v>1.4264591173098853</v>
      </c>
      <c r="AD13" s="143">
        <v>10</v>
      </c>
      <c r="AE13" s="3">
        <v>0.85309560492525938</v>
      </c>
    </row>
    <row r="14" spans="1:31" ht="15" x14ac:dyDescent="0.2">
      <c r="B14" s="13">
        <v>44.666666666627862</v>
      </c>
      <c r="C14" s="6">
        <v>5.8633333333333342</v>
      </c>
      <c r="D14" s="7">
        <v>0.26113002295578497</v>
      </c>
      <c r="E14" s="14">
        <v>5.6433333333333335</v>
      </c>
      <c r="F14" s="15">
        <v>0.23478122203920407</v>
      </c>
      <c r="G14" s="10">
        <v>5.4533333333333331</v>
      </c>
      <c r="H14" s="7">
        <v>0.18785337071473779</v>
      </c>
      <c r="I14" s="2"/>
      <c r="J14" s="22">
        <v>101.91666666674428</v>
      </c>
      <c r="K14" s="20">
        <v>4.1833333333333327</v>
      </c>
      <c r="L14" s="7">
        <v>0.56617625838210284</v>
      </c>
      <c r="M14" s="25">
        <v>3.7333333333333329</v>
      </c>
      <c r="N14" s="7">
        <v>0.24608038433722321</v>
      </c>
      <c r="V14" s="115">
        <v>11</v>
      </c>
      <c r="W14" s="115">
        <v>2.0917241318410977</v>
      </c>
      <c r="X14" s="115">
        <v>11</v>
      </c>
      <c r="Y14" s="142">
        <v>2.4388511072215513</v>
      </c>
      <c r="Z14" s="142">
        <v>15</v>
      </c>
      <c r="AA14" s="3">
        <v>3.9238492550455364</v>
      </c>
      <c r="AB14" s="3">
        <v>15</v>
      </c>
      <c r="AC14" s="3">
        <v>2.6558653958965768</v>
      </c>
      <c r="AD14" s="143">
        <v>12</v>
      </c>
      <c r="AE14" s="3">
        <v>1.0775344451458206</v>
      </c>
    </row>
    <row r="15" spans="1:31" ht="15" x14ac:dyDescent="0.2">
      <c r="B15" s="13">
        <v>48</v>
      </c>
      <c r="C15" s="6">
        <v>5.7666666666666657</v>
      </c>
      <c r="D15" s="7">
        <v>0.10624918300339475</v>
      </c>
      <c r="E15" s="14">
        <v>5.6066666666666665</v>
      </c>
      <c r="F15" s="15">
        <v>0.18571184369578791</v>
      </c>
      <c r="G15" s="10">
        <v>5.413333333333334</v>
      </c>
      <c r="H15" s="7">
        <v>6.7986926847903847E-2</v>
      </c>
      <c r="I15" s="2"/>
      <c r="J15" s="22">
        <v>118.5</v>
      </c>
      <c r="K15" s="20">
        <v>4.3500000000000005</v>
      </c>
      <c r="L15" s="7">
        <v>0.49497474683058146</v>
      </c>
      <c r="M15" s="25">
        <v>4.083333333333333</v>
      </c>
      <c r="N15" s="7">
        <v>0.14337208778404384</v>
      </c>
      <c r="V15" s="115">
        <v>12</v>
      </c>
      <c r="W15" s="115">
        <v>2.3687166564060176</v>
      </c>
      <c r="X15" s="115">
        <v>12</v>
      </c>
      <c r="Y15" s="142">
        <v>2.6908397734394462</v>
      </c>
      <c r="Z15" s="142">
        <v>20</v>
      </c>
      <c r="AA15" s="3">
        <v>4.9226146825772581</v>
      </c>
      <c r="AB15" s="3">
        <v>20</v>
      </c>
      <c r="AC15" s="3">
        <v>3.4212578273692045</v>
      </c>
      <c r="AD15" s="143">
        <v>14</v>
      </c>
      <c r="AE15" s="3">
        <v>1.3331640272894885</v>
      </c>
    </row>
    <row r="16" spans="1:31" ht="15" x14ac:dyDescent="0.2">
      <c r="B16" s="13">
        <v>49.833333333372138</v>
      </c>
      <c r="C16" s="6">
        <v>5.8466666666666667</v>
      </c>
      <c r="D16" s="7">
        <v>0.13199326582148899</v>
      </c>
      <c r="E16" s="14">
        <v>5.66</v>
      </c>
      <c r="F16" s="15">
        <v>4.3204937989385225E-2</v>
      </c>
      <c r="G16" s="10">
        <v>5.5266666666666664</v>
      </c>
      <c r="H16" s="7">
        <v>0.18208667044996837</v>
      </c>
      <c r="I16" s="2"/>
      <c r="J16" s="22">
        <v>125.83333333331393</v>
      </c>
      <c r="K16" s="20">
        <v>4.33</v>
      </c>
      <c r="L16" s="7">
        <v>1.0456258094238735</v>
      </c>
      <c r="M16" s="25">
        <v>4.6333333333333329</v>
      </c>
      <c r="N16" s="7">
        <v>0.63923565468630572</v>
      </c>
      <c r="V16" s="115">
        <v>13</v>
      </c>
      <c r="W16" s="115">
        <v>2.6486770746703461</v>
      </c>
      <c r="X16" s="115">
        <v>13</v>
      </c>
      <c r="Y16" s="142">
        <v>2.9404264812715559</v>
      </c>
      <c r="Z16" s="142">
        <v>25</v>
      </c>
      <c r="AA16" s="3">
        <v>5.4237099335905388</v>
      </c>
      <c r="AB16" s="3">
        <v>25</v>
      </c>
      <c r="AC16" s="3">
        <v>3.764060903251889</v>
      </c>
      <c r="AD16" s="143">
        <v>16</v>
      </c>
      <c r="AE16" s="3">
        <v>1.5915408902639991</v>
      </c>
    </row>
    <row r="17" spans="1:31" ht="15" x14ac:dyDescent="0.2">
      <c r="B17" s="13">
        <v>52.833333333372138</v>
      </c>
      <c r="C17" s="6">
        <v>6.1333333333333329</v>
      </c>
      <c r="D17" s="7">
        <v>0.13199326582148899</v>
      </c>
      <c r="E17" s="14">
        <v>5.8733333333333322</v>
      </c>
      <c r="F17" s="15">
        <v>3.7712361663282568E-2</v>
      </c>
      <c r="G17" s="10">
        <v>5.8666666666666671</v>
      </c>
      <c r="H17" s="7">
        <v>0.31084115271666035</v>
      </c>
      <c r="I17" s="2"/>
      <c r="J17" s="22">
        <v>141.50000000005821</v>
      </c>
      <c r="K17" s="20">
        <v>3.6333333333333333</v>
      </c>
      <c r="L17" s="7">
        <v>0.10274023338281607</v>
      </c>
      <c r="M17" s="25"/>
      <c r="N17" s="7"/>
      <c r="V17" s="115">
        <v>14</v>
      </c>
      <c r="W17" s="115">
        <v>2.9263433548263977</v>
      </c>
      <c r="X17" s="115">
        <v>14</v>
      </c>
      <c r="Y17" s="142">
        <v>3.1844066255970427</v>
      </c>
      <c r="Z17" s="142">
        <v>30</v>
      </c>
      <c r="AA17" s="3">
        <v>5.6509748265751902</v>
      </c>
      <c r="AB17" s="3">
        <v>30</v>
      </c>
      <c r="AC17" s="3">
        <v>3.8994845032048233</v>
      </c>
      <c r="AD17" s="143">
        <v>18</v>
      </c>
      <c r="AE17" s="3">
        <v>1.8307866577476513</v>
      </c>
    </row>
    <row r="18" spans="1:31" ht="15" x14ac:dyDescent="0.2">
      <c r="B18" s="13">
        <v>68.500000000116415</v>
      </c>
      <c r="C18" s="6">
        <v>5.8566666666666665</v>
      </c>
      <c r="D18" s="7">
        <v>0.33752366172199272</v>
      </c>
      <c r="E18" s="14">
        <v>6.003333333333333</v>
      </c>
      <c r="F18" s="15">
        <v>0.23019315560826067</v>
      </c>
      <c r="G18" s="10">
        <v>5.8266666666666671</v>
      </c>
      <c r="H18" s="7">
        <v>9.2135166407235014E-2</v>
      </c>
      <c r="I18" s="2"/>
      <c r="J18" s="23">
        <v>165.25000000011642</v>
      </c>
      <c r="K18" s="21">
        <v>4.1333333333333329</v>
      </c>
      <c r="L18" s="9">
        <v>0.24944382578492946</v>
      </c>
      <c r="M18" s="26">
        <v>4.58</v>
      </c>
      <c r="N18" s="9">
        <v>0.30919249667480636</v>
      </c>
      <c r="V18" s="115">
        <v>15</v>
      </c>
      <c r="W18" s="115">
        <v>3.1972346470992399</v>
      </c>
      <c r="X18" s="115">
        <v>15</v>
      </c>
      <c r="Y18" s="142">
        <v>3.4201502914509727</v>
      </c>
      <c r="Z18" s="142">
        <v>35</v>
      </c>
      <c r="AA18" s="3">
        <v>5.7497158484317854</v>
      </c>
      <c r="AB18" s="3">
        <v>35</v>
      </c>
      <c r="AC18" s="3">
        <v>3.9505429356665847</v>
      </c>
      <c r="AD18" s="143">
        <v>20</v>
      </c>
      <c r="AE18" s="3">
        <v>2.038546656858701</v>
      </c>
    </row>
    <row r="19" spans="1:31" ht="15" x14ac:dyDescent="0.2">
      <c r="B19" s="13">
        <v>77.583333333372138</v>
      </c>
      <c r="C19" s="6">
        <v>6.8466666666666667</v>
      </c>
      <c r="D19" s="7">
        <v>0.59918463116323528</v>
      </c>
      <c r="E19" s="14">
        <v>6.7133333333333338</v>
      </c>
      <c r="F19" s="15">
        <v>0.50208454356700616</v>
      </c>
      <c r="G19" s="10">
        <v>6.3</v>
      </c>
      <c r="H19" s="7">
        <v>0.82089382179833603</v>
      </c>
      <c r="I19" s="2"/>
      <c r="J19" s="2"/>
      <c r="K19" s="2"/>
      <c r="L19" s="2"/>
      <c r="M19" s="2"/>
      <c r="N19" s="2"/>
      <c r="V19" s="115">
        <v>16</v>
      </c>
      <c r="W19" s="115">
        <v>3.4577458272204735</v>
      </c>
      <c r="X19" s="115">
        <v>16</v>
      </c>
      <c r="Y19" s="142">
        <v>3.645606321449808</v>
      </c>
      <c r="Z19" s="142">
        <v>40</v>
      </c>
      <c r="AA19" s="3">
        <v>5.7918446041090812</v>
      </c>
      <c r="AB19" s="3">
        <v>40</v>
      </c>
      <c r="AC19" s="3">
        <v>3.9694647950787654</v>
      </c>
      <c r="AD19" s="143">
        <v>22</v>
      </c>
      <c r="AE19" s="3">
        <v>2.2106879130870061</v>
      </c>
    </row>
    <row r="20" spans="1:31" ht="15" x14ac:dyDescent="0.2">
      <c r="B20" s="13">
        <v>92.583333333372138</v>
      </c>
      <c r="C20" s="6">
        <v>6.169999999999999</v>
      </c>
      <c r="D20" s="7">
        <v>0.15864005379054413</v>
      </c>
      <c r="E20" s="14">
        <v>6.0533333333333319</v>
      </c>
      <c r="F20" s="15">
        <v>0.24783507060588161</v>
      </c>
      <c r="G20" s="10">
        <v>6.1166666666666663</v>
      </c>
      <c r="H20" s="7">
        <v>0.25282844425068612</v>
      </c>
      <c r="I20" s="2"/>
      <c r="J20" s="2"/>
      <c r="K20" s="2"/>
      <c r="L20" s="2"/>
      <c r="M20" s="2"/>
      <c r="N20" s="2"/>
      <c r="V20" s="115">
        <v>17</v>
      </c>
      <c r="W20" s="115">
        <v>3.7051543217657623</v>
      </c>
      <c r="X20" s="115">
        <v>17</v>
      </c>
      <c r="Y20" s="142">
        <v>3.8592727537806413</v>
      </c>
      <c r="Z20" s="142">
        <v>45</v>
      </c>
      <c r="AA20" s="3">
        <v>5.8096821097808471</v>
      </c>
      <c r="AB20" s="3">
        <v>45</v>
      </c>
      <c r="AC20" s="3">
        <v>3.9764328547205423</v>
      </c>
      <c r="AD20" s="143">
        <v>24</v>
      </c>
      <c r="AE20" s="3">
        <v>2.3485031241286225</v>
      </c>
    </row>
    <row r="21" spans="1:31" ht="15" x14ac:dyDescent="0.2">
      <c r="B21" s="13">
        <v>96.149999999965075</v>
      </c>
      <c r="C21" s="6">
        <v>6.7333333333333343</v>
      </c>
      <c r="D21" s="7">
        <v>0.30346151137976096</v>
      </c>
      <c r="E21" s="14">
        <v>6.4533333333333331</v>
      </c>
      <c r="F21" s="15">
        <v>8.9938250421547197E-2</v>
      </c>
      <c r="G21" s="10">
        <v>6.0666666666666673</v>
      </c>
      <c r="H21" s="7">
        <v>0.33875589375766635</v>
      </c>
      <c r="I21" s="2"/>
      <c r="J21" s="2"/>
      <c r="K21" s="2"/>
      <c r="L21" s="2"/>
      <c r="M21" s="2"/>
      <c r="N21" s="2"/>
      <c r="V21" s="115">
        <v>18</v>
      </c>
      <c r="W21" s="115">
        <v>3.9375647116807513</v>
      </c>
      <c r="X21" s="115">
        <v>18</v>
      </c>
      <c r="Y21" s="142">
        <v>4.0601450573433935</v>
      </c>
      <c r="Z21" s="142">
        <v>50</v>
      </c>
      <c r="AA21" s="3">
        <v>5.817210261526502</v>
      </c>
      <c r="AB21" s="3">
        <v>50</v>
      </c>
      <c r="AC21" s="3">
        <v>3.9789929190093591</v>
      </c>
      <c r="AD21" s="143">
        <v>26</v>
      </c>
      <c r="AE21" s="3">
        <v>2.4561035820403472</v>
      </c>
    </row>
    <row r="22" spans="1:31" ht="15" x14ac:dyDescent="0.2">
      <c r="B22" s="13">
        <v>99.966666666674428</v>
      </c>
      <c r="C22" s="6">
        <v>5.3466666666666667</v>
      </c>
      <c r="D22" s="7">
        <v>1.1307028296103712</v>
      </c>
      <c r="E22" s="14">
        <v>5.4866666666666672</v>
      </c>
      <c r="F22" s="15">
        <v>0.57185856837352256</v>
      </c>
      <c r="G22" s="10">
        <v>5.6000000000000005</v>
      </c>
      <c r="H22" s="7">
        <v>0.57781196480054975</v>
      </c>
      <c r="V22" s="115">
        <v>19</v>
      </c>
      <c r="W22" s="115">
        <v>4.1538147240914416</v>
      </c>
      <c r="X22" s="115">
        <v>19</v>
      </c>
      <c r="Y22" s="142">
        <v>4.2476518747085379</v>
      </c>
      <c r="Z22" s="142">
        <v>55</v>
      </c>
      <c r="AA22" s="3">
        <v>5.8203831325796758</v>
      </c>
      <c r="AB22" s="3">
        <v>55</v>
      </c>
      <c r="AC22" s="3">
        <v>3.9799326846714296</v>
      </c>
      <c r="AD22" s="143">
        <v>28</v>
      </c>
      <c r="AE22" s="3">
        <v>2.5385882853572554</v>
      </c>
    </row>
    <row r="23" spans="1:31" ht="15" x14ac:dyDescent="0.2">
      <c r="B23" s="13">
        <v>101.93333333329065</v>
      </c>
      <c r="C23" s="6">
        <v>6.4266666666666667</v>
      </c>
      <c r="D23" s="7">
        <v>8.99382504215471E-2</v>
      </c>
      <c r="E23" s="14">
        <v>6.0666666666666664</v>
      </c>
      <c r="F23" s="15">
        <v>5.7348835113617387E-2</v>
      </c>
      <c r="G23" s="10">
        <v>6.28</v>
      </c>
      <c r="H23" s="7">
        <v>0.16083117442419759</v>
      </c>
      <c r="V23" s="115">
        <v>20</v>
      </c>
      <c r="W23" s="115">
        <v>4.3533620401223274</v>
      </c>
      <c r="X23" s="115">
        <v>20</v>
      </c>
      <c r="Y23" s="142">
        <v>4.4215858959930987</v>
      </c>
      <c r="Z23" s="142">
        <v>60</v>
      </c>
      <c r="AA23" s="3">
        <v>5.8217196294647877</v>
      </c>
      <c r="AB23" s="3">
        <v>60</v>
      </c>
      <c r="AC23" s="3">
        <v>3.9802775522690617</v>
      </c>
      <c r="AD23" s="143">
        <v>30</v>
      </c>
      <c r="AE23" s="3">
        <v>2.60097934682276</v>
      </c>
    </row>
    <row r="24" spans="1:31" ht="15" x14ac:dyDescent="0.2">
      <c r="B24" s="13">
        <v>103.33333333331393</v>
      </c>
      <c r="C24" s="6">
        <v>6.88</v>
      </c>
      <c r="D24" s="7">
        <v>0.12961481396815705</v>
      </c>
      <c r="E24" s="14">
        <v>6.28</v>
      </c>
      <c r="F24" s="15">
        <v>0.14236104336041761</v>
      </c>
      <c r="G24" s="10">
        <v>6.0133333333333328</v>
      </c>
      <c r="H24" s="7">
        <v>0.16357125528513766</v>
      </c>
      <c r="V24" s="115">
        <v>21</v>
      </c>
      <c r="W24" s="115">
        <v>4.5361664373427342</v>
      </c>
      <c r="X24" s="115">
        <v>21</v>
      </c>
      <c r="Y24" s="142">
        <v>4.5820354129715426</v>
      </c>
      <c r="Z24" s="142">
        <v>65</v>
      </c>
      <c r="AA24" s="3">
        <v>5.8222824615275632</v>
      </c>
      <c r="AB24" s="3">
        <v>65</v>
      </c>
      <c r="AC24" s="3">
        <v>3.980404094461246</v>
      </c>
      <c r="AD24" s="143">
        <v>32</v>
      </c>
      <c r="AE24" s="3">
        <v>2.6477130108339235</v>
      </c>
    </row>
    <row r="25" spans="1:31" ht="15" x14ac:dyDescent="0.2">
      <c r="B25" s="13">
        <v>144.33333333337214</v>
      </c>
      <c r="C25" s="6">
        <v>5.8433333333333328</v>
      </c>
      <c r="D25" s="7">
        <v>0.27237637358788813</v>
      </c>
      <c r="E25" s="14">
        <v>5.62</v>
      </c>
      <c r="F25" s="15">
        <v>0.33346664001066134</v>
      </c>
      <c r="G25" s="10">
        <v>5.7266666666666666</v>
      </c>
      <c r="H25" s="7">
        <v>0.22080660215572218</v>
      </c>
      <c r="V25" s="115">
        <v>22</v>
      </c>
      <c r="W25" s="115">
        <v>4.7025771276405788</v>
      </c>
      <c r="X25" s="115">
        <v>22</v>
      </c>
      <c r="Y25" s="142">
        <v>4.7293202647909389</v>
      </c>
      <c r="Z25" s="142">
        <v>70</v>
      </c>
      <c r="AA25" s="3">
        <v>5.8225194600536128</v>
      </c>
      <c r="AB25" s="3">
        <v>70</v>
      </c>
      <c r="AC25" s="3">
        <v>3.9804505246044046</v>
      </c>
      <c r="AD25" s="143">
        <v>34</v>
      </c>
      <c r="AE25" s="3">
        <v>2.6824699510230303</v>
      </c>
    </row>
    <row r="26" spans="1:31" ht="15" x14ac:dyDescent="0.2">
      <c r="B26" s="16">
        <v>165.08333333343035</v>
      </c>
      <c r="C26" s="8">
        <v>6.43</v>
      </c>
      <c r="D26" s="9">
        <v>0.50143128475727716</v>
      </c>
      <c r="E26" s="17">
        <v>6.94</v>
      </c>
      <c r="F26" s="18">
        <v>0.75082177201606215</v>
      </c>
      <c r="G26" s="11">
        <v>6.4900000000000011</v>
      </c>
      <c r="H26" s="9">
        <v>0.22113344387495987</v>
      </c>
      <c r="V26" s="115">
        <v>23</v>
      </c>
      <c r="W26" s="115">
        <v>4.8532312416417636</v>
      </c>
      <c r="X26" s="115">
        <v>23</v>
      </c>
      <c r="Y26" s="142">
        <v>4.8639343844080276</v>
      </c>
      <c r="Z26" s="142">
        <v>75</v>
      </c>
      <c r="AA26" s="3">
        <v>5.8226192516354667</v>
      </c>
      <c r="AB26" s="3">
        <v>75</v>
      </c>
      <c r="AC26" s="3">
        <v>3.9804675602258071</v>
      </c>
      <c r="AD26" s="143">
        <v>36</v>
      </c>
      <c r="AE26" s="3">
        <v>2.7081853938541225</v>
      </c>
    </row>
    <row r="27" spans="1:31" ht="15" x14ac:dyDescent="0.2">
      <c r="V27" s="115">
        <v>24</v>
      </c>
      <c r="W27" s="115">
        <v>4.9889664127814601</v>
      </c>
      <c r="X27" s="115">
        <v>24</v>
      </c>
      <c r="Y27" s="142">
        <v>4.9864960068967381</v>
      </c>
      <c r="Z27" s="142">
        <v>80</v>
      </c>
      <c r="AA27" s="3">
        <v>5.822661269536801</v>
      </c>
      <c r="AB27" s="3">
        <v>80</v>
      </c>
      <c r="AC27" s="3">
        <v>3.9804738107073092</v>
      </c>
      <c r="AD27" s="143">
        <v>38</v>
      </c>
      <c r="AE27" s="3">
        <v>2.7271392625350583</v>
      </c>
    </row>
    <row r="28" spans="1:31" ht="15" x14ac:dyDescent="0.2">
      <c r="V28" s="115">
        <v>25</v>
      </c>
      <c r="W28" s="115">
        <v>5.1107482921605225</v>
      </c>
      <c r="X28" s="115">
        <v>25</v>
      </c>
      <c r="Y28" s="142">
        <v>5.0977057782237445</v>
      </c>
      <c r="Z28" s="142">
        <v>85</v>
      </c>
      <c r="AA28" s="3">
        <v>5.8226789613162904</v>
      </c>
      <c r="AB28" s="3">
        <v>85</v>
      </c>
      <c r="AC28" s="3">
        <v>3.9804761040452981</v>
      </c>
      <c r="AD28" s="143">
        <v>40</v>
      </c>
      <c r="AE28" s="3">
        <v>2.7410707913354009</v>
      </c>
    </row>
    <row r="29" spans="1:31" ht="15" x14ac:dyDescent="0.25">
      <c r="A29" s="1" t="s">
        <v>1</v>
      </c>
      <c r="B29" s="12"/>
      <c r="C29" s="33" t="s">
        <v>5</v>
      </c>
      <c r="D29" s="34"/>
      <c r="E29" s="35" t="s">
        <v>4</v>
      </c>
      <c r="F29" s="36"/>
      <c r="G29" s="37" t="s">
        <v>6</v>
      </c>
      <c r="H29" s="38"/>
      <c r="I29" s="43"/>
      <c r="J29" s="19"/>
      <c r="K29" s="27" t="s">
        <v>7</v>
      </c>
      <c r="L29" s="28"/>
      <c r="M29" s="24" t="s">
        <v>8</v>
      </c>
      <c r="N29" s="29"/>
      <c r="V29" s="115">
        <v>26</v>
      </c>
      <c r="W29" s="115">
        <v>5.2196124455870834</v>
      </c>
      <c r="X29" s="115">
        <v>26</v>
      </c>
      <c r="Y29" s="142">
        <v>5.198312454336234</v>
      </c>
      <c r="Z29" s="142">
        <v>90</v>
      </c>
      <c r="AA29" s="3">
        <v>5.8226864104761349</v>
      </c>
      <c r="AB29" s="3">
        <v>90</v>
      </c>
      <c r="AC29" s="3">
        <v>3.9804769454836917</v>
      </c>
      <c r="AD29" s="143">
        <v>42</v>
      </c>
      <c r="AE29" s="3">
        <v>2.7512901105446308</v>
      </c>
    </row>
    <row r="30" spans="1:31" ht="15" x14ac:dyDescent="0.2">
      <c r="B30" s="5" t="s">
        <v>2</v>
      </c>
      <c r="C30" s="45" t="s">
        <v>1</v>
      </c>
      <c r="D30" s="31" t="s">
        <v>9</v>
      </c>
      <c r="E30" s="40" t="s">
        <v>1</v>
      </c>
      <c r="F30" s="41" t="s">
        <v>9</v>
      </c>
      <c r="G30" s="42" t="s">
        <v>1</v>
      </c>
      <c r="H30" s="31" t="s">
        <v>9</v>
      </c>
      <c r="J30" s="24" t="s">
        <v>2</v>
      </c>
      <c r="K30" s="30" t="s">
        <v>1</v>
      </c>
      <c r="L30" s="31" t="s">
        <v>9</v>
      </c>
      <c r="M30" s="32" t="s">
        <v>1</v>
      </c>
      <c r="N30" s="31" t="s">
        <v>9</v>
      </c>
      <c r="V30" s="115">
        <v>27</v>
      </c>
      <c r="W30" s="115">
        <v>5.3166192810153188</v>
      </c>
      <c r="X30" s="115">
        <v>27</v>
      </c>
      <c r="Y30" s="142">
        <v>5.2890855472980061</v>
      </c>
      <c r="Z30" s="142">
        <v>95</v>
      </c>
      <c r="AA30" s="3">
        <v>5.822689546955873</v>
      </c>
      <c r="AB30" s="3">
        <v>95</v>
      </c>
      <c r="AC30" s="3">
        <v>3.9804772542120062</v>
      </c>
      <c r="AD30" s="143">
        <v>44</v>
      </c>
      <c r="AE30" s="3">
        <v>2.7587753337000898</v>
      </c>
    </row>
    <row r="31" spans="1:31" ht="15" x14ac:dyDescent="0.2">
      <c r="B31" s="44">
        <v>0</v>
      </c>
      <c r="C31" s="72">
        <v>3.7534642333333337</v>
      </c>
      <c r="D31" s="57">
        <v>0.16781513730325726</v>
      </c>
      <c r="E31" s="75">
        <v>4.8414405666666669</v>
      </c>
      <c r="F31" s="60">
        <v>0.37081453071418058</v>
      </c>
      <c r="G31" s="63">
        <v>3.0200695666666668</v>
      </c>
      <c r="H31" s="60">
        <v>0.35535664892815</v>
      </c>
      <c r="I31" s="2"/>
      <c r="J31" s="44">
        <v>0</v>
      </c>
      <c r="K31" s="66">
        <v>2.800593977777778</v>
      </c>
      <c r="L31" s="60">
        <v>0.38311511898475292</v>
      </c>
      <c r="M31" s="69">
        <v>1.9966254222222222</v>
      </c>
      <c r="N31" s="60">
        <v>0.17596161971367325</v>
      </c>
      <c r="V31" s="115">
        <v>28</v>
      </c>
      <c r="W31" s="115">
        <v>5.4028202683247617</v>
      </c>
      <c r="X31" s="115">
        <v>28</v>
      </c>
      <c r="Y31" s="142">
        <v>5.3707941025633819</v>
      </c>
      <c r="Z31" s="142">
        <v>100</v>
      </c>
      <c r="AA31" s="3">
        <v>5.8226908675745452</v>
      </c>
      <c r="AB31" s="3">
        <v>100</v>
      </c>
      <c r="AC31" s="3">
        <v>3.9804773674860896</v>
      </c>
      <c r="AD31" s="143">
        <v>46</v>
      </c>
      <c r="AE31" s="3">
        <v>2.764252050759199</v>
      </c>
    </row>
    <row r="32" spans="1:31" ht="15" x14ac:dyDescent="0.2">
      <c r="A32" s="1">
        <f>(E31-E32)/E31</f>
        <v>0.58578740146375763</v>
      </c>
      <c r="B32" s="13">
        <v>21.333333333372138</v>
      </c>
      <c r="C32" s="73">
        <v>2.0548232333333334</v>
      </c>
      <c r="D32" s="58">
        <v>9.1709957555206528E-2</v>
      </c>
      <c r="E32" s="76">
        <v>2.0053856777777779</v>
      </c>
      <c r="F32" s="61">
        <v>0.10779988117975987</v>
      </c>
      <c r="G32" s="64">
        <v>2.0652322333333335</v>
      </c>
      <c r="H32" s="61">
        <v>3.3635155305787333E-2</v>
      </c>
      <c r="J32" s="13">
        <v>23.000000000058208</v>
      </c>
      <c r="K32" s="67">
        <v>2.4224270888888895</v>
      </c>
      <c r="L32" s="58">
        <v>0.24266591573014165</v>
      </c>
      <c r="M32" s="70">
        <v>2.3257200888888891</v>
      </c>
      <c r="N32" s="61">
        <v>0.24375314689349464</v>
      </c>
      <c r="V32" s="115">
        <v>29</v>
      </c>
      <c r="W32" s="115">
        <v>5.4792336085121178</v>
      </c>
      <c r="X32" s="115">
        <v>29</v>
      </c>
      <c r="Y32" s="142">
        <v>5.4441907317867972</v>
      </c>
      <c r="Z32" s="142">
        <v>105</v>
      </c>
      <c r="AA32" s="3">
        <v>5.8226914236225378</v>
      </c>
      <c r="AB32" s="3">
        <v>105</v>
      </c>
      <c r="AC32" s="3">
        <v>3.9804774090469595</v>
      </c>
      <c r="AD32" s="143">
        <v>48</v>
      </c>
      <c r="AE32" s="3">
        <v>2.7682560590607719</v>
      </c>
    </row>
    <row r="33" spans="1:31" ht="15" x14ac:dyDescent="0.2">
      <c r="A33" s="1">
        <f>(G31-G32)/G31</f>
        <v>0.31616401948886674</v>
      </c>
      <c r="B33" s="13">
        <v>44.833333333313931</v>
      </c>
      <c r="C33" s="73">
        <v>2.8571804444444449</v>
      </c>
      <c r="D33" s="58">
        <v>0.1446326161310996</v>
      </c>
      <c r="E33" s="76">
        <v>3.0112744444444441</v>
      </c>
      <c r="F33" s="61">
        <v>0.32318028442897406</v>
      </c>
      <c r="G33" s="64">
        <v>3.2938597777777776</v>
      </c>
      <c r="H33" s="61">
        <v>0.37891736859891495</v>
      </c>
      <c r="J33" s="13">
        <v>48</v>
      </c>
      <c r="K33" s="67">
        <v>3.1190195333333333</v>
      </c>
      <c r="L33" s="58">
        <v>0.58109204744295373</v>
      </c>
      <c r="M33" s="70">
        <v>2.9932807555555558</v>
      </c>
      <c r="N33" s="61">
        <v>0.19377977959682097</v>
      </c>
      <c r="V33" s="115">
        <v>30</v>
      </c>
      <c r="W33" s="115">
        <v>5.5468275800617377</v>
      </c>
      <c r="X33" s="115">
        <v>30</v>
      </c>
      <c r="Y33" s="142">
        <v>5.5100000406118657</v>
      </c>
      <c r="Z33" s="142">
        <v>110</v>
      </c>
      <c r="AA33" s="3">
        <v>5.8226916577471535</v>
      </c>
      <c r="AB33" s="3">
        <v>110</v>
      </c>
      <c r="AC33" s="3">
        <v>3.980477424295866</v>
      </c>
      <c r="AD33" s="143">
        <v>50</v>
      </c>
      <c r="AE33" s="3">
        <v>2.771181699364007</v>
      </c>
    </row>
    <row r="34" spans="1:31" ht="15" x14ac:dyDescent="0.2">
      <c r="B34" s="13">
        <v>68.666666666627862</v>
      </c>
      <c r="C34" s="73">
        <v>3.8825641111111104</v>
      </c>
      <c r="D34" s="58">
        <v>0.38521536251027938</v>
      </c>
      <c r="E34" s="76">
        <v>3.0068023333333329</v>
      </c>
      <c r="F34" s="61">
        <v>0.63714744682634972</v>
      </c>
      <c r="G34" s="64">
        <v>3.2577334444444439</v>
      </c>
      <c r="H34" s="61">
        <v>0.18417877747007211</v>
      </c>
      <c r="J34" s="13">
        <v>71.25</v>
      </c>
      <c r="K34" s="67">
        <v>3.3982164222222226</v>
      </c>
      <c r="L34" s="58">
        <v>4.3969816660388204E-2</v>
      </c>
      <c r="M34" s="70">
        <v>3.5094875333333331</v>
      </c>
      <c r="N34" s="61">
        <v>0.48904987330775707</v>
      </c>
      <c r="V34" s="115">
        <v>31</v>
      </c>
      <c r="W34" s="115">
        <v>5.6065099591224357</v>
      </c>
      <c r="X34" s="115">
        <v>31</v>
      </c>
      <c r="Y34" s="142">
        <v>5.5689106515364646</v>
      </c>
      <c r="Z34" s="142">
        <v>115</v>
      </c>
      <c r="AA34" s="3">
        <v>5.8226917563255753</v>
      </c>
      <c r="AB34" s="3">
        <v>115</v>
      </c>
      <c r="AC34" s="3">
        <v>3.9804774298907719</v>
      </c>
      <c r="AD34" s="143">
        <v>52</v>
      </c>
      <c r="AE34" s="3">
        <v>2.7733185070872484</v>
      </c>
    </row>
    <row r="35" spans="1:31" ht="15" x14ac:dyDescent="0.2">
      <c r="B35" s="13">
        <v>92.750000000058208</v>
      </c>
      <c r="C35" s="73">
        <v>6.699596777777777</v>
      </c>
      <c r="D35" s="58">
        <v>0.98809419614513538</v>
      </c>
      <c r="E35" s="76">
        <v>6.6441858888888881</v>
      </c>
      <c r="F35" s="61">
        <v>1.0275810395755391</v>
      </c>
      <c r="G35" s="64">
        <v>7.1582322222222237</v>
      </c>
      <c r="H35" s="61">
        <v>0.37270623810781833</v>
      </c>
      <c r="J35" s="13">
        <v>93.75</v>
      </c>
      <c r="K35" s="67">
        <v>3.2712211999999998</v>
      </c>
      <c r="L35" s="58">
        <v>0.23741146273084632</v>
      </c>
      <c r="M35" s="70">
        <v>3.4296106444444447</v>
      </c>
      <c r="N35" s="61">
        <v>0.36529656673605404</v>
      </c>
      <c r="V35" s="115">
        <v>32</v>
      </c>
      <c r="W35" s="115">
        <v>5.6591221238104339</v>
      </c>
      <c r="X35" s="115">
        <v>32</v>
      </c>
      <c r="Y35" s="142">
        <v>5.6215701070530564</v>
      </c>
      <c r="Z35" s="142">
        <v>120</v>
      </c>
      <c r="AA35" s="3">
        <v>5.8226917978321246</v>
      </c>
      <c r="AB35" s="3">
        <v>120</v>
      </c>
      <c r="AC35" s="3">
        <v>3.980477431943573</v>
      </c>
      <c r="AD35" s="143">
        <v>54</v>
      </c>
      <c r="AE35" s="3">
        <v>2.7748786974200801</v>
      </c>
    </row>
    <row r="36" spans="1:31" ht="15" x14ac:dyDescent="0.2">
      <c r="B36" s="13">
        <v>144.33333333337214</v>
      </c>
      <c r="C36" s="73">
        <v>5.7123111111111102</v>
      </c>
      <c r="D36" s="58">
        <v>0.43359867944311709</v>
      </c>
      <c r="E36" s="76">
        <v>7.7767555555555559</v>
      </c>
      <c r="F36" s="61">
        <v>1.509015659050386</v>
      </c>
      <c r="G36" s="64">
        <v>8.1957555555555555</v>
      </c>
      <c r="H36" s="61">
        <v>0.64688366920295848</v>
      </c>
      <c r="J36" s="13">
        <v>118.66666666668607</v>
      </c>
      <c r="K36" s="67">
        <v>7.5038759999999982</v>
      </c>
      <c r="L36" s="58">
        <v>0.22347178877416643</v>
      </c>
      <c r="M36" s="70">
        <v>6.137209333333332</v>
      </c>
      <c r="N36" s="61">
        <v>0.39259662646425186</v>
      </c>
      <c r="V36" s="115">
        <v>33</v>
      </c>
      <c r="W36" s="115">
        <v>5.7054366769430001</v>
      </c>
      <c r="X36" s="115">
        <v>33</v>
      </c>
      <c r="Y36" s="142">
        <v>5.6685820331768078</v>
      </c>
      <c r="Z36" s="142">
        <v>125</v>
      </c>
      <c r="AA36" s="3">
        <v>5.8226918153085014</v>
      </c>
      <c r="AB36" s="3">
        <v>125</v>
      </c>
      <c r="AC36" s="3">
        <v>3.9804774326967567</v>
      </c>
      <c r="AD36" s="143">
        <v>56</v>
      </c>
      <c r="AE36" s="3">
        <v>2.7760176172217039</v>
      </c>
    </row>
    <row r="37" spans="1:31" ht="15" x14ac:dyDescent="0.2">
      <c r="B37" s="16">
        <v>165.33333333337214</v>
      </c>
      <c r="C37" s="74">
        <v>6.5536444444444442</v>
      </c>
      <c r="D37" s="59">
        <v>0.47708563560822476</v>
      </c>
      <c r="E37" s="77">
        <v>8.6175333333333342</v>
      </c>
      <c r="F37" s="62">
        <v>0.22664240066187502</v>
      </c>
      <c r="G37" s="65">
        <v>9.4192000000000018</v>
      </c>
      <c r="H37" s="62">
        <v>0.23178078723943749</v>
      </c>
      <c r="J37" s="16">
        <v>165.25000000011642</v>
      </c>
      <c r="K37" s="68">
        <v>9.2005510333333334</v>
      </c>
      <c r="L37" s="59">
        <v>0.1923643928833737</v>
      </c>
      <c r="M37" s="71">
        <v>5.5864770888888886</v>
      </c>
      <c r="N37" s="62">
        <v>0.63384925516634116</v>
      </c>
      <c r="V37" s="115">
        <v>34</v>
      </c>
      <c r="W37" s="115">
        <v>5.7461576350683998</v>
      </c>
      <c r="X37" s="115">
        <v>34</v>
      </c>
      <c r="Y37" s="142">
        <v>5.7105050386098792</v>
      </c>
      <c r="Z37" s="142">
        <v>130</v>
      </c>
      <c r="AA37" s="3">
        <v>5.8226918226669486</v>
      </c>
      <c r="AB37" s="3">
        <v>130</v>
      </c>
      <c r="AC37" s="3">
        <v>3.9804774329731036</v>
      </c>
      <c r="AD37" s="143">
        <v>58</v>
      </c>
      <c r="AE37" s="3">
        <v>2.7768488798321891</v>
      </c>
    </row>
    <row r="38" spans="1:31" ht="15" x14ac:dyDescent="0.2">
      <c r="V38" s="115">
        <v>35</v>
      </c>
      <c r="W38" s="115">
        <v>5.7819224237190365</v>
      </c>
      <c r="X38" s="115">
        <v>35</v>
      </c>
      <c r="Y38" s="142">
        <v>5.7478529143048434</v>
      </c>
      <c r="Z38" s="142">
        <v>135</v>
      </c>
      <c r="AA38" s="3">
        <v>5.8226918257652303</v>
      </c>
      <c r="AB38" s="3">
        <v>135</v>
      </c>
      <c r="AC38" s="3">
        <v>3.9804774330744968</v>
      </c>
      <c r="AD38" s="143">
        <v>60</v>
      </c>
      <c r="AE38" s="3">
        <v>2.7774555210942253</v>
      </c>
    </row>
    <row r="39" spans="1:31" ht="15" x14ac:dyDescent="0.25">
      <c r="A39" s="1" t="s">
        <v>0</v>
      </c>
      <c r="B39" s="12"/>
      <c r="C39" s="33" t="s">
        <v>5</v>
      </c>
      <c r="D39" s="34"/>
      <c r="E39" s="35" t="s">
        <v>4</v>
      </c>
      <c r="F39" s="36"/>
      <c r="G39" s="37" t="s">
        <v>6</v>
      </c>
      <c r="H39" s="38"/>
      <c r="I39" s="43"/>
      <c r="J39" s="19"/>
      <c r="K39" s="27" t="s">
        <v>7</v>
      </c>
      <c r="L39" s="28"/>
      <c r="M39" s="24" t="s">
        <v>8</v>
      </c>
      <c r="N39" s="29"/>
      <c r="V39" s="115">
        <v>36</v>
      </c>
      <c r="W39" s="115">
        <v>5.813305084680648</v>
      </c>
      <c r="X39" s="115">
        <v>36</v>
      </c>
      <c r="Y39" s="142">
        <v>5.7810957789019888</v>
      </c>
      <c r="Z39" s="142">
        <v>140</v>
      </c>
      <c r="AA39" s="3">
        <v>5.8226918270697654</v>
      </c>
      <c r="AB39" s="3">
        <v>140</v>
      </c>
      <c r="AC39" s="3">
        <v>3.9804774331116985</v>
      </c>
      <c r="AD39" s="143">
        <v>62</v>
      </c>
      <c r="AE39" s="3">
        <v>2.7778981993038596</v>
      </c>
    </row>
    <row r="40" spans="1:31" ht="15" x14ac:dyDescent="0.2">
      <c r="B40" s="5" t="s">
        <v>2</v>
      </c>
      <c r="C40" s="45" t="s">
        <v>0</v>
      </c>
      <c r="D40" s="31" t="s">
        <v>9</v>
      </c>
      <c r="E40" s="40" t="s">
        <v>0</v>
      </c>
      <c r="F40" s="41" t="s">
        <v>9</v>
      </c>
      <c r="G40" s="42" t="s">
        <v>0</v>
      </c>
      <c r="H40" s="31" t="s">
        <v>9</v>
      </c>
      <c r="J40" s="24" t="s">
        <v>2</v>
      </c>
      <c r="K40" s="30" t="s">
        <v>0</v>
      </c>
      <c r="L40" s="31" t="s">
        <v>9</v>
      </c>
      <c r="M40" s="32" t="s">
        <v>0</v>
      </c>
      <c r="N40" s="31" t="s">
        <v>9</v>
      </c>
      <c r="V40" s="115">
        <v>37</v>
      </c>
      <c r="W40" s="115">
        <v>5.8408202400281244</v>
      </c>
      <c r="X40" s="115">
        <v>37</v>
      </c>
      <c r="Y40" s="142">
        <v>5.8106618860557333</v>
      </c>
      <c r="Z40" s="142">
        <v>145</v>
      </c>
      <c r="AA40" s="3">
        <v>5.8226918276190416</v>
      </c>
      <c r="AB40" s="3">
        <v>145</v>
      </c>
      <c r="AC40" s="3">
        <v>3.9804774331253481</v>
      </c>
      <c r="AD40" s="143">
        <v>64</v>
      </c>
      <c r="AE40" s="3">
        <v>2.7782212100596286</v>
      </c>
    </row>
    <row r="41" spans="1:31" ht="15" x14ac:dyDescent="0.2">
      <c r="A41" s="2">
        <f>E41-E42</f>
        <v>1.5803333333333329</v>
      </c>
      <c r="B41" s="44">
        <v>0</v>
      </c>
      <c r="C41" s="46">
        <v>4.3776666666666664</v>
      </c>
      <c r="D41" s="50">
        <v>3.9262648351270781E-2</v>
      </c>
      <c r="E41" s="54">
        <v>4.4379999999999997</v>
      </c>
      <c r="F41" s="49">
        <v>2.0066555924390005E-2</v>
      </c>
      <c r="G41" s="51">
        <v>4.3730000000000002</v>
      </c>
      <c r="H41" s="49">
        <v>1.630950643030029E-2</v>
      </c>
      <c r="I41" s="2"/>
      <c r="J41" s="44">
        <v>0</v>
      </c>
      <c r="K41" s="52">
        <v>4.5156666666666672</v>
      </c>
      <c r="L41" s="49">
        <v>3.8308687729489921E-2</v>
      </c>
      <c r="M41" s="53">
        <v>4.4926666666666675</v>
      </c>
      <c r="N41" s="49">
        <v>3.8586123009302642E-3</v>
      </c>
      <c r="V41" s="115">
        <v>40</v>
      </c>
      <c r="W41" s="115">
        <v>5.9045085336151093</v>
      </c>
      <c r="X41" s="115">
        <v>40</v>
      </c>
      <c r="Y41" s="142">
        <v>5.881003098306504</v>
      </c>
      <c r="Z41" s="142">
        <v>150</v>
      </c>
      <c r="AA41" s="3">
        <v>5.8226918278503152</v>
      </c>
      <c r="AB41" s="3">
        <v>150</v>
      </c>
      <c r="AC41" s="3">
        <v>3.9804774331303561</v>
      </c>
      <c r="AD41" s="143">
        <v>66</v>
      </c>
      <c r="AE41" s="3">
        <v>2.7784568917601176</v>
      </c>
    </row>
    <row r="42" spans="1:31" ht="15" x14ac:dyDescent="0.2">
      <c r="A42" s="2">
        <f>G41-G42</f>
        <v>1.5246666666666671</v>
      </c>
      <c r="B42" s="13">
        <v>21.416666666627862</v>
      </c>
      <c r="C42" s="47">
        <v>2.8659999999999997</v>
      </c>
      <c r="D42" s="15">
        <v>1.1045361017187318E-2</v>
      </c>
      <c r="E42" s="55">
        <v>2.8576666666666668</v>
      </c>
      <c r="F42" s="7">
        <v>5.1854497287014056E-3</v>
      </c>
      <c r="G42" s="10">
        <v>2.8483333333333332</v>
      </c>
      <c r="H42" s="7">
        <v>8.4983658559879393E-3</v>
      </c>
      <c r="J42" s="13">
        <v>23.000000000058208</v>
      </c>
      <c r="K42" s="20">
        <v>3.0190000000000001</v>
      </c>
      <c r="L42" s="15">
        <v>1.4352700094407249E-2</v>
      </c>
      <c r="M42" s="25">
        <v>3.238666666666667</v>
      </c>
      <c r="N42" s="7">
        <v>6.5996632910744644E-3</v>
      </c>
      <c r="V42" s="115">
        <v>42</v>
      </c>
      <c r="W42" s="115">
        <v>5.9347954746689879</v>
      </c>
      <c r="X42" s="115">
        <v>42</v>
      </c>
      <c r="Y42" s="142">
        <v>5.9157000774530761</v>
      </c>
      <c r="Z42" s="142">
        <v>155</v>
      </c>
      <c r="AA42" s="3">
        <v>5.8226918279476925</v>
      </c>
      <c r="AB42" s="3">
        <v>155</v>
      </c>
      <c r="AC42" s="3">
        <v>3.9804774331321937</v>
      </c>
      <c r="AD42" s="143">
        <v>68</v>
      </c>
      <c r="AE42" s="3">
        <v>2.7786288488870499</v>
      </c>
    </row>
    <row r="43" spans="1:31" ht="15" x14ac:dyDescent="0.2">
      <c r="A43" s="2">
        <f>K41-K42</f>
        <v>1.496666666666667</v>
      </c>
      <c r="B43" s="13">
        <v>44.666666666627862</v>
      </c>
      <c r="C43" s="47">
        <v>2.8580000000000001</v>
      </c>
      <c r="D43" s="15">
        <v>8.5244745683629632E-3</v>
      </c>
      <c r="E43" s="55">
        <v>2.8170000000000002</v>
      </c>
      <c r="F43" s="7">
        <v>6.9761498454854248E-3</v>
      </c>
      <c r="G43" s="10">
        <v>2.835666666666667</v>
      </c>
      <c r="H43" s="7">
        <v>9.4280904158216888E-4</v>
      </c>
      <c r="J43" s="13">
        <v>48</v>
      </c>
      <c r="K43" s="20">
        <v>3.0505</v>
      </c>
      <c r="L43" s="15">
        <v>9.5000000000000639E-3</v>
      </c>
      <c r="M43" s="25">
        <v>3.26</v>
      </c>
      <c r="N43" s="7">
        <v>2.943920288776027E-3</v>
      </c>
      <c r="V43" s="115">
        <v>44</v>
      </c>
      <c r="W43" s="115">
        <v>5.9579349344471808</v>
      </c>
      <c r="X43" s="115">
        <v>44</v>
      </c>
      <c r="Y43" s="142">
        <v>5.942978303963681</v>
      </c>
      <c r="Z43" s="142">
        <v>160</v>
      </c>
      <c r="AA43" s="3">
        <v>5.8226918279886934</v>
      </c>
      <c r="AB43" s="3">
        <v>160</v>
      </c>
      <c r="AC43" s="3">
        <v>3.9804774331328678</v>
      </c>
      <c r="AD43" s="143">
        <v>70</v>
      </c>
      <c r="AE43" s="3">
        <v>2.7787543084799426</v>
      </c>
    </row>
    <row r="44" spans="1:31" ht="15" x14ac:dyDescent="0.2">
      <c r="A44" s="2">
        <f>M41-M42</f>
        <v>1.2540000000000004</v>
      </c>
      <c r="B44" s="13">
        <v>68.500000000116415</v>
      </c>
      <c r="C44" s="47">
        <v>2.8686666666666665</v>
      </c>
      <c r="D44" s="15">
        <v>8.0553639823963286E-3</v>
      </c>
      <c r="E44" s="55">
        <v>2.7923333333333331</v>
      </c>
      <c r="F44" s="7">
        <v>4.4969125210772695E-3</v>
      </c>
      <c r="G44" s="10">
        <v>2.8066666666666666</v>
      </c>
      <c r="H44" s="7">
        <v>2.0853989759489464E-2</v>
      </c>
      <c r="J44" s="13">
        <v>71.25</v>
      </c>
      <c r="K44" s="20">
        <v>3.0666666666666664</v>
      </c>
      <c r="L44" s="15">
        <v>2.867441755680749E-3</v>
      </c>
      <c r="M44" s="25">
        <v>3.3000000000000003</v>
      </c>
      <c r="N44" s="7">
        <v>1.3735598518691005E-2</v>
      </c>
      <c r="V44" s="115">
        <v>46</v>
      </c>
      <c r="W44" s="115">
        <v>5.9755929330234441</v>
      </c>
      <c r="X44" s="115">
        <v>46</v>
      </c>
      <c r="Y44" s="142">
        <v>5.9643973680206752</v>
      </c>
      <c r="Z44" s="142">
        <v>165</v>
      </c>
      <c r="AA44" s="3">
        <v>5.822691828005957</v>
      </c>
      <c r="AB44" s="3">
        <v>165</v>
      </c>
      <c r="AC44" s="3">
        <v>3.9804774331331156</v>
      </c>
      <c r="AD44" s="143">
        <v>72</v>
      </c>
      <c r="AE44" s="3">
        <v>2.77884584192687</v>
      </c>
    </row>
    <row r="45" spans="1:31" ht="15" x14ac:dyDescent="0.2">
      <c r="B45" s="13">
        <v>92.583333333372138</v>
      </c>
      <c r="C45" s="47">
        <v>2.9890000000000003</v>
      </c>
      <c r="D45" s="15">
        <v>1.3638181696985819E-2</v>
      </c>
      <c r="E45" s="55">
        <v>2.863</v>
      </c>
      <c r="F45" s="7">
        <v>1.2027745701779073E-2</v>
      </c>
      <c r="G45" s="10">
        <v>2.8640000000000003</v>
      </c>
      <c r="H45" s="7">
        <v>6.9761498454854248E-3</v>
      </c>
      <c r="J45" s="13">
        <v>93.75</v>
      </c>
      <c r="K45" s="20">
        <v>3.081</v>
      </c>
      <c r="L45" s="15">
        <v>9.6263527187958157E-3</v>
      </c>
      <c r="M45" s="25">
        <v>3.294</v>
      </c>
      <c r="N45" s="7">
        <v>8.6023252670425921E-3</v>
      </c>
      <c r="V45" s="115">
        <v>48</v>
      </c>
      <c r="W45" s="115">
        <v>5.9890559479864951</v>
      </c>
      <c r="X45" s="115">
        <v>48</v>
      </c>
      <c r="Y45" s="142">
        <v>5.9811994313406416</v>
      </c>
      <c r="Z45" s="142"/>
      <c r="AA45" s="3"/>
      <c r="AB45" s="3"/>
      <c r="AC45" s="3"/>
      <c r="AD45" s="143">
        <v>74</v>
      </c>
      <c r="AE45" s="3">
        <v>2.7789126224944667</v>
      </c>
    </row>
    <row r="46" spans="1:31" x14ac:dyDescent="0.2">
      <c r="B46" s="13">
        <v>144.30000000000001</v>
      </c>
      <c r="C46" s="47">
        <v>2.9616666666666673</v>
      </c>
      <c r="D46" s="15">
        <v>7.4087035902977195E-3</v>
      </c>
      <c r="E46" s="55">
        <v>2.9453333333333327</v>
      </c>
      <c r="F46" s="7">
        <v>2.7390184778898874E-2</v>
      </c>
      <c r="G46" s="10">
        <v>2.9383333333333339</v>
      </c>
      <c r="H46" s="7">
        <v>2.0336065390226157E-2</v>
      </c>
      <c r="J46" s="13">
        <v>118.66666666668607</v>
      </c>
      <c r="K46" s="20">
        <v>3.1356666666666668</v>
      </c>
      <c r="L46" s="15">
        <v>1.2472191289247074E-3</v>
      </c>
      <c r="M46" s="25">
        <v>3.2629999999999999</v>
      </c>
      <c r="N46" s="7">
        <v>1.4142135623731486E-3</v>
      </c>
      <c r="U46" s="3"/>
      <c r="V46" s="4">
        <v>50</v>
      </c>
      <c r="W46" s="1">
        <v>5.9993136157657911</v>
      </c>
      <c r="X46" s="1">
        <v>50</v>
      </c>
      <c r="Y46" s="1">
        <v>5.9943697010067467</v>
      </c>
      <c r="AB46" s="3"/>
      <c r="AC46" s="3"/>
      <c r="AD46" s="3">
        <v>76</v>
      </c>
      <c r="AE46" s="3">
        <v>2.7789613435030005</v>
      </c>
    </row>
    <row r="47" spans="1:31" x14ac:dyDescent="0.2">
      <c r="B47" s="16">
        <v>165.1</v>
      </c>
      <c r="C47" s="48">
        <v>2.9323333333333337</v>
      </c>
      <c r="D47" s="18">
        <v>1.4267289706021886E-2</v>
      </c>
      <c r="E47" s="56">
        <v>2.8963333333333332</v>
      </c>
      <c r="F47" s="9">
        <v>2.0677416559027665E-2</v>
      </c>
      <c r="G47" s="11">
        <v>2.9103333333333334</v>
      </c>
      <c r="H47" s="9">
        <v>9.6724120856979193E-3</v>
      </c>
      <c r="J47" s="16">
        <v>165.25000000011642</v>
      </c>
      <c r="K47" s="21">
        <v>3.0879999999999996</v>
      </c>
      <c r="L47" s="18">
        <v>4.4408920985006262E-16</v>
      </c>
      <c r="M47" s="26">
        <v>3.0623333333333331</v>
      </c>
      <c r="N47" s="9">
        <v>1.5107025591499554E-2</v>
      </c>
      <c r="V47" s="4">
        <v>52</v>
      </c>
      <c r="W47" s="1">
        <v>6.0071250536563312</v>
      </c>
      <c r="X47" s="1">
        <v>52</v>
      </c>
      <c r="Y47" s="1">
        <v>6.0046870633603504</v>
      </c>
      <c r="AD47" s="3">
        <v>78</v>
      </c>
      <c r="AE47" s="3">
        <v>2.7789968885770988</v>
      </c>
    </row>
    <row r="48" spans="1:31" x14ac:dyDescent="0.2">
      <c r="A48" s="1">
        <f>-LOG10(A41)</f>
        <v>-0.19874870059929409</v>
      </c>
      <c r="V48" s="4">
        <v>54</v>
      </c>
      <c r="W48" s="1">
        <v>6.013071302420995</v>
      </c>
      <c r="X48" s="1">
        <v>54</v>
      </c>
      <c r="Y48" s="1">
        <v>6.0127657541427126</v>
      </c>
      <c r="AD48" s="3">
        <v>80</v>
      </c>
      <c r="AE48" s="3">
        <v>2.7790228208380126</v>
      </c>
    </row>
    <row r="49" spans="2:31" x14ac:dyDescent="0.2">
      <c r="V49" s="4">
        <v>56</v>
      </c>
      <c r="W49" s="1">
        <v>6.0175963767160461</v>
      </c>
      <c r="X49" s="1">
        <v>56</v>
      </c>
      <c r="Y49" s="1">
        <v>6.0190892261630484</v>
      </c>
      <c r="AD49" s="3">
        <v>82</v>
      </c>
      <c r="AE49" s="3">
        <v>2.7790417399060661</v>
      </c>
    </row>
    <row r="50" spans="2:31" ht="14.25" customHeight="1" x14ac:dyDescent="0.2">
      <c r="B50" s="118" t="s">
        <v>10</v>
      </c>
      <c r="C50" s="118"/>
      <c r="D50" s="118"/>
      <c r="E50" s="118"/>
      <c r="F50" s="118"/>
      <c r="G50" s="118"/>
      <c r="H50" s="118"/>
      <c r="I50" s="118"/>
      <c r="J50" s="118"/>
      <c r="L50" s="135" t="s">
        <v>16</v>
      </c>
      <c r="M50" s="135"/>
      <c r="N50" s="135"/>
      <c r="O50" s="135"/>
      <c r="P50" s="135"/>
      <c r="Q50" s="135"/>
      <c r="R50" s="135"/>
      <c r="S50" s="135"/>
      <c r="T50" s="135"/>
      <c r="V50" s="4">
        <v>58</v>
      </c>
      <c r="W50" s="1">
        <v>6.0210391619737678</v>
      </c>
      <c r="X50" s="1">
        <v>58</v>
      </c>
      <c r="Y50" s="1">
        <v>6.0240374227944251</v>
      </c>
      <c r="AD50" s="3">
        <v>82</v>
      </c>
      <c r="AE50" s="3">
        <v>2.823394021578332</v>
      </c>
    </row>
    <row r="51" spans="2:31" ht="15" customHeight="1" thickBot="1" x14ac:dyDescent="0.25">
      <c r="B51" s="118"/>
      <c r="C51" s="118"/>
      <c r="D51" s="118"/>
      <c r="E51" s="118"/>
      <c r="F51" s="118"/>
      <c r="G51" s="118"/>
      <c r="H51" s="118"/>
      <c r="I51" s="118"/>
      <c r="J51" s="118"/>
      <c r="L51" s="136"/>
      <c r="M51" s="136"/>
      <c r="N51" s="136"/>
      <c r="O51" s="136"/>
      <c r="P51" s="136"/>
      <c r="Q51" s="136"/>
      <c r="R51" s="136"/>
      <c r="S51" s="136"/>
      <c r="T51" s="136"/>
      <c r="V51" s="4">
        <v>60</v>
      </c>
      <c r="W51" s="1">
        <v>6.0236580644632145</v>
      </c>
      <c r="X51" s="1">
        <v>60</v>
      </c>
      <c r="Y51" s="1">
        <v>6.0279085900514158</v>
      </c>
      <c r="AD51" s="3">
        <v>84</v>
      </c>
      <c r="AE51" s="3">
        <v>2.8747755698936688</v>
      </c>
    </row>
    <row r="52" spans="2:31" ht="15.75" thickBot="1" x14ac:dyDescent="0.25">
      <c r="B52" s="78" t="s">
        <v>11</v>
      </c>
      <c r="C52" s="79" t="s">
        <v>12</v>
      </c>
      <c r="D52" s="80">
        <v>0</v>
      </c>
      <c r="E52" s="81">
        <v>21</v>
      </c>
      <c r="F52" s="82">
        <v>45</v>
      </c>
      <c r="G52" s="82">
        <v>69</v>
      </c>
      <c r="H52" s="82">
        <v>93</v>
      </c>
      <c r="I52" s="82">
        <v>144</v>
      </c>
      <c r="J52" s="82">
        <v>165</v>
      </c>
      <c r="L52" s="78" t="s">
        <v>11</v>
      </c>
      <c r="M52" s="79" t="s">
        <v>12</v>
      </c>
      <c r="N52" s="80">
        <v>0</v>
      </c>
      <c r="O52" s="81">
        <v>21</v>
      </c>
      <c r="P52" s="82">
        <v>45</v>
      </c>
      <c r="Q52" s="82">
        <v>69</v>
      </c>
      <c r="R52" s="82">
        <v>93</v>
      </c>
      <c r="S52" s="82">
        <v>144</v>
      </c>
      <c r="T52" s="82">
        <v>165</v>
      </c>
      <c r="V52" s="4">
        <v>62</v>
      </c>
      <c r="W52" s="1">
        <v>6.0256499841914017</v>
      </c>
      <c r="X52" s="1">
        <v>62</v>
      </c>
      <c r="Y52" s="1">
        <v>6.0309366299559688</v>
      </c>
      <c r="AD52" s="3">
        <v>86</v>
      </c>
      <c r="AE52" s="3">
        <v>2.9383127840903458</v>
      </c>
    </row>
    <row r="53" spans="2:31" ht="15.75" thickBot="1" x14ac:dyDescent="0.25">
      <c r="B53" s="177">
        <v>183</v>
      </c>
      <c r="C53" s="83" t="s">
        <v>13</v>
      </c>
      <c r="D53" s="84">
        <v>20.835118234992809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L53" s="123">
        <v>183</v>
      </c>
      <c r="M53" s="84" t="s">
        <v>13</v>
      </c>
      <c r="N53" s="84" t="e">
        <v>#VALUE!</v>
      </c>
      <c r="O53" s="84">
        <v>0.29042236091304008</v>
      </c>
      <c r="P53" s="84">
        <v>0.2870443854167859</v>
      </c>
      <c r="Q53" s="84">
        <v>0.31768736630040534</v>
      </c>
      <c r="R53" s="84">
        <v>0.31637206740110141</v>
      </c>
      <c r="S53" s="84">
        <v>0.34793214196937416</v>
      </c>
      <c r="T53" s="84">
        <v>0.31037026293451503</v>
      </c>
      <c r="V53" s="4">
        <v>64</v>
      </c>
      <c r="W53" s="1">
        <v>6.0271648741448391</v>
      </c>
      <c r="X53" s="1">
        <v>64</v>
      </c>
      <c r="Y53" s="1">
        <v>6.0333048517137549</v>
      </c>
      <c r="AD53" s="3">
        <v>88</v>
      </c>
      <c r="AE53" s="3">
        <v>3.0132407214131591</v>
      </c>
    </row>
    <row r="54" spans="2:31" ht="15.75" thickBot="1" x14ac:dyDescent="0.25">
      <c r="B54" s="178"/>
      <c r="C54" s="85" t="s">
        <v>14</v>
      </c>
      <c r="D54" s="84">
        <v>2.0367034656842451</v>
      </c>
      <c r="E54" s="84" t="e">
        <v>#VALUE!</v>
      </c>
      <c r="F54" s="84" t="e">
        <v>#VALUE!</v>
      </c>
      <c r="G54" s="84" t="e">
        <v>#VALUE!</v>
      </c>
      <c r="H54" s="84" t="e">
        <v>#VALUE!</v>
      </c>
      <c r="I54" s="84" t="e">
        <v>#VALUE!</v>
      </c>
      <c r="J54" s="84" t="e">
        <v>#VALUE!</v>
      </c>
      <c r="L54" s="124"/>
      <c r="M54" s="85" t="s">
        <v>14</v>
      </c>
      <c r="N54" s="84" t="e">
        <v>#VALUE!</v>
      </c>
      <c r="O54" s="84">
        <v>4.025111184171073E-3</v>
      </c>
      <c r="P54" s="84">
        <v>3.2516744812355037E-3</v>
      </c>
      <c r="Q54" s="84">
        <v>7.3879859709146027E-3</v>
      </c>
      <c r="R54" s="84">
        <v>2.7214318187603049E-2</v>
      </c>
      <c r="S54" s="84">
        <v>2.4840092696440837E-2</v>
      </c>
      <c r="T54" s="84">
        <v>8.7329961238150986E-3</v>
      </c>
      <c r="V54" s="4">
        <v>66</v>
      </c>
      <c r="W54" s="1">
        <v>6.0283168873419797</v>
      </c>
      <c r="X54" s="1">
        <v>66</v>
      </c>
      <c r="Y54" s="1">
        <v>6.0351568351891807</v>
      </c>
      <c r="AD54" s="3">
        <v>90</v>
      </c>
      <c r="AE54" s="3">
        <v>3.0980398976990897</v>
      </c>
    </row>
    <row r="55" spans="2:31" ht="15.75" thickBot="1" x14ac:dyDescent="0.25">
      <c r="B55" s="179"/>
      <c r="C55" s="86" t="s">
        <v>15</v>
      </c>
      <c r="D55" s="84">
        <v>9.7753391303706607</v>
      </c>
      <c r="E55" s="84" t="e">
        <v>#VALUE!</v>
      </c>
      <c r="F55" s="84" t="e">
        <v>#VALUE!</v>
      </c>
      <c r="G55" s="84" t="e">
        <v>#VALUE!</v>
      </c>
      <c r="H55" s="84" t="e">
        <v>#VALUE!</v>
      </c>
      <c r="I55" s="84" t="e">
        <v>#VALUE!</v>
      </c>
      <c r="J55" s="84" t="e">
        <v>#VALUE!</v>
      </c>
      <c r="L55" s="125"/>
      <c r="M55" s="86" t="s">
        <v>15</v>
      </c>
      <c r="N55" s="84" t="e">
        <v>#VALUE!</v>
      </c>
      <c r="O55" s="84">
        <v>1.3859508515517835</v>
      </c>
      <c r="P55" s="84">
        <v>1.1328124312600998</v>
      </c>
      <c r="Q55" s="84">
        <v>2.3255523368620583</v>
      </c>
      <c r="R55" s="84">
        <v>8.6019977715353466</v>
      </c>
      <c r="S55" s="84">
        <v>7.1393498042004193</v>
      </c>
      <c r="T55" s="84">
        <v>2.8137348086268403</v>
      </c>
      <c r="V55" s="4">
        <v>68</v>
      </c>
      <c r="W55" s="1">
        <v>6.0291928968549371</v>
      </c>
      <c r="X55" s="1">
        <v>68</v>
      </c>
      <c r="Y55" s="1">
        <v>6.0366049929080994</v>
      </c>
      <c r="AD55" s="3">
        <v>92</v>
      </c>
      <c r="AE55" s="3">
        <v>3.1906477529151029</v>
      </c>
    </row>
    <row r="56" spans="2:31" ht="15.75" thickBot="1" x14ac:dyDescent="0.25">
      <c r="B56" s="180">
        <v>1202</v>
      </c>
      <c r="C56" s="87" t="s">
        <v>13</v>
      </c>
      <c r="D56" s="88">
        <v>21.048250521230646</v>
      </c>
      <c r="E56" s="88" t="e">
        <v>#VALUE!</v>
      </c>
      <c r="F56" s="88" t="e">
        <v>#VALUE!</v>
      </c>
      <c r="G56" s="88" t="e">
        <v>#VALUE!</v>
      </c>
      <c r="H56" s="88" t="e">
        <v>#VALUE!</v>
      </c>
      <c r="I56" s="88" t="e">
        <v>#VALUE!</v>
      </c>
      <c r="J56" s="88" t="e">
        <v>#VALUE!</v>
      </c>
      <c r="L56" s="137">
        <v>1202</v>
      </c>
      <c r="M56" s="87" t="s">
        <v>13</v>
      </c>
      <c r="N56" s="88" t="e">
        <v>#VALUE!</v>
      </c>
      <c r="O56" s="88">
        <v>0.38069153734271699</v>
      </c>
      <c r="P56" s="88">
        <v>0.33504429293269045</v>
      </c>
      <c r="Q56" s="88">
        <v>0.31399208134206225</v>
      </c>
      <c r="R56" s="88">
        <v>0.31458443636286088</v>
      </c>
      <c r="S56" s="88">
        <v>0.37758984560546677</v>
      </c>
      <c r="T56" s="88">
        <v>0.32422126670680051</v>
      </c>
      <c r="V56" s="4">
        <v>70</v>
      </c>
      <c r="W56" s="1">
        <v>6.029858999537911</v>
      </c>
      <c r="X56" s="1">
        <v>70</v>
      </c>
      <c r="Y56" s="1">
        <v>6.0377373058990145</v>
      </c>
      <c r="AD56" s="3">
        <v>94</v>
      </c>
      <c r="AE56" s="3">
        <v>3.2887037393609706</v>
      </c>
    </row>
    <row r="57" spans="2:31" ht="15.75" thickBot="1" x14ac:dyDescent="0.25">
      <c r="B57" s="181"/>
      <c r="C57" s="89" t="s">
        <v>14</v>
      </c>
      <c r="D57" s="88">
        <v>1.0724649187167954</v>
      </c>
      <c r="E57" s="88" t="e">
        <v>#VALUE!</v>
      </c>
      <c r="F57" s="88" t="e">
        <v>#VALUE!</v>
      </c>
      <c r="G57" s="88" t="e">
        <v>#VALUE!</v>
      </c>
      <c r="H57" s="88" t="e">
        <v>#VALUE!</v>
      </c>
      <c r="I57" s="88" t="e">
        <v>#VALUE!</v>
      </c>
      <c r="J57" s="88" t="e">
        <v>#VALUE!</v>
      </c>
      <c r="L57" s="126"/>
      <c r="M57" s="89" t="s">
        <v>14</v>
      </c>
      <c r="N57" s="88" t="e">
        <v>#VALUE!</v>
      </c>
      <c r="O57" s="88">
        <v>1.2366401619406053E-2</v>
      </c>
      <c r="P57" s="88">
        <v>6.7660134522936179E-4</v>
      </c>
      <c r="Q57" s="88">
        <v>1.8498590516300133E-2</v>
      </c>
      <c r="R57" s="88">
        <v>1.9883288531920021E-2</v>
      </c>
      <c r="S57" s="88">
        <v>4.2984056001400782E-3</v>
      </c>
      <c r="T57" s="88">
        <v>1.8022458578503101E-2</v>
      </c>
      <c r="V57" s="4">
        <v>72</v>
      </c>
      <c r="W57" s="1">
        <v>6.0303654757966587</v>
      </c>
      <c r="X57" s="1">
        <v>72</v>
      </c>
      <c r="Y57" s="1">
        <v>6.0386226154039413</v>
      </c>
      <c r="AD57" s="3">
        <v>96</v>
      </c>
      <c r="AE57" s="3">
        <v>3.389782311502068</v>
      </c>
    </row>
    <row r="58" spans="2:31" ht="15.75" thickBot="1" x14ac:dyDescent="0.25">
      <c r="B58" s="182"/>
      <c r="C58" s="90" t="s">
        <v>15</v>
      </c>
      <c r="D58" s="88">
        <v>5.0952686905500153</v>
      </c>
      <c r="E58" s="88" t="e">
        <v>#VALUE!</v>
      </c>
      <c r="F58" s="88" t="e">
        <v>#VALUE!</v>
      </c>
      <c r="G58" s="88" t="e">
        <v>#VALUE!</v>
      </c>
      <c r="H58" s="88" t="e">
        <v>#VALUE!</v>
      </c>
      <c r="I58" s="88" t="e">
        <v>#VALUE!</v>
      </c>
      <c r="J58" s="88" t="e">
        <v>#VALUE!</v>
      </c>
      <c r="L58" s="138"/>
      <c r="M58" s="90" t="s">
        <v>15</v>
      </c>
      <c r="N58" s="88" t="e">
        <v>#VALUE!</v>
      </c>
      <c r="O58" s="88">
        <v>3.2484046547830712</v>
      </c>
      <c r="P58" s="88">
        <v>0.20194385026140091</v>
      </c>
      <c r="Q58" s="88">
        <v>5.8914194387430463</v>
      </c>
      <c r="R58" s="88">
        <v>6.3204933981493685</v>
      </c>
      <c r="S58" s="88">
        <v>1.138379553943663</v>
      </c>
      <c r="T58" s="88">
        <v>5.5586910635325948</v>
      </c>
      <c r="V58" s="4">
        <v>74</v>
      </c>
      <c r="W58" s="1">
        <v>6.0307505691432226</v>
      </c>
      <c r="X58" s="1">
        <v>74</v>
      </c>
      <c r="Y58" s="1">
        <v>6.039314775525968</v>
      </c>
      <c r="AD58" s="3">
        <v>98</v>
      </c>
      <c r="AE58" s="3">
        <v>3.4915837962974594</v>
      </c>
    </row>
    <row r="59" spans="2:31" ht="15.75" thickBot="1" x14ac:dyDescent="0.25">
      <c r="B59" s="183">
        <v>1239</v>
      </c>
      <c r="C59" s="91" t="s">
        <v>13</v>
      </c>
      <c r="D59" s="92">
        <v>19.916800465498078</v>
      </c>
      <c r="E59" s="92" t="e">
        <v>#VALUE!</v>
      </c>
      <c r="F59" s="92" t="e">
        <v>#VALUE!</v>
      </c>
      <c r="G59" s="92" t="e">
        <v>#VALUE!</v>
      </c>
      <c r="H59" s="92" t="e">
        <v>#VALUE!</v>
      </c>
      <c r="I59" s="92" t="e">
        <v>#VALUE!</v>
      </c>
      <c r="J59" s="92" t="e">
        <v>#VALUE!</v>
      </c>
      <c r="L59" s="128">
        <v>1239</v>
      </c>
      <c r="M59" s="103" t="s">
        <v>13</v>
      </c>
      <c r="N59" s="104" t="e">
        <v>#VALUE!</v>
      </c>
      <c r="O59" s="104">
        <v>0.40150890361085745</v>
      </c>
      <c r="P59" s="104">
        <v>0.34306452897237705</v>
      </c>
      <c r="Q59" s="104">
        <v>0.32192316696055845</v>
      </c>
      <c r="R59" s="104">
        <v>0.38398374683191855</v>
      </c>
      <c r="S59" s="104">
        <v>0.43141721898651869</v>
      </c>
      <c r="T59" s="104">
        <v>0.50080035030506409</v>
      </c>
      <c r="V59" s="4">
        <v>76</v>
      </c>
      <c r="W59" s="1">
        <v>6.0310433647693884</v>
      </c>
      <c r="X59" s="1">
        <v>76</v>
      </c>
      <c r="Y59" s="1">
        <v>6.039855909229793</v>
      </c>
      <c r="AD59" s="3">
        <v>100</v>
      </c>
      <c r="AE59" s="3">
        <v>3.592069541083478</v>
      </c>
    </row>
    <row r="60" spans="2:31" ht="15.75" thickBot="1" x14ac:dyDescent="0.25">
      <c r="B60" s="184"/>
      <c r="C60" s="93" t="s">
        <v>14</v>
      </c>
      <c r="D60" s="92">
        <v>1.5922881134405724</v>
      </c>
      <c r="E60" s="92" t="e">
        <v>#VALUE!</v>
      </c>
      <c r="F60" s="92" t="e">
        <v>#VALUE!</v>
      </c>
      <c r="G60" s="92" t="e">
        <v>#VALUE!</v>
      </c>
      <c r="H60" s="92" t="e">
        <v>#VALUE!</v>
      </c>
      <c r="I60" s="92" t="e">
        <v>#VALUE!</v>
      </c>
      <c r="J60" s="92" t="e">
        <v>#VALUE!</v>
      </c>
      <c r="L60" s="128"/>
      <c r="M60" s="93" t="s">
        <v>14</v>
      </c>
      <c r="N60" s="104" t="e">
        <v>#VALUE!</v>
      </c>
      <c r="O60" s="104">
        <v>3.391808886329231E-3</v>
      </c>
      <c r="P60" s="104">
        <v>3.7255830375770002E-2</v>
      </c>
      <c r="Q60" s="104">
        <v>2.4167235189755349E-2</v>
      </c>
      <c r="R60" s="104">
        <v>1.428367069470139E-2</v>
      </c>
      <c r="S60" s="104">
        <v>2.4221177909454196E-2</v>
      </c>
      <c r="T60" s="104">
        <v>4.967593050555881E-2</v>
      </c>
      <c r="V60" s="4">
        <v>78</v>
      </c>
      <c r="W60" s="1">
        <v>6.0312659809892448</v>
      </c>
      <c r="X60" s="1">
        <v>78</v>
      </c>
      <c r="Y60" s="1">
        <v>6.040278959610184</v>
      </c>
      <c r="AD60" s="3">
        <v>102</v>
      </c>
      <c r="AE60" s="3">
        <v>3.6895408027402778</v>
      </c>
    </row>
    <row r="61" spans="2:31" ht="15.75" thickBot="1" x14ac:dyDescent="0.25">
      <c r="B61" s="185"/>
      <c r="C61" s="94" t="s">
        <v>15</v>
      </c>
      <c r="D61" s="92">
        <v>7.994698326163868</v>
      </c>
      <c r="E61" s="92" t="e">
        <v>#VALUE!</v>
      </c>
      <c r="F61" s="92" t="e">
        <v>#VALUE!</v>
      </c>
      <c r="G61" s="92" t="e">
        <v>#VALUE!</v>
      </c>
      <c r="H61" s="92" t="e">
        <v>#VALUE!</v>
      </c>
      <c r="I61" s="92" t="e">
        <v>#VALUE!</v>
      </c>
      <c r="J61" s="92" t="e">
        <v>#VALUE!</v>
      </c>
      <c r="L61" s="128"/>
      <c r="M61" s="105" t="s">
        <v>15</v>
      </c>
      <c r="N61" s="104" t="e">
        <v>#VALUE!</v>
      </c>
      <c r="O61" s="104">
        <v>0.84476554712135921</v>
      </c>
      <c r="P61" s="104">
        <v>10.859715076742829</v>
      </c>
      <c r="Q61" s="104">
        <v>7.5071438374350627</v>
      </c>
      <c r="R61" s="104">
        <v>3.7198633568607238</v>
      </c>
      <c r="S61" s="104">
        <v>5.6143280433623772</v>
      </c>
      <c r="T61" s="104">
        <v>9.9193082583306023</v>
      </c>
      <c r="V61" s="4">
        <v>80</v>
      </c>
      <c r="W61" s="1">
        <v>6.0314352370366695</v>
      </c>
      <c r="X61" s="1">
        <v>80</v>
      </c>
      <c r="Y61" s="1">
        <v>6.0406096879296722</v>
      </c>
      <c r="AD61" s="3">
        <v>104</v>
      </c>
      <c r="AE61" s="3">
        <v>3.7826691225915736</v>
      </c>
    </row>
    <row r="62" spans="2:31" ht="15.75" thickBot="1" x14ac:dyDescent="0.25">
      <c r="B62" s="186">
        <v>1255</v>
      </c>
      <c r="C62" s="95" t="s">
        <v>13</v>
      </c>
      <c r="D62" s="96">
        <v>20.420427090840516</v>
      </c>
      <c r="E62" s="96" t="e">
        <v>#VALUE!</v>
      </c>
      <c r="F62" s="96" t="e">
        <v>#VALUE!</v>
      </c>
      <c r="G62" s="96" t="e">
        <v>#VALUE!</v>
      </c>
      <c r="H62" s="96" t="e">
        <v>#VALUE!</v>
      </c>
      <c r="I62" s="96" t="e">
        <v>#VALUE!</v>
      </c>
      <c r="J62" s="96" t="e">
        <v>#VALUE!</v>
      </c>
      <c r="L62" s="139">
        <v>1255</v>
      </c>
      <c r="M62" s="95" t="s">
        <v>13</v>
      </c>
      <c r="N62" s="96" t="e">
        <v>#VALUE!</v>
      </c>
      <c r="O62" s="96">
        <v>1.8815237720399043</v>
      </c>
      <c r="P62" s="96">
        <v>1.9387056776583045</v>
      </c>
      <c r="Q62" s="96">
        <v>1.9734834220580613</v>
      </c>
      <c r="R62" s="96">
        <v>1.9968804548193699</v>
      </c>
      <c r="S62" s="96">
        <v>2.0234969734392614</v>
      </c>
      <c r="T62" s="96">
        <v>2.0552931315303162</v>
      </c>
      <c r="V62" s="4">
        <v>82</v>
      </c>
      <c r="W62" s="1">
        <v>6.0315639220330759</v>
      </c>
      <c r="X62" s="1">
        <v>82</v>
      </c>
      <c r="Y62" s="1">
        <v>6.0408682377613374</v>
      </c>
      <c r="AD62" s="3">
        <v>106</v>
      </c>
      <c r="AE62" s="3">
        <v>3.8704897647892134</v>
      </c>
    </row>
    <row r="63" spans="2:31" ht="15.75" thickBot="1" x14ac:dyDescent="0.25">
      <c r="B63" s="187"/>
      <c r="C63" s="97" t="s">
        <v>14</v>
      </c>
      <c r="D63" s="96">
        <v>1.4137606953941466</v>
      </c>
      <c r="E63" s="96" t="e">
        <v>#VALUE!</v>
      </c>
      <c r="F63" s="96" t="e">
        <v>#VALUE!</v>
      </c>
      <c r="G63" s="96" t="e">
        <v>#VALUE!</v>
      </c>
      <c r="H63" s="96" t="e">
        <v>#VALUE!</v>
      </c>
      <c r="I63" s="96" t="e">
        <v>#VALUE!</v>
      </c>
      <c r="J63" s="96" t="e">
        <v>#VALUE!</v>
      </c>
      <c r="L63" s="130"/>
      <c r="M63" s="97" t="s">
        <v>14</v>
      </c>
      <c r="N63" s="96" t="e">
        <v>#VALUE!</v>
      </c>
      <c r="O63" s="96">
        <v>1.0023528383985314E-2</v>
      </c>
      <c r="P63" s="96">
        <v>1.7454547812819347E-2</v>
      </c>
      <c r="Q63" s="96">
        <v>2.1811321972476271E-2</v>
      </c>
      <c r="R63" s="96">
        <v>4.0606424464327863E-2</v>
      </c>
      <c r="S63" s="96">
        <v>5.7127815274840114E-2</v>
      </c>
      <c r="T63" s="96">
        <v>4.7289899191538247E-2</v>
      </c>
      <c r="V63" s="4">
        <v>84</v>
      </c>
      <c r="W63" s="1">
        <v>6.0316617603209046</v>
      </c>
      <c r="X63" s="1">
        <v>84</v>
      </c>
      <c r="Y63" s="1">
        <v>6.0410703590771</v>
      </c>
      <c r="AD63" s="3">
        <v>108</v>
      </c>
      <c r="AE63" s="3">
        <v>3.9523703480723098</v>
      </c>
    </row>
    <row r="64" spans="2:31" ht="15.75" thickBot="1" x14ac:dyDescent="0.25">
      <c r="B64" s="188"/>
      <c r="C64" s="98" t="s">
        <v>15</v>
      </c>
      <c r="D64" s="96">
        <v>6.9232670262233746</v>
      </c>
      <c r="E64" s="96" t="e">
        <v>#VALUE!</v>
      </c>
      <c r="F64" s="96" t="e">
        <v>#VALUE!</v>
      </c>
      <c r="G64" s="96" t="e">
        <v>#VALUE!</v>
      </c>
      <c r="H64" s="96" t="e">
        <v>#VALUE!</v>
      </c>
      <c r="I64" s="96" t="e">
        <v>#VALUE!</v>
      </c>
      <c r="J64" s="96" t="e">
        <v>#VALUE!</v>
      </c>
      <c r="L64" s="140"/>
      <c r="M64" s="98" t="s">
        <v>15</v>
      </c>
      <c r="N64" s="96" t="e">
        <v>#VALUE!</v>
      </c>
      <c r="O64" s="96">
        <v>0.53273461292057123</v>
      </c>
      <c r="P64" s="96">
        <v>0.9003196314925993</v>
      </c>
      <c r="Q64" s="96">
        <v>1.1052194170311387</v>
      </c>
      <c r="R64" s="96">
        <v>2.0334930098757948</v>
      </c>
      <c r="S64" s="96">
        <v>2.8232221755065008</v>
      </c>
      <c r="T64" s="96">
        <v>2.3008834343900841</v>
      </c>
      <c r="V64" s="4">
        <v>86</v>
      </c>
      <c r="W64" s="1">
        <v>6.031736145712097</v>
      </c>
      <c r="X64" s="1">
        <v>86</v>
      </c>
      <c r="Y64" s="1">
        <v>6.041228365976739</v>
      </c>
      <c r="AD64" s="3">
        <v>110</v>
      </c>
      <c r="AE64" s="3">
        <v>4.027965379858145</v>
      </c>
    </row>
    <row r="65" spans="2:31" ht="15.75" thickBot="1" x14ac:dyDescent="0.25">
      <c r="B65" s="189">
        <v>1257</v>
      </c>
      <c r="C65" s="99" t="s">
        <v>13</v>
      </c>
      <c r="D65" s="100">
        <v>20.853438412874691</v>
      </c>
      <c r="E65" s="100">
        <v>6.3331431623610923</v>
      </c>
      <c r="F65" s="100" t="e">
        <v>#VALUE!</v>
      </c>
      <c r="G65" s="100" t="e">
        <v>#VALUE!</v>
      </c>
      <c r="H65" s="100" t="e">
        <v>#VALUE!</v>
      </c>
      <c r="I65" s="100" t="e">
        <v>#VALUE!</v>
      </c>
      <c r="J65" s="100" t="e">
        <v>#VALUE!</v>
      </c>
      <c r="L65" s="132">
        <v>1257</v>
      </c>
      <c r="M65" s="106" t="s">
        <v>13</v>
      </c>
      <c r="N65" s="107" t="e">
        <v>#VALUE!</v>
      </c>
      <c r="O65" s="107">
        <v>1.7343266861455333</v>
      </c>
      <c r="P65" s="107">
        <v>2.188655392802914</v>
      </c>
      <c r="Q65" s="107">
        <v>2.2060139703689248</v>
      </c>
      <c r="R65" s="107">
        <v>2.0459196251156335</v>
      </c>
      <c r="S65" s="107">
        <v>2.052874348528722</v>
      </c>
      <c r="T65" s="107">
        <v>1.7746292802585077</v>
      </c>
      <c r="V65" s="4">
        <v>88</v>
      </c>
      <c r="W65" s="1">
        <v>6.0317926999097757</v>
      </c>
      <c r="X65" s="1">
        <v>88</v>
      </c>
      <c r="Y65" s="1">
        <v>6.0413518858735245</v>
      </c>
      <c r="AD65" s="3">
        <v>112</v>
      </c>
      <c r="AE65" s="3">
        <v>4.097165091975449</v>
      </c>
    </row>
    <row r="66" spans="2:31" ht="15.75" thickBot="1" x14ac:dyDescent="0.25">
      <c r="B66" s="190"/>
      <c r="C66" s="101" t="s">
        <v>14</v>
      </c>
      <c r="D66" s="100">
        <v>0.63593112993277123</v>
      </c>
      <c r="E66" s="100">
        <v>0.28200000324677116</v>
      </c>
      <c r="F66" s="100" t="e">
        <v>#VALUE!</v>
      </c>
      <c r="G66" s="100" t="e">
        <v>#VALUE!</v>
      </c>
      <c r="H66" s="100" t="e">
        <v>#VALUE!</v>
      </c>
      <c r="I66" s="100" t="e">
        <v>#VALUE!</v>
      </c>
      <c r="J66" s="100" t="e">
        <v>#VALUE!</v>
      </c>
      <c r="L66" s="132"/>
      <c r="M66" s="101" t="s">
        <v>14</v>
      </c>
      <c r="N66" s="107" t="e">
        <v>#VALUE!</v>
      </c>
      <c r="O66" s="107">
        <v>1.9853689907581289E-2</v>
      </c>
      <c r="P66" s="107">
        <v>1.0116490111214585E-2</v>
      </c>
      <c r="Q66" s="107">
        <v>2.0163071453000975E-2</v>
      </c>
      <c r="R66" s="107">
        <v>0.14222798346132506</v>
      </c>
      <c r="S66" s="107">
        <v>7.4564966270777813E-2</v>
      </c>
      <c r="T66" s="107">
        <v>9.8615370768863619E-2</v>
      </c>
      <c r="V66" s="4">
        <v>90</v>
      </c>
      <c r="W66" s="1">
        <v>6.0318356971729692</v>
      </c>
      <c r="X66" s="1">
        <v>90</v>
      </c>
      <c r="Y66" s="1">
        <v>6.0414484454587587</v>
      </c>
      <c r="AD66" s="3">
        <v>114</v>
      </c>
      <c r="AE66" s="3">
        <v>4.1600445201002412</v>
      </c>
    </row>
    <row r="67" spans="2:31" ht="15.75" thickBot="1" x14ac:dyDescent="0.25">
      <c r="B67" s="191"/>
      <c r="C67" s="102" t="s">
        <v>15</v>
      </c>
      <c r="D67" s="100">
        <v>3.049526496983606</v>
      </c>
      <c r="E67" s="100">
        <v>4.4527653333773252</v>
      </c>
      <c r="F67" s="100" t="e">
        <v>#VALUE!</v>
      </c>
      <c r="G67" s="100" t="e">
        <v>#VALUE!</v>
      </c>
      <c r="H67" s="100" t="e">
        <v>#VALUE!</v>
      </c>
      <c r="I67" s="100" t="e">
        <v>#VALUE!</v>
      </c>
      <c r="J67" s="100" t="e">
        <v>#VALUE!</v>
      </c>
      <c r="L67" s="133"/>
      <c r="M67" s="102" t="s">
        <v>15</v>
      </c>
      <c r="N67" s="107" t="e">
        <v>#VALUE!</v>
      </c>
      <c r="O67" s="107">
        <v>1.1447491447937794</v>
      </c>
      <c r="P67" s="107">
        <v>0.46222398210706178</v>
      </c>
      <c r="Q67" s="107">
        <v>0.91400470367959574</v>
      </c>
      <c r="R67" s="107">
        <v>6.9517874365805783</v>
      </c>
      <c r="S67" s="107">
        <v>3.6322226113945018</v>
      </c>
      <c r="T67" s="107">
        <v>5.5569561409748891</v>
      </c>
      <c r="V67" s="4">
        <v>92</v>
      </c>
      <c r="W67" s="1">
        <v>6.0318683872428238</v>
      </c>
      <c r="X67" s="1">
        <v>92</v>
      </c>
      <c r="Y67" s="1">
        <v>6.041523928951829</v>
      </c>
      <c r="AD67" s="3">
        <v>116</v>
      </c>
      <c r="AE67" s="3">
        <v>4.2168165842670122</v>
      </c>
    </row>
    <row r="68" spans="2:31" x14ac:dyDescent="0.2">
      <c r="V68" s="4">
        <v>94</v>
      </c>
      <c r="W68" s="1">
        <v>6.0318932408926464</v>
      </c>
      <c r="X68" s="1">
        <v>94</v>
      </c>
      <c r="Y68" s="1">
        <v>6.0415829364392302</v>
      </c>
      <c r="AD68" s="3">
        <v>118</v>
      </c>
      <c r="AE68" s="3">
        <v>4.2677911952803207</v>
      </c>
    </row>
    <row r="69" spans="2:31" x14ac:dyDescent="0.2">
      <c r="V69" s="4">
        <v>96</v>
      </c>
      <c r="W69" s="1">
        <v>6.0319121366351673</v>
      </c>
      <c r="X69" s="1">
        <v>96</v>
      </c>
      <c r="Y69" s="1">
        <v>6.0416290640659156</v>
      </c>
      <c r="AD69" s="3">
        <v>120</v>
      </c>
      <c r="AE69" s="3">
        <v>4.3133411580112355</v>
      </c>
    </row>
    <row r="70" spans="2:31" ht="14.25" customHeight="1" x14ac:dyDescent="0.2">
      <c r="B70" s="117" t="s">
        <v>18</v>
      </c>
      <c r="C70" s="117"/>
      <c r="D70" s="117"/>
      <c r="E70" s="117"/>
      <c r="F70" s="117"/>
      <c r="G70" s="117"/>
      <c r="H70" s="117"/>
      <c r="I70" s="117"/>
      <c r="J70" s="117"/>
      <c r="L70" s="116" t="s">
        <v>19</v>
      </c>
      <c r="M70" s="116"/>
      <c r="N70" s="116"/>
      <c r="O70" s="116"/>
      <c r="P70" s="116"/>
      <c r="Q70" s="116"/>
      <c r="R70" s="116"/>
      <c r="S70" s="116"/>
      <c r="T70" s="121"/>
      <c r="V70" s="4">
        <v>98</v>
      </c>
      <c r="W70" s="1">
        <v>6.0319265026840583</v>
      </c>
      <c r="X70" s="1">
        <v>98</v>
      </c>
      <c r="Y70" s="1">
        <v>6.0416651231094711</v>
      </c>
      <c r="AD70" s="3">
        <v>122</v>
      </c>
      <c r="AE70" s="3">
        <v>4.3538748124097468</v>
      </c>
    </row>
    <row r="71" spans="2:31" ht="15" customHeight="1" thickBot="1" x14ac:dyDescent="0.25">
      <c r="B71" s="117"/>
      <c r="C71" s="117"/>
      <c r="D71" s="117"/>
      <c r="E71" s="117"/>
      <c r="F71" s="117"/>
      <c r="G71" s="117"/>
      <c r="H71" s="117"/>
      <c r="I71" s="117"/>
      <c r="J71" s="117"/>
      <c r="L71" s="119"/>
      <c r="M71" s="119"/>
      <c r="N71" s="119"/>
      <c r="O71" s="119"/>
      <c r="P71" s="119"/>
      <c r="Q71" s="119"/>
      <c r="R71" s="119"/>
      <c r="S71" s="119"/>
      <c r="T71" s="122"/>
      <c r="V71" s="4">
        <v>100</v>
      </c>
      <c r="W71" s="1">
        <v>6.0319374248911384</v>
      </c>
      <c r="X71" s="1">
        <v>100</v>
      </c>
      <c r="Y71" s="1">
        <v>6.0416933112609232</v>
      </c>
      <c r="AD71" s="3">
        <v>124</v>
      </c>
      <c r="AE71" s="3">
        <v>4.3898148591264947</v>
      </c>
    </row>
    <row r="72" spans="2:31" ht="15.75" thickBot="1" x14ac:dyDescent="0.25">
      <c r="B72" s="78" t="s">
        <v>11</v>
      </c>
      <c r="C72" s="79" t="s">
        <v>12</v>
      </c>
      <c r="D72" s="80">
        <v>0</v>
      </c>
      <c r="E72" s="81">
        <v>21</v>
      </c>
      <c r="F72" s="82">
        <v>45</v>
      </c>
      <c r="G72" s="82">
        <v>69</v>
      </c>
      <c r="H72" s="82">
        <v>93</v>
      </c>
      <c r="I72" s="82">
        <v>144</v>
      </c>
      <c r="J72" s="82">
        <v>165</v>
      </c>
      <c r="L72" s="114" t="s">
        <v>11</v>
      </c>
      <c r="M72" s="79" t="s">
        <v>12</v>
      </c>
      <c r="N72" s="80">
        <v>0</v>
      </c>
      <c r="O72" s="81">
        <v>21</v>
      </c>
      <c r="P72" s="82">
        <v>45</v>
      </c>
      <c r="Q72" s="82">
        <v>69</v>
      </c>
      <c r="R72" s="82">
        <v>93</v>
      </c>
      <c r="S72" s="82">
        <v>144</v>
      </c>
      <c r="T72" s="82">
        <v>165</v>
      </c>
      <c r="V72" s="4">
        <v>105</v>
      </c>
      <c r="W72" s="1">
        <v>6.031954606214736</v>
      </c>
      <c r="X72" s="1">
        <v>105</v>
      </c>
      <c r="Y72" s="1">
        <v>6.0417397186582988</v>
      </c>
      <c r="AD72" s="3">
        <v>126</v>
      </c>
      <c r="AE72" s="3">
        <v>4.4215825682307397</v>
      </c>
    </row>
    <row r="73" spans="2:31" ht="15.75" thickBot="1" x14ac:dyDescent="0.25">
      <c r="B73" s="177">
        <v>183</v>
      </c>
      <c r="C73" s="83" t="s">
        <v>13</v>
      </c>
      <c r="D73" s="84" t="e">
        <v>#VALUE!</v>
      </c>
      <c r="E73" s="84">
        <v>0.68017104837986175</v>
      </c>
      <c r="F73" s="84">
        <v>1.7470108953690098</v>
      </c>
      <c r="G73" s="84">
        <v>2.5201450295203798</v>
      </c>
      <c r="H73" s="84">
        <v>2.6731118821016975</v>
      </c>
      <c r="I73" s="84">
        <v>2.911956303868886</v>
      </c>
      <c r="J73" s="84">
        <v>2.7719265856103998</v>
      </c>
      <c r="L73" s="123">
        <v>183</v>
      </c>
      <c r="M73" s="83" t="s">
        <v>13</v>
      </c>
      <c r="N73" s="84">
        <v>0.45556544134411142</v>
      </c>
      <c r="O73" s="84">
        <v>6.5305374931790725</v>
      </c>
      <c r="P73" s="84">
        <v>5.4530853938186974</v>
      </c>
      <c r="Q73" s="84">
        <v>3.992220295802182</v>
      </c>
      <c r="R73" s="84">
        <v>3.1718468181376616</v>
      </c>
      <c r="S73" s="84">
        <v>2.0612892234342395</v>
      </c>
      <c r="T73" s="84">
        <v>1.865800239581388</v>
      </c>
      <c r="U73" s="1">
        <f>O73/D53</f>
        <v>0.31343894570326764</v>
      </c>
      <c r="V73" s="4">
        <v>110</v>
      </c>
      <c r="W73" s="1">
        <v>6.0319632656151558</v>
      </c>
      <c r="X73" s="1">
        <v>110</v>
      </c>
      <c r="Y73" s="1">
        <v>6.0417647921443276</v>
      </c>
      <c r="AD73" s="3">
        <v>128</v>
      </c>
      <c r="AE73" s="3">
        <v>4.4495864873753366</v>
      </c>
    </row>
    <row r="74" spans="2:31" ht="15.75" thickBot="1" x14ac:dyDescent="0.25">
      <c r="B74" s="178"/>
      <c r="C74" s="85" t="s">
        <v>14</v>
      </c>
      <c r="D74" s="84" t="e">
        <v>#VALUE!</v>
      </c>
      <c r="E74" s="84">
        <v>3.2272052501017723E-2</v>
      </c>
      <c r="F74" s="84">
        <v>8.0913648144013806E-2</v>
      </c>
      <c r="G74" s="84">
        <v>5.1093128045192587E-2</v>
      </c>
      <c r="H74" s="84">
        <v>0.12549686809307709</v>
      </c>
      <c r="I74" s="84">
        <v>0.14049914954134901</v>
      </c>
      <c r="J74" s="84">
        <v>5.9749731900652442E-2</v>
      </c>
      <c r="L74" s="124"/>
      <c r="M74" s="85" t="s">
        <v>14</v>
      </c>
      <c r="N74" s="84">
        <v>3.3636733710019406E-2</v>
      </c>
      <c r="O74" s="84">
        <v>0.51240032174482719</v>
      </c>
      <c r="P74" s="84">
        <v>0.18120373645117527</v>
      </c>
      <c r="Q74" s="84">
        <v>0.20720412001045496</v>
      </c>
      <c r="R74" s="84">
        <v>0.28702176401573676</v>
      </c>
      <c r="S74" s="84">
        <v>0.18653115537732726</v>
      </c>
      <c r="T74" s="84">
        <v>0.18970169142603654</v>
      </c>
      <c r="V74" s="4">
        <v>115</v>
      </c>
      <c r="W74" s="1">
        <v>6.0319676299546519</v>
      </c>
      <c r="X74" s="1">
        <v>115</v>
      </c>
      <c r="Y74" s="1">
        <v>6.0417783390761084</v>
      </c>
      <c r="AD74" s="3">
        <v>130</v>
      </c>
      <c r="AE74" s="3">
        <v>4.474214787352512</v>
      </c>
    </row>
    <row r="75" spans="2:31" ht="15.75" thickBot="1" x14ac:dyDescent="0.25">
      <c r="B75" s="179"/>
      <c r="C75" s="86" t="s">
        <v>15</v>
      </c>
      <c r="D75" s="84" t="e">
        <v>#VALUE!</v>
      </c>
      <c r="E75" s="84">
        <v>4.7446965844677402</v>
      </c>
      <c r="F75" s="84">
        <v>4.6315479976971146</v>
      </c>
      <c r="G75" s="84">
        <v>2.0273884021236808</v>
      </c>
      <c r="H75" s="84">
        <v>4.6947854645876959</v>
      </c>
      <c r="I75" s="84">
        <v>4.8249058323670209</v>
      </c>
      <c r="J75" s="84">
        <v>2.1555308214447204</v>
      </c>
      <c r="L75" s="125"/>
      <c r="M75" s="86" t="s">
        <v>15</v>
      </c>
      <c r="N75" s="84">
        <v>7.3835130274097978</v>
      </c>
      <c r="O75" s="84">
        <v>7.8462197373495233</v>
      </c>
      <c r="P75" s="84">
        <v>3.3229579836871319</v>
      </c>
      <c r="Q75" s="84">
        <v>5.1901975506795051</v>
      </c>
      <c r="R75" s="84">
        <v>9.0490424182672413</v>
      </c>
      <c r="S75" s="84">
        <v>9.0492471050013279</v>
      </c>
      <c r="T75" s="84">
        <v>10.167309843876863</v>
      </c>
      <c r="V75" s="4">
        <v>120</v>
      </c>
      <c r="W75" s="1">
        <v>6.03196982958133</v>
      </c>
      <c r="X75" s="1">
        <v>120</v>
      </c>
      <c r="Y75" s="1">
        <v>6.0417856583243328</v>
      </c>
      <c r="AD75" s="3">
        <v>132</v>
      </c>
      <c r="AE75" s="3">
        <v>4.4958304625593941</v>
      </c>
    </row>
    <row r="76" spans="2:31" ht="15" x14ac:dyDescent="0.2">
      <c r="B76" s="181">
        <v>1202</v>
      </c>
      <c r="C76" s="108" t="s">
        <v>13</v>
      </c>
      <c r="D76" s="109" t="e">
        <v>#VALUE!</v>
      </c>
      <c r="E76" s="109">
        <v>0.35561791034893669</v>
      </c>
      <c r="F76" s="109">
        <v>0.74522624308539243</v>
      </c>
      <c r="G76" s="109">
        <v>0.73139591003133508</v>
      </c>
      <c r="H76" s="109">
        <v>0.91318838298976612</v>
      </c>
      <c r="I76" s="109">
        <v>1.3282349068490629</v>
      </c>
      <c r="J76" s="109">
        <v>1.8123377449248224</v>
      </c>
      <c r="L76" s="126">
        <v>1202</v>
      </c>
      <c r="M76" s="108" t="s">
        <v>13</v>
      </c>
      <c r="N76" s="109" t="e">
        <v>#VALUE!</v>
      </c>
      <c r="O76" s="109">
        <v>7.160159521917258</v>
      </c>
      <c r="P76" s="109">
        <v>5.7944334063214482</v>
      </c>
      <c r="Q76" s="109">
        <v>3.0675752504402869</v>
      </c>
      <c r="R76" s="109">
        <v>2.2301876643671577</v>
      </c>
      <c r="S76" s="109">
        <v>1.3368807996415739</v>
      </c>
      <c r="T76" s="109">
        <v>0.22659833758209294</v>
      </c>
      <c r="U76" s="1">
        <f>(O76-T76)/O76</f>
        <v>0.96835289257334622</v>
      </c>
      <c r="V76" s="4">
        <v>125</v>
      </c>
      <c r="W76" s="1">
        <v>6.0319709381926341</v>
      </c>
      <c r="X76" s="1">
        <v>125</v>
      </c>
      <c r="Y76" s="1">
        <v>6.0417896128248252</v>
      </c>
      <c r="AD76" s="3">
        <v>134</v>
      </c>
      <c r="AE76" s="3">
        <v>4.5147687101241152</v>
      </c>
    </row>
    <row r="77" spans="2:31" ht="15" x14ac:dyDescent="0.2">
      <c r="B77" s="181"/>
      <c r="C77" s="89" t="s">
        <v>14</v>
      </c>
      <c r="D77" s="109" t="e">
        <v>#VALUE!</v>
      </c>
      <c r="E77" s="109">
        <v>3.3147143144512364E-2</v>
      </c>
      <c r="F77" s="109">
        <v>1.5852540620053646E-2</v>
      </c>
      <c r="G77" s="109">
        <v>0.16739165347573801</v>
      </c>
      <c r="H77" s="109">
        <v>0.18660499638144776</v>
      </c>
      <c r="I77" s="109">
        <v>0.56244884087392744</v>
      </c>
      <c r="J77" s="109">
        <v>0</v>
      </c>
      <c r="L77" s="126"/>
      <c r="M77" s="89" t="s">
        <v>14</v>
      </c>
      <c r="N77" s="109" t="e">
        <v>#VALUE!</v>
      </c>
      <c r="O77" s="109">
        <v>0.27446294044337965</v>
      </c>
      <c r="P77" s="109">
        <v>9.8275797088374695E-2</v>
      </c>
      <c r="Q77" s="109">
        <v>6.8940899437541059E-2</v>
      </c>
      <c r="R77" s="109">
        <v>3.1469180144870545E-2</v>
      </c>
      <c r="S77" s="109">
        <v>0.12296750736440787</v>
      </c>
      <c r="T77" s="109">
        <v>7.3649338102702022E-4</v>
      </c>
      <c r="U77" s="1">
        <f>O76/D56</f>
        <v>0.34017836849172106</v>
      </c>
      <c r="V77" s="4">
        <v>130</v>
      </c>
      <c r="W77" s="1">
        <v>6.0319714969323748</v>
      </c>
      <c r="X77" s="1">
        <v>130</v>
      </c>
      <c r="Y77" s="1">
        <v>6.0417917493921873</v>
      </c>
      <c r="AD77" s="3">
        <v>136</v>
      </c>
      <c r="AE77" s="3">
        <v>4.5313359242788378</v>
      </c>
    </row>
    <row r="78" spans="2:31" ht="15.75" thickBot="1" x14ac:dyDescent="0.25">
      <c r="B78" s="181"/>
      <c r="C78" s="110" t="s">
        <v>15</v>
      </c>
      <c r="D78" s="109" t="e">
        <v>#VALUE!</v>
      </c>
      <c r="E78" s="109">
        <v>9.3209993591121378</v>
      </c>
      <c r="F78" s="109">
        <v>2.1272118054271432</v>
      </c>
      <c r="G78" s="109">
        <v>22.886599607668913</v>
      </c>
      <c r="H78" s="109">
        <v>20.434447027294148</v>
      </c>
      <c r="I78" s="109">
        <v>42.345584954412189</v>
      </c>
      <c r="J78" s="109">
        <v>0</v>
      </c>
      <c r="L78" s="126"/>
      <c r="M78" s="110" t="s">
        <v>15</v>
      </c>
      <c r="N78" s="109" t="e">
        <v>#VALUE!</v>
      </c>
      <c r="O78" s="109">
        <v>3.833195889047559</v>
      </c>
      <c r="P78" s="109">
        <v>1.6960380799468766</v>
      </c>
      <c r="Q78" s="109">
        <v>2.2474069520428559</v>
      </c>
      <c r="R78" s="109">
        <v>1.4110552509849121</v>
      </c>
      <c r="S78" s="109">
        <v>9.1980906149131787</v>
      </c>
      <c r="T78" s="109">
        <v>0.3250215287921962</v>
      </c>
      <c r="V78" s="4">
        <v>135</v>
      </c>
      <c r="W78" s="1">
        <v>6.0319717785370059</v>
      </c>
      <c r="X78" s="1">
        <v>135</v>
      </c>
      <c r="Y78" s="1">
        <v>6.041792903752631</v>
      </c>
      <c r="AD78" s="3">
        <v>138</v>
      </c>
      <c r="AE78" s="3">
        <v>4.5458098501755568</v>
      </c>
    </row>
    <row r="79" spans="2:31" ht="15.75" thickBot="1" x14ac:dyDescent="0.25">
      <c r="B79" s="183">
        <v>1239</v>
      </c>
      <c r="C79" s="91" t="s">
        <v>13</v>
      </c>
      <c r="D79" s="92" t="e">
        <v>#VALUE!</v>
      </c>
      <c r="E79" s="92">
        <v>0.37160305639442431</v>
      </c>
      <c r="F79" s="92">
        <v>0.84974318126273995</v>
      </c>
      <c r="G79" s="92">
        <v>1.0537898048212329</v>
      </c>
      <c r="H79" s="92">
        <v>1.2499515909721788</v>
      </c>
      <c r="I79" s="92">
        <v>1.4766879392160996</v>
      </c>
      <c r="J79" s="92">
        <v>1.678686277148469</v>
      </c>
      <c r="L79" s="127">
        <v>1239</v>
      </c>
      <c r="M79" s="91" t="s">
        <v>13</v>
      </c>
      <c r="N79" s="92">
        <v>0.35129858828200616</v>
      </c>
      <c r="O79" s="92">
        <v>6.2852703798719425</v>
      </c>
      <c r="P79" s="92">
        <v>5.3421581081594498</v>
      </c>
      <c r="Q79" s="92">
        <v>3.4047181450423118</v>
      </c>
      <c r="R79" s="92">
        <v>2.0468573881146628</v>
      </c>
      <c r="S79" s="92">
        <v>1.1290576564044084</v>
      </c>
      <c r="T79" s="92">
        <v>1.1474004500598589</v>
      </c>
      <c r="U79" s="1">
        <f>(O79-T79)/O79</f>
        <v>0.81744612710149844</v>
      </c>
      <c r="V79" s="4">
        <v>140</v>
      </c>
      <c r="W79" s="1">
        <v>6.031971920465633</v>
      </c>
      <c r="X79" s="1">
        <v>140</v>
      </c>
      <c r="Y79" s="1">
        <v>6.0417935274389603</v>
      </c>
      <c r="AD79" s="3">
        <v>140</v>
      </c>
      <c r="AE79" s="3">
        <v>4.5584405375527135</v>
      </c>
    </row>
    <row r="80" spans="2:31" ht="15.75" thickBot="1" x14ac:dyDescent="0.25">
      <c r="B80" s="184"/>
      <c r="C80" s="93" t="s">
        <v>14</v>
      </c>
      <c r="D80" s="92" t="e">
        <v>#VALUE!</v>
      </c>
      <c r="E80" s="92">
        <v>2.8015878213561711E-2</v>
      </c>
      <c r="F80" s="92">
        <v>4.0126582973822211E-2</v>
      </c>
      <c r="G80" s="92">
        <v>8.9681111662271523E-2</v>
      </c>
      <c r="H80" s="92">
        <v>7.9340332387246068E-2</v>
      </c>
      <c r="I80" s="92">
        <v>0.13529217486515968</v>
      </c>
      <c r="J80" s="92">
        <v>6.010167221875895E-2</v>
      </c>
      <c r="L80" s="128"/>
      <c r="M80" s="93" t="s">
        <v>14</v>
      </c>
      <c r="N80" s="92">
        <v>3.3149779238613342E-2</v>
      </c>
      <c r="O80" s="92">
        <v>0.11778920184082028</v>
      </c>
      <c r="P80" s="92">
        <v>0.31059510952792152</v>
      </c>
      <c r="Q80" s="92">
        <v>0.25849144035194427</v>
      </c>
      <c r="R80" s="92">
        <v>0.14665918375209636</v>
      </c>
      <c r="S80" s="92">
        <v>9.0933667226292383E-2</v>
      </c>
      <c r="T80" s="92">
        <v>9.363922326551577E-2</v>
      </c>
      <c r="U80" s="1">
        <f>O79/D59</f>
        <v>0.31557630909442164</v>
      </c>
      <c r="V80" s="4">
        <v>145</v>
      </c>
      <c r="W80" s="1">
        <v>6.0319719919976063</v>
      </c>
      <c r="X80" s="1">
        <v>145</v>
      </c>
      <c r="Y80" s="1">
        <v>6.0417938644087599</v>
      </c>
      <c r="AD80" s="3">
        <v>142</v>
      </c>
      <c r="AE80" s="3">
        <v>4.5694518169805267</v>
      </c>
    </row>
    <row r="81" spans="2:31" ht="15.75" thickBot="1" x14ac:dyDescent="0.25">
      <c r="B81" s="185"/>
      <c r="C81" s="94" t="s">
        <v>15</v>
      </c>
      <c r="D81" s="92" t="e">
        <v>#VALUE!</v>
      </c>
      <c r="E81" s="92">
        <v>7.5391947755739919</v>
      </c>
      <c r="F81" s="92">
        <v>4.7222012319290503</v>
      </c>
      <c r="G81" s="92">
        <v>8.5103415550205685</v>
      </c>
      <c r="H81" s="92">
        <v>6.3474724109545146</v>
      </c>
      <c r="I81" s="92">
        <v>9.1618663139471153</v>
      </c>
      <c r="J81" s="92">
        <v>3.5802801891519449</v>
      </c>
      <c r="L81" s="129"/>
      <c r="M81" s="94" t="s">
        <v>15</v>
      </c>
      <c r="N81" s="92">
        <v>9.4363542423353675</v>
      </c>
      <c r="O81" s="92">
        <v>1.8740514683032641</v>
      </c>
      <c r="P81" s="92">
        <v>5.8140381328947939</v>
      </c>
      <c r="Q81" s="92">
        <v>7.5921538682530763</v>
      </c>
      <c r="R81" s="92">
        <v>7.1650904749735638</v>
      </c>
      <c r="S81" s="92">
        <v>8.0539436325935121</v>
      </c>
      <c r="T81" s="92">
        <v>8.1609888910737904</v>
      </c>
      <c r="V81" s="4">
        <v>150</v>
      </c>
      <c r="W81" s="1">
        <v>6.0319720280496938</v>
      </c>
      <c r="X81" s="1">
        <v>150</v>
      </c>
      <c r="Y81" s="1">
        <v>6.0417940464692546</v>
      </c>
      <c r="AD81" s="3">
        <v>144</v>
      </c>
      <c r="AE81" s="3">
        <v>4.5790430895832372</v>
      </c>
    </row>
    <row r="82" spans="2:31" ht="15" x14ac:dyDescent="0.2">
      <c r="B82" s="187">
        <v>1255</v>
      </c>
      <c r="C82" s="111" t="s">
        <v>13</v>
      </c>
      <c r="D82" s="112" t="e">
        <v>#VALUE!</v>
      </c>
      <c r="E82" s="112">
        <v>0.49714384472128048</v>
      </c>
      <c r="F82" s="112">
        <v>1.1240247668054486</v>
      </c>
      <c r="G82" s="112">
        <v>1.7424882146555356</v>
      </c>
      <c r="H82" s="112">
        <v>2.0984825320130809</v>
      </c>
      <c r="I82" s="112">
        <v>2.2765600393095418</v>
      </c>
      <c r="J82" s="112">
        <v>2.3237059500196651</v>
      </c>
      <c r="L82" s="130">
        <v>1255</v>
      </c>
      <c r="M82" s="111" t="s">
        <v>13</v>
      </c>
      <c r="N82" s="112" t="e">
        <v>#VALUE!</v>
      </c>
      <c r="O82" s="112">
        <v>6.4155381096856319</v>
      </c>
      <c r="P82" s="112">
        <v>4.9726707950507389</v>
      </c>
      <c r="Q82" s="112">
        <v>4.2562950994783009</v>
      </c>
      <c r="R82" s="112">
        <v>3.4269601104454637</v>
      </c>
      <c r="S82" s="112">
        <v>3.0333975123330936</v>
      </c>
      <c r="T82" s="112">
        <v>2.2628176550673094</v>
      </c>
      <c r="U82" s="1">
        <f>O82/D62</f>
        <v>0.3141725724514004</v>
      </c>
      <c r="V82" s="4">
        <v>155</v>
      </c>
      <c r="W82" s="1">
        <v>6.0319720462199307</v>
      </c>
      <c r="X82" s="1">
        <v>155</v>
      </c>
      <c r="Y82" s="1">
        <v>6.0417941448342205</v>
      </c>
      <c r="AD82" s="3">
        <v>146</v>
      </c>
      <c r="AE82" s="3">
        <v>4.5873912761470459</v>
      </c>
    </row>
    <row r="83" spans="2:31" ht="15" x14ac:dyDescent="0.2">
      <c r="B83" s="187"/>
      <c r="C83" s="97" t="s">
        <v>14</v>
      </c>
      <c r="D83" s="112" t="e">
        <v>#VALUE!</v>
      </c>
      <c r="E83" s="112">
        <v>3.4101644897040401E-2</v>
      </c>
      <c r="F83" s="112">
        <v>9.8100006230628853E-2</v>
      </c>
      <c r="G83" s="112">
        <v>9.2246399602519874E-2</v>
      </c>
      <c r="H83" s="112">
        <v>9.8957243853809995E-2</v>
      </c>
      <c r="I83" s="112">
        <v>8.6640568828968735E-3</v>
      </c>
      <c r="J83" s="112">
        <v>2.6593999702653918E-2</v>
      </c>
      <c r="L83" s="130"/>
      <c r="M83" s="97" t="s">
        <v>14</v>
      </c>
      <c r="N83" s="112" t="e">
        <v>#VALUE!</v>
      </c>
      <c r="O83" s="112">
        <v>3.1578309264378775E-2</v>
      </c>
      <c r="P83" s="112">
        <v>0.2025471860826327</v>
      </c>
      <c r="Q83" s="112">
        <v>0.10111249923417752</v>
      </c>
      <c r="R83" s="112">
        <v>0.24174965863642783</v>
      </c>
      <c r="S83" s="112">
        <v>0.2069374152214645</v>
      </c>
      <c r="T83" s="112">
        <v>7.1182541291056098E-2</v>
      </c>
      <c r="V83" s="4">
        <v>160</v>
      </c>
      <c r="W83" s="1">
        <v>6.0319720553777234</v>
      </c>
      <c r="X83" s="1">
        <v>160</v>
      </c>
      <c r="Y83" s="1">
        <v>6.0417941979795575</v>
      </c>
      <c r="AD83" s="3">
        <v>148</v>
      </c>
      <c r="AE83" s="3">
        <v>4.5946528149605079</v>
      </c>
    </row>
    <row r="84" spans="2:31" ht="15.75" thickBot="1" x14ac:dyDescent="0.25">
      <c r="B84" s="187"/>
      <c r="C84" s="113" t="s">
        <v>15</v>
      </c>
      <c r="D84" s="112" t="e">
        <v>#VALUE!</v>
      </c>
      <c r="E84" s="112">
        <v>6.8595126459142231</v>
      </c>
      <c r="F84" s="112">
        <v>8.7275662536720997</v>
      </c>
      <c r="G84" s="112">
        <v>5.2939468299793138</v>
      </c>
      <c r="H84" s="112">
        <v>4.7156572591948143</v>
      </c>
      <c r="I84" s="112">
        <v>0.38057669173199565</v>
      </c>
      <c r="J84" s="112">
        <v>1.1444649312202717</v>
      </c>
      <c r="L84" s="130"/>
      <c r="M84" s="113" t="s">
        <v>15</v>
      </c>
      <c r="N84" s="112" t="e">
        <v>#VALUE!</v>
      </c>
      <c r="O84" s="112">
        <v>0.49221606550360192</v>
      </c>
      <c r="P84" s="112">
        <v>4.0732072246613704</v>
      </c>
      <c r="Q84" s="112">
        <v>2.3755988922518787</v>
      </c>
      <c r="R84" s="112">
        <v>7.05434702608789</v>
      </c>
      <c r="S84" s="112">
        <v>6.8219682511146251</v>
      </c>
      <c r="T84" s="112">
        <v>3.1457480072091233</v>
      </c>
      <c r="V84" s="4">
        <v>165</v>
      </c>
      <c r="W84" s="1">
        <v>6.0319720599932474</v>
      </c>
      <c r="X84" s="1">
        <v>165</v>
      </c>
      <c r="Y84" s="1">
        <v>6.0417942266933071</v>
      </c>
      <c r="AD84" s="3">
        <v>150</v>
      </c>
      <c r="AE84" s="3">
        <v>4.6009656313810421</v>
      </c>
    </row>
    <row r="85" spans="2:31" ht="15.75" thickBot="1" x14ac:dyDescent="0.25">
      <c r="B85" s="189">
        <v>1257</v>
      </c>
      <c r="C85" s="99" t="s">
        <v>13</v>
      </c>
      <c r="D85" s="100" t="e">
        <v>#VALUE!</v>
      </c>
      <c r="E85" s="100">
        <v>0.19773569583987527</v>
      </c>
      <c r="F85" s="100">
        <v>0.5000756630795099</v>
      </c>
      <c r="G85" s="100">
        <v>0.50601098928944566</v>
      </c>
      <c r="H85" s="100">
        <v>0.27638360112108484</v>
      </c>
      <c r="I85" s="100" t="e">
        <v>#VALUE!</v>
      </c>
      <c r="J85" s="100" t="e">
        <v>#VALUE!</v>
      </c>
      <c r="L85" s="131">
        <v>1257</v>
      </c>
      <c r="M85" s="99" t="s">
        <v>13</v>
      </c>
      <c r="N85" s="100">
        <v>0.36247378928918089</v>
      </c>
      <c r="O85" s="100">
        <v>4.7290861330154925</v>
      </c>
      <c r="P85" s="100">
        <v>5.6220144798808676</v>
      </c>
      <c r="Q85" s="100">
        <v>4.8645342367113669</v>
      </c>
      <c r="R85" s="100">
        <v>3.685874409059462</v>
      </c>
      <c r="S85" s="100">
        <v>2.4677109892441482</v>
      </c>
      <c r="T85" s="100">
        <v>0.73090334029921533</v>
      </c>
      <c r="U85" s="1">
        <f>P85/D65</f>
        <v>0.2695965225768186</v>
      </c>
      <c r="V85" s="4">
        <v>170</v>
      </c>
      <c r="W85" s="1">
        <v>6.0319720623194684</v>
      </c>
      <c r="AD85" s="3">
        <v>152</v>
      </c>
      <c r="AE85" s="3">
        <v>4.6064510277192019</v>
      </c>
    </row>
    <row r="86" spans="2:31" ht="15.75" thickBot="1" x14ac:dyDescent="0.25">
      <c r="B86" s="190"/>
      <c r="C86" s="101" t="s">
        <v>14</v>
      </c>
      <c r="D86" s="100" t="e">
        <v>#VALUE!</v>
      </c>
      <c r="E86" s="100">
        <v>1.6415753519330462E-2</v>
      </c>
      <c r="F86" s="100">
        <v>2.2193852392432066E-2</v>
      </c>
      <c r="G86" s="100">
        <v>2.0678290304177997E-2</v>
      </c>
      <c r="H86" s="100">
        <v>1.7626855583606077E-2</v>
      </c>
      <c r="I86" s="100" t="e">
        <v>#VALUE!</v>
      </c>
      <c r="J86" s="100" t="e">
        <v>#VALUE!</v>
      </c>
      <c r="L86" s="132"/>
      <c r="M86" s="101" t="s">
        <v>14</v>
      </c>
      <c r="N86" s="100">
        <v>1.7461661999548739E-2</v>
      </c>
      <c r="O86" s="100">
        <v>0.32658858837949656</v>
      </c>
      <c r="P86" s="100">
        <v>5.3531652648119099E-2</v>
      </c>
      <c r="Q86" s="100">
        <v>0.38024351625387171</v>
      </c>
      <c r="R86" s="100">
        <v>0.15289125534029421</v>
      </c>
      <c r="S86" s="100">
        <v>2.8864783849809148E-2</v>
      </c>
      <c r="T86" s="100">
        <v>2.5978313854223389E-2</v>
      </c>
      <c r="V86" s="4">
        <v>175</v>
      </c>
      <c r="W86" s="1">
        <v>6.0319720634918852</v>
      </c>
      <c r="AD86" s="3">
        <v>154</v>
      </c>
      <c r="AE86" s="3">
        <v>4.6112154611619136</v>
      </c>
    </row>
    <row r="87" spans="2:31" ht="15.75" thickBot="1" x14ac:dyDescent="0.25">
      <c r="B87" s="191"/>
      <c r="C87" s="102" t="s">
        <v>15</v>
      </c>
      <c r="D87" s="100" t="e">
        <v>#VALUE!</v>
      </c>
      <c r="E87" s="100">
        <v>8.3018665140884842</v>
      </c>
      <c r="F87" s="100">
        <v>4.4380988780298507</v>
      </c>
      <c r="G87" s="100">
        <v>4.0865298860831087</v>
      </c>
      <c r="H87" s="100">
        <v>6.3776778043657067</v>
      </c>
      <c r="I87" s="100" t="e">
        <v>#VALUE!</v>
      </c>
      <c r="J87" s="100" t="e">
        <v>#VALUE!</v>
      </c>
      <c r="L87" s="133"/>
      <c r="M87" s="102" t="s">
        <v>15</v>
      </c>
      <c r="N87" s="100">
        <v>4.8173585278514741</v>
      </c>
      <c r="O87" s="100">
        <v>6.9059555946647126</v>
      </c>
      <c r="P87" s="100">
        <v>0.95217920266284073</v>
      </c>
      <c r="Q87" s="100">
        <v>7.8166479615720128</v>
      </c>
      <c r="R87" s="100">
        <v>4.1480321457645113</v>
      </c>
      <c r="S87" s="100">
        <v>1.1696987198103914</v>
      </c>
      <c r="T87" s="100">
        <v>3.5542748844995633</v>
      </c>
      <c r="V87" s="4"/>
      <c r="AD87" s="3">
        <v>156</v>
      </c>
      <c r="AE87" s="3">
        <v>4.6153521914843942</v>
      </c>
    </row>
    <row r="88" spans="2:31" x14ac:dyDescent="0.2">
      <c r="V88" s="4"/>
      <c r="AD88" s="3">
        <v>158</v>
      </c>
      <c r="AE88" s="3">
        <v>4.6189427903714186</v>
      </c>
    </row>
    <row r="89" spans="2:31" x14ac:dyDescent="0.2">
      <c r="V89" s="4"/>
      <c r="AD89" s="3">
        <v>160</v>
      </c>
      <c r="AE89" s="3">
        <v>4.6220585112151644</v>
      </c>
    </row>
    <row r="90" spans="2:31" x14ac:dyDescent="0.2">
      <c r="B90" s="192" t="s">
        <v>17</v>
      </c>
      <c r="C90" s="192"/>
      <c r="D90" s="192"/>
      <c r="E90" s="192"/>
      <c r="F90" s="192"/>
      <c r="G90" s="192"/>
      <c r="H90" s="192"/>
      <c r="I90" s="192"/>
      <c r="J90" s="192"/>
      <c r="V90" s="4"/>
      <c r="AD90" s="3">
        <v>162</v>
      </c>
      <c r="AE90" s="3">
        <v>4.6247615230250041</v>
      </c>
    </row>
    <row r="91" spans="2:31" ht="15" thickBot="1" x14ac:dyDescent="0.25">
      <c r="B91" s="192"/>
      <c r="C91" s="192"/>
      <c r="D91" s="192"/>
      <c r="E91" s="192"/>
      <c r="F91" s="192"/>
      <c r="G91" s="192"/>
      <c r="H91" s="192"/>
      <c r="I91" s="192"/>
      <c r="J91" s="192"/>
      <c r="V91" s="4"/>
      <c r="AD91" s="3">
        <v>164</v>
      </c>
      <c r="AE91" s="3">
        <v>4.6271060151614396</v>
      </c>
    </row>
    <row r="92" spans="2:31" ht="15.75" thickBot="1" x14ac:dyDescent="0.25">
      <c r="B92" s="114" t="s">
        <v>11</v>
      </c>
      <c r="C92" s="79" t="s">
        <v>12</v>
      </c>
      <c r="D92" s="80">
        <v>0</v>
      </c>
      <c r="E92" s="81">
        <v>21</v>
      </c>
      <c r="F92" s="82">
        <v>45</v>
      </c>
      <c r="G92" s="82">
        <v>69</v>
      </c>
      <c r="H92" s="82">
        <v>93</v>
      </c>
      <c r="I92" s="82">
        <v>144</v>
      </c>
      <c r="J92" s="82">
        <v>165</v>
      </c>
      <c r="V92" s="4"/>
      <c r="AD92" s="3">
        <v>166</v>
      </c>
      <c r="AE92" s="3">
        <v>4.6291391814472362</v>
      </c>
    </row>
    <row r="93" spans="2:31" ht="15.75" thickBot="1" x14ac:dyDescent="0.25">
      <c r="B93" s="177">
        <v>183</v>
      </c>
      <c r="C93" s="83" t="s">
        <v>13</v>
      </c>
      <c r="D93" s="84" t="e">
        <v>#VALUE!</v>
      </c>
      <c r="E93" s="84">
        <v>0.34860062799853936</v>
      </c>
      <c r="F93" s="84">
        <v>0.22464263479226682</v>
      </c>
      <c r="G93" s="84">
        <v>0.20960627678951063</v>
      </c>
      <c r="H93" s="84">
        <v>0.21188745681158569</v>
      </c>
      <c r="I93" s="84">
        <v>0.22829035640049961</v>
      </c>
      <c r="J93" s="84">
        <v>0.2466234071225003</v>
      </c>
      <c r="V93" s="4"/>
      <c r="AD93" s="3">
        <v>168</v>
      </c>
      <c r="AE93" s="3">
        <v>4.6309020931624545</v>
      </c>
    </row>
    <row r="94" spans="2:31" ht="15.75" thickBot="1" x14ac:dyDescent="0.25">
      <c r="B94" s="178"/>
      <c r="C94" s="85" t="s">
        <v>14</v>
      </c>
      <c r="D94" s="84" t="e">
        <v>#VALUE!</v>
      </c>
      <c r="E94" s="84">
        <v>5.5020063310485491E-3</v>
      </c>
      <c r="F94" s="84">
        <v>1.0114506463808071E-2</v>
      </c>
      <c r="G94" s="84">
        <v>1.0039498217970001E-2</v>
      </c>
      <c r="H94" s="84">
        <v>6.3594790139077095E-3</v>
      </c>
      <c r="I94" s="84">
        <v>1.1680427042843416E-2</v>
      </c>
      <c r="J94" s="84">
        <v>9.1873433712923308E-3</v>
      </c>
      <c r="V94" s="4"/>
      <c r="AD94" s="3">
        <v>170</v>
      </c>
      <c r="AE94" s="3">
        <v>4.632430470760494</v>
      </c>
    </row>
    <row r="95" spans="2:31" ht="15.75" thickBot="1" x14ac:dyDescent="0.25">
      <c r="B95" s="179"/>
      <c r="C95" s="86" t="s">
        <v>15</v>
      </c>
      <c r="D95" s="84" t="e">
        <v>#VALUE!</v>
      </c>
      <c r="E95" s="84">
        <v>1.5783122258378728</v>
      </c>
      <c r="F95" s="84">
        <v>4.5024874611007082</v>
      </c>
      <c r="G95" s="84">
        <v>4.789693501426866</v>
      </c>
      <c r="H95" s="84">
        <v>3.0013475595030989</v>
      </c>
      <c r="I95" s="84">
        <v>5.1164785175384013</v>
      </c>
      <c r="J95" s="84">
        <v>3.725251985805583</v>
      </c>
    </row>
    <row r="96" spans="2:31" ht="15" x14ac:dyDescent="0.2">
      <c r="B96" s="181">
        <v>1202</v>
      </c>
      <c r="C96" s="108" t="s">
        <v>13</v>
      </c>
      <c r="D96" s="109" t="e">
        <v>#VALUE!</v>
      </c>
      <c r="E96" s="109">
        <v>0.13402663146792756</v>
      </c>
      <c r="F96" s="109">
        <v>0.23543640641573715</v>
      </c>
      <c r="G96" s="109">
        <v>0.33700979174253515</v>
      </c>
      <c r="H96" s="109">
        <v>0.19385319249204105</v>
      </c>
      <c r="I96" s="109">
        <v>0.22532336680360276</v>
      </c>
      <c r="J96" s="109">
        <v>0.24303560076340056</v>
      </c>
    </row>
    <row r="97" spans="1:10" ht="18" x14ac:dyDescent="0.2">
      <c r="A97" s="144" t="s">
        <v>21</v>
      </c>
      <c r="B97" s="181"/>
      <c r="C97" s="89" t="s">
        <v>14</v>
      </c>
      <c r="D97" s="109" t="e">
        <v>#VALUE!</v>
      </c>
      <c r="E97" s="109">
        <v>7.7515712588698419E-3</v>
      </c>
      <c r="F97" s="109">
        <v>4.5280699618479468E-3</v>
      </c>
      <c r="G97" s="109">
        <v>1.2933569711150561E-2</v>
      </c>
      <c r="H97" s="109">
        <v>1.096844558330253E-2</v>
      </c>
      <c r="I97" s="109">
        <v>4.8145456972805284E-3</v>
      </c>
      <c r="J97" s="109">
        <v>1.7471610490294394E-2</v>
      </c>
    </row>
    <row r="98" spans="1:10" ht="15.75" thickBot="1" x14ac:dyDescent="0.25">
      <c r="B98" s="181"/>
      <c r="C98" s="110" t="s">
        <v>15</v>
      </c>
      <c r="D98" s="109" t="e">
        <v>#VALUE!</v>
      </c>
      <c r="E98" s="109">
        <v>5.7836052238056768</v>
      </c>
      <c r="F98" s="109">
        <v>1.923266681981296</v>
      </c>
      <c r="G98" s="109">
        <v>3.8377430057080955</v>
      </c>
      <c r="H98" s="109">
        <v>5.6581196534861586</v>
      </c>
      <c r="I98" s="109">
        <v>2.1367272136835243</v>
      </c>
      <c r="J98" s="109">
        <v>7.1889099520457966</v>
      </c>
    </row>
    <row r="99" spans="1:10" ht="15.75" thickBot="1" x14ac:dyDescent="0.25">
      <c r="B99" s="183">
        <v>1239</v>
      </c>
      <c r="C99" s="91" t="s">
        <v>13</v>
      </c>
      <c r="D99" s="92" t="e">
        <v>#VALUE!</v>
      </c>
      <c r="E99" s="92">
        <v>0.14698028576353325</v>
      </c>
      <c r="F99" s="92">
        <v>0.14664381255653777</v>
      </c>
      <c r="G99" s="92">
        <v>0.16829352774749401</v>
      </c>
      <c r="H99" s="92">
        <v>0.20409712040736619</v>
      </c>
      <c r="I99" s="92">
        <v>0.23522450276626108</v>
      </c>
      <c r="J99" s="92">
        <v>0.28847302387708718</v>
      </c>
    </row>
    <row r="100" spans="1:10" ht="15.75" thickBot="1" x14ac:dyDescent="0.25">
      <c r="B100" s="184"/>
      <c r="C100" s="93" t="s">
        <v>14</v>
      </c>
      <c r="D100" s="92" t="e">
        <v>#VALUE!</v>
      </c>
      <c r="E100" s="92">
        <v>3.1645204991202908E-3</v>
      </c>
      <c r="F100" s="92">
        <v>1.8293445726811141E-2</v>
      </c>
      <c r="G100" s="92">
        <v>2.0081763586526667E-2</v>
      </c>
      <c r="H100" s="92">
        <v>3.278413490695492E-3</v>
      </c>
      <c r="I100" s="92">
        <v>2.0389331064558314E-2</v>
      </c>
      <c r="J100" s="92">
        <v>2.2911997473537921E-2</v>
      </c>
    </row>
    <row r="101" spans="1:10" ht="15.75" thickBot="1" x14ac:dyDescent="0.25">
      <c r="B101" s="185"/>
      <c r="C101" s="94" t="s">
        <v>15</v>
      </c>
      <c r="D101" s="92" t="e">
        <v>#VALUE!</v>
      </c>
      <c r="E101" s="92">
        <v>2.1530237764073177</v>
      </c>
      <c r="F101" s="92">
        <v>12.474747763229489</v>
      </c>
      <c r="G101" s="92">
        <v>11.93258223017177</v>
      </c>
      <c r="H101" s="92">
        <v>1.606300708286313</v>
      </c>
      <c r="I101" s="92">
        <v>8.6680302539820335</v>
      </c>
      <c r="J101" s="92">
        <v>7.9425095510144761</v>
      </c>
    </row>
    <row r="102" spans="1:10" ht="15" x14ac:dyDescent="0.2">
      <c r="B102" s="187">
        <v>1255</v>
      </c>
      <c r="C102" s="111" t="s">
        <v>13</v>
      </c>
      <c r="D102" s="112" t="e">
        <v>#VALUE!</v>
      </c>
      <c r="E102" s="112">
        <v>0.57943253147185825</v>
      </c>
      <c r="F102" s="112">
        <v>0.49146205155838957</v>
      </c>
      <c r="G102" s="112">
        <v>0.50876593657918101</v>
      </c>
      <c r="H102" s="112">
        <v>0.51903412396449411</v>
      </c>
      <c r="I102" s="112">
        <v>0.55005735985455706</v>
      </c>
      <c r="J102" s="112">
        <v>0.54025156925068851</v>
      </c>
    </row>
    <row r="103" spans="1:10" ht="15" x14ac:dyDescent="0.2">
      <c r="B103" s="187"/>
      <c r="C103" s="97" t="s">
        <v>14</v>
      </c>
      <c r="D103" s="112" t="e">
        <v>#VALUE!</v>
      </c>
      <c r="E103" s="112">
        <v>6.3801985418084489E-2</v>
      </c>
      <c r="F103" s="112">
        <v>1.0927575158584276E-2</v>
      </c>
      <c r="G103" s="112">
        <v>1.4119141294593558E-2</v>
      </c>
      <c r="H103" s="112">
        <v>1.0545937206524338E-2</v>
      </c>
      <c r="I103" s="112">
        <v>2.4720292152915199E-2</v>
      </c>
      <c r="J103" s="112">
        <v>7.3208637350457382E-3</v>
      </c>
    </row>
    <row r="104" spans="1:10" ht="15.75" thickBot="1" x14ac:dyDescent="0.25">
      <c r="B104" s="187"/>
      <c r="C104" s="113" t="s">
        <v>15</v>
      </c>
      <c r="D104" s="112" t="e">
        <v>#VALUE!</v>
      </c>
      <c r="E104" s="112">
        <v>11.0111155229784</v>
      </c>
      <c r="F104" s="112">
        <v>2.2234829981142488</v>
      </c>
      <c r="G104" s="112">
        <v>2.7751742558724048</v>
      </c>
      <c r="H104" s="112">
        <v>2.0318388945166466</v>
      </c>
      <c r="I104" s="112">
        <v>4.494129877555241</v>
      </c>
      <c r="J104" s="112">
        <v>1.35508421478526</v>
      </c>
    </row>
    <row r="105" spans="1:10" ht="15.75" thickBot="1" x14ac:dyDescent="0.25">
      <c r="B105" s="189">
        <v>1257</v>
      </c>
      <c r="C105" s="99" t="s">
        <v>13</v>
      </c>
      <c r="D105" s="100" t="e">
        <v>#VALUE!</v>
      </c>
      <c r="E105" s="100">
        <v>0.30579225442308039</v>
      </c>
      <c r="F105" s="100">
        <v>0.33379084216199617</v>
      </c>
      <c r="G105" s="100">
        <v>0.34039979879517518</v>
      </c>
      <c r="H105" s="100">
        <v>0.33571580289685299</v>
      </c>
      <c r="I105" s="100">
        <v>0.39216002963092728</v>
      </c>
      <c r="J105" s="100">
        <v>0.40760575208538691</v>
      </c>
    </row>
    <row r="106" spans="1:10" ht="15.75" thickBot="1" x14ac:dyDescent="0.25">
      <c r="B106" s="190"/>
      <c r="C106" s="101" t="s">
        <v>14</v>
      </c>
      <c r="D106" s="100" t="e">
        <v>#VALUE!</v>
      </c>
      <c r="E106" s="100">
        <v>2.1361648089192498E-2</v>
      </c>
      <c r="F106" s="100">
        <v>6.6390701848050996E-3</v>
      </c>
      <c r="G106" s="100">
        <v>4.829716080962664E-3</v>
      </c>
      <c r="H106" s="100">
        <v>2.9971947948724657E-2</v>
      </c>
      <c r="I106" s="100">
        <v>1.2887500846764668E-2</v>
      </c>
      <c r="J106" s="100">
        <v>9.4369840014568648E-3</v>
      </c>
    </row>
    <row r="107" spans="1:10" ht="15.75" thickBot="1" x14ac:dyDescent="0.25">
      <c r="B107" s="191"/>
      <c r="C107" s="102" t="s">
        <v>15</v>
      </c>
      <c r="D107" s="100" t="e">
        <v>#VALUE!</v>
      </c>
      <c r="E107" s="100">
        <v>6.9856733714508943</v>
      </c>
      <c r="F107" s="100">
        <v>1.9889911124592836</v>
      </c>
      <c r="G107" s="100">
        <v>1.4188363500969028</v>
      </c>
      <c r="H107" s="100">
        <v>8.9277739356027244</v>
      </c>
      <c r="I107" s="100">
        <v>3.2862861773275194</v>
      </c>
      <c r="J107" s="100">
        <v>2.3152234611939351</v>
      </c>
    </row>
  </sheetData>
  <mergeCells count="16">
    <mergeCell ref="B99:B101"/>
    <mergeCell ref="B102:B104"/>
    <mergeCell ref="B105:B107"/>
    <mergeCell ref="B73:B75"/>
    <mergeCell ref="B76:B78"/>
    <mergeCell ref="B79:B81"/>
    <mergeCell ref="B82:B84"/>
    <mergeCell ref="B85:B87"/>
    <mergeCell ref="B90:J91"/>
    <mergeCell ref="B93:B95"/>
    <mergeCell ref="B96:B98"/>
    <mergeCell ref="B53:B55"/>
    <mergeCell ref="B56:B58"/>
    <mergeCell ref="B59:B61"/>
    <mergeCell ref="B62:B64"/>
    <mergeCell ref="B65:B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AG107"/>
  <sheetViews>
    <sheetView topLeftCell="D28" zoomScale="60" zoomScaleNormal="60" workbookViewId="0">
      <selection activeCell="T83" sqref="T83"/>
    </sheetView>
  </sheetViews>
  <sheetFormatPr defaultRowHeight="14.25" x14ac:dyDescent="0.2"/>
  <cols>
    <col min="1" max="1" width="22.75" style="1" customWidth="1"/>
    <col min="2" max="2" width="11.875" style="1" bestFit="1" customWidth="1"/>
    <col min="3" max="3" width="12.375" style="1" bestFit="1" customWidth="1"/>
    <col min="4" max="4" width="11.875" style="1" customWidth="1"/>
    <col min="5" max="5" width="18.375" style="1" bestFit="1" customWidth="1"/>
    <col min="6" max="6" width="11.875" style="1" bestFit="1" customWidth="1"/>
    <col min="7" max="7" width="24.25" style="1" bestFit="1" customWidth="1"/>
    <col min="8" max="8" width="11.875" style="1" bestFit="1" customWidth="1"/>
    <col min="9" max="9" width="11.875" style="1" customWidth="1"/>
    <col min="10" max="10" width="9.625" style="1" customWidth="1"/>
    <col min="11" max="11" width="14.5" style="1" bestFit="1" customWidth="1"/>
    <col min="12" max="12" width="28.5" style="1" bestFit="1" customWidth="1"/>
    <col min="13" max="13" width="7.375" style="1" bestFit="1" customWidth="1"/>
    <col min="14" max="14" width="30" style="1" bestFit="1" customWidth="1"/>
    <col min="15" max="15" width="9.125" style="1" bestFit="1" customWidth="1"/>
    <col min="16" max="20" width="9" style="1"/>
    <col min="21" max="21" width="10" style="1" bestFit="1" customWidth="1"/>
    <col min="22" max="22" width="19.375" style="3" bestFit="1" customWidth="1"/>
    <col min="23" max="23" width="30.5" style="1" bestFit="1" customWidth="1"/>
    <col min="24" max="24" width="7.75" style="1" bestFit="1" customWidth="1"/>
    <col min="25" max="25" width="10" style="1" bestFit="1" customWidth="1"/>
    <col min="26" max="26" width="10" style="1" customWidth="1"/>
    <col min="27" max="27" width="19.375" style="1" bestFit="1" customWidth="1"/>
    <col min="28" max="28" width="7.75" style="1" bestFit="1" customWidth="1"/>
    <col min="29" max="29" width="25.75" style="1" bestFit="1" customWidth="1"/>
    <col min="30" max="30" width="13.625" style="1" bestFit="1" customWidth="1"/>
    <col min="31" max="31" width="30.625" style="1" bestFit="1" customWidth="1"/>
    <col min="32" max="32" width="7.75" style="1" bestFit="1" customWidth="1"/>
    <col min="33" max="33" width="31.25" style="1" bestFit="1" customWidth="1"/>
    <col min="34" max="16384" width="9" style="1"/>
  </cols>
  <sheetData>
    <row r="1" spans="1:33" ht="15" x14ac:dyDescent="0.25">
      <c r="X1" s="12"/>
      <c r="Y1" s="33" t="s">
        <v>5</v>
      </c>
      <c r="Z1" s="120"/>
      <c r="AA1" s="141" t="s">
        <v>4</v>
      </c>
      <c r="AB1" s="37"/>
      <c r="AC1" s="37" t="s">
        <v>6</v>
      </c>
      <c r="AD1" s="27"/>
      <c r="AE1" s="27" t="s">
        <v>7</v>
      </c>
      <c r="AF1" s="24"/>
      <c r="AG1" s="24" t="s">
        <v>8</v>
      </c>
    </row>
    <row r="2" spans="1:33" ht="14.25" customHeight="1" x14ac:dyDescent="0.2">
      <c r="A2" s="1" t="s">
        <v>3</v>
      </c>
      <c r="X2" s="39" t="s">
        <v>2</v>
      </c>
      <c r="Y2" s="39" t="s">
        <v>3</v>
      </c>
      <c r="Z2" s="120" t="s">
        <v>2</v>
      </c>
      <c r="AA2" s="120" t="s">
        <v>3</v>
      </c>
      <c r="AB2" s="42" t="s">
        <v>2</v>
      </c>
      <c r="AC2" s="42" t="s">
        <v>3</v>
      </c>
      <c r="AD2" s="30" t="s">
        <v>2</v>
      </c>
      <c r="AE2" s="30" t="s">
        <v>3</v>
      </c>
      <c r="AF2" s="32" t="s">
        <v>2</v>
      </c>
      <c r="AG2" s="32" t="s">
        <v>3</v>
      </c>
    </row>
    <row r="3" spans="1:33" ht="18.75" x14ac:dyDescent="0.25">
      <c r="A3" s="1" t="s">
        <v>22</v>
      </c>
      <c r="B3" s="12"/>
      <c r="C3" s="33" t="s">
        <v>5</v>
      </c>
      <c r="D3" s="34"/>
      <c r="E3" s="35" t="s">
        <v>4</v>
      </c>
      <c r="F3" s="36"/>
      <c r="G3" s="37" t="s">
        <v>6</v>
      </c>
      <c r="H3" s="38"/>
      <c r="I3" s="153"/>
      <c r="J3" s="43"/>
      <c r="K3" s="19"/>
      <c r="L3" s="27" t="s">
        <v>7</v>
      </c>
      <c r="M3" s="28"/>
      <c r="N3" s="24" t="s">
        <v>8</v>
      </c>
      <c r="O3" s="29"/>
      <c r="W3" s="134" t="s">
        <v>20</v>
      </c>
      <c r="X3" s="115">
        <v>0</v>
      </c>
      <c r="Y3" s="115">
        <v>0.49528646265454879</v>
      </c>
      <c r="Z3" s="115">
        <v>0</v>
      </c>
      <c r="AA3" s="142">
        <v>0.57254373418181048</v>
      </c>
      <c r="AB3" s="142">
        <v>0</v>
      </c>
      <c r="AC3" s="3">
        <v>0.41927840498235697</v>
      </c>
      <c r="AD3" s="3">
        <v>0</v>
      </c>
      <c r="AE3" s="3">
        <v>0.43777080421267772</v>
      </c>
      <c r="AF3" s="143">
        <v>0</v>
      </c>
      <c r="AG3" s="3">
        <v>0.52520098078900701</v>
      </c>
    </row>
    <row r="4" spans="1:33" ht="15" x14ac:dyDescent="0.2">
      <c r="B4" s="24" t="s">
        <v>2</v>
      </c>
      <c r="C4" s="39" t="s">
        <v>3</v>
      </c>
      <c r="D4" s="31" t="s">
        <v>9</v>
      </c>
      <c r="E4" s="40" t="s">
        <v>3</v>
      </c>
      <c r="F4" s="41" t="s">
        <v>9</v>
      </c>
      <c r="G4" s="42" t="s">
        <v>3</v>
      </c>
      <c r="H4" s="31" t="s">
        <v>9</v>
      </c>
      <c r="I4" s="154"/>
      <c r="K4" s="24" t="s">
        <v>2</v>
      </c>
      <c r="L4" s="30" t="s">
        <v>3</v>
      </c>
      <c r="M4" s="31" t="s">
        <v>9</v>
      </c>
      <c r="N4" s="32" t="s">
        <v>3</v>
      </c>
      <c r="O4" s="31" t="s">
        <v>9</v>
      </c>
      <c r="W4" s="134"/>
      <c r="X4" s="115">
        <v>1</v>
      </c>
      <c r="Y4" s="115">
        <v>0.51728133071423243</v>
      </c>
      <c r="Z4" s="115">
        <v>1</v>
      </c>
      <c r="AA4" s="142">
        <v>0.63118725605898052</v>
      </c>
      <c r="AB4" s="142">
        <v>1</v>
      </c>
      <c r="AC4" s="3">
        <v>0.44451252894880872</v>
      </c>
      <c r="AD4" s="3">
        <v>1</v>
      </c>
      <c r="AE4" s="3">
        <v>0.43901591776252435</v>
      </c>
      <c r="AF4" s="143">
        <v>1</v>
      </c>
      <c r="AG4" s="3">
        <v>0.52578320089807229</v>
      </c>
    </row>
    <row r="5" spans="1:33" ht="15" x14ac:dyDescent="0.2">
      <c r="B5" s="13">
        <v>0</v>
      </c>
      <c r="C5" s="6">
        <v>0.44166666666666665</v>
      </c>
      <c r="D5" s="7">
        <v>2.7638539919628311E-2</v>
      </c>
      <c r="E5" s="14">
        <v>0.47416666666666663</v>
      </c>
      <c r="F5" s="15">
        <v>2.5725581734055241E-2</v>
      </c>
      <c r="G5" s="10">
        <v>0.40250000000000002</v>
      </c>
      <c r="H5" s="7">
        <v>3.7277115410575073E-2</v>
      </c>
      <c r="I5" s="15"/>
      <c r="J5" s="2"/>
      <c r="K5" s="22">
        <v>0</v>
      </c>
      <c r="L5" s="20">
        <v>0.4375</v>
      </c>
      <c r="M5" s="7">
        <v>0.13069525622607736</v>
      </c>
      <c r="N5" s="25">
        <v>0.52500000000000002</v>
      </c>
      <c r="O5" s="7">
        <v>4.0104031385053251E-2</v>
      </c>
      <c r="X5" s="115">
        <v>2</v>
      </c>
      <c r="Y5" s="115">
        <v>0.55449516185582182</v>
      </c>
      <c r="Z5" s="115">
        <v>2</v>
      </c>
      <c r="AA5" s="142">
        <v>0.7115739835827195</v>
      </c>
      <c r="AB5" s="142">
        <v>2</v>
      </c>
      <c r="AC5" s="3">
        <v>0.49342428189268256</v>
      </c>
      <c r="AD5" s="3">
        <v>2</v>
      </c>
      <c r="AE5" s="3">
        <v>0.4437055194804071</v>
      </c>
      <c r="AF5" s="143">
        <v>2</v>
      </c>
      <c r="AG5" s="3">
        <v>0.5275028095019384</v>
      </c>
    </row>
    <row r="6" spans="1:33" ht="15" x14ac:dyDescent="0.2">
      <c r="B6" s="13">
        <v>2.3333333334303461</v>
      </c>
      <c r="C6" s="6">
        <v>0.47833333333333333</v>
      </c>
      <c r="D6" s="7">
        <v>4.8705463987340998E-2</v>
      </c>
      <c r="E6" s="14">
        <v>0.4466666666666666</v>
      </c>
      <c r="F6" s="15">
        <v>1.5456030825826136E-2</v>
      </c>
      <c r="G6" s="10">
        <v>0.40666666666666668</v>
      </c>
      <c r="H6" s="7">
        <v>4.2491829279939712E-2</v>
      </c>
      <c r="I6" s="15"/>
      <c r="J6" s="2"/>
      <c r="K6" s="22">
        <v>8.25</v>
      </c>
      <c r="L6" s="20">
        <v>1.0116666666666667</v>
      </c>
      <c r="M6" s="7">
        <v>0.21549684194643973</v>
      </c>
      <c r="N6" s="25">
        <v>0.7400000000000001</v>
      </c>
      <c r="O6" s="7">
        <v>3.741657386773941E-2</v>
      </c>
      <c r="X6" s="115">
        <v>3</v>
      </c>
      <c r="Y6" s="115">
        <v>0.61236615162495001</v>
      </c>
      <c r="Z6" s="115">
        <v>3</v>
      </c>
      <c r="AA6" s="142">
        <v>0.81632869297630617</v>
      </c>
      <c r="AB6" s="142">
        <v>3</v>
      </c>
      <c r="AC6" s="3">
        <v>0.57656607793392434</v>
      </c>
      <c r="AD6" s="3">
        <v>3</v>
      </c>
      <c r="AE6" s="3">
        <v>0.4571634453785024</v>
      </c>
      <c r="AF6" s="143">
        <v>3</v>
      </c>
      <c r="AG6" s="3">
        <v>0.53175128661993853</v>
      </c>
    </row>
    <row r="7" spans="1:33" ht="15" x14ac:dyDescent="0.2">
      <c r="B7" s="13">
        <v>4.4166666667442769</v>
      </c>
      <c r="C7" s="6">
        <v>0.75166666666666659</v>
      </c>
      <c r="D7" s="7">
        <v>0.25470025956449716</v>
      </c>
      <c r="E7" s="14">
        <v>0.505</v>
      </c>
      <c r="F7" s="15">
        <v>3.6285901761795435E-2</v>
      </c>
      <c r="G7" s="10">
        <v>0.6</v>
      </c>
      <c r="H7" s="7">
        <v>5.2121652570372962E-2</v>
      </c>
      <c r="I7" s="15"/>
      <c r="J7" s="2"/>
      <c r="K7" s="22">
        <v>20.916666666744277</v>
      </c>
      <c r="L7" s="20">
        <v>3.5933333333333337</v>
      </c>
      <c r="M7" s="7">
        <v>0.31382939455839531</v>
      </c>
      <c r="N7" s="25"/>
      <c r="O7" s="7"/>
      <c r="X7" s="115">
        <v>4</v>
      </c>
      <c r="Y7" s="115">
        <v>0.69596960951362852</v>
      </c>
      <c r="Z7" s="115">
        <v>4</v>
      </c>
      <c r="AA7" s="142">
        <v>0.94685994781386484</v>
      </c>
      <c r="AB7" s="142">
        <v>4</v>
      </c>
      <c r="AC7" s="3">
        <v>0.70306867512601889</v>
      </c>
      <c r="AD7" s="3">
        <v>4</v>
      </c>
      <c r="AE7" s="3">
        <v>0.48802767156155957</v>
      </c>
      <c r="AF7" s="143">
        <v>4</v>
      </c>
      <c r="AG7" s="3">
        <v>0.54075739224310504</v>
      </c>
    </row>
    <row r="8" spans="1:33" ht="15" x14ac:dyDescent="0.2">
      <c r="B8" s="13">
        <v>5.9500000000116415</v>
      </c>
      <c r="C8" s="6">
        <v>1.3566666666666667</v>
      </c>
      <c r="D8" s="7">
        <v>0.23669013968102245</v>
      </c>
      <c r="E8" s="14"/>
      <c r="F8" s="15"/>
      <c r="G8" s="10">
        <v>1.1933333333333334</v>
      </c>
      <c r="H8" s="7">
        <v>0.54236109332764249</v>
      </c>
      <c r="I8" s="15"/>
      <c r="J8" s="2"/>
      <c r="K8" s="22">
        <v>23.000000000058208</v>
      </c>
      <c r="L8" s="20">
        <v>3.48</v>
      </c>
      <c r="M8" s="7">
        <v>0.11313708498984729</v>
      </c>
      <c r="N8" s="25">
        <v>2.08</v>
      </c>
      <c r="O8" s="7">
        <v>0.2303620339089455</v>
      </c>
      <c r="X8" s="115">
        <v>5</v>
      </c>
      <c r="Y8" s="115">
        <v>0.8092220740820304</v>
      </c>
      <c r="Z8" s="115">
        <v>5</v>
      </c>
      <c r="AA8" s="142">
        <v>1.1031910631436623</v>
      </c>
      <c r="AB8" s="142">
        <v>5</v>
      </c>
      <c r="AC8" s="3">
        <v>0.87836787567627783</v>
      </c>
      <c r="AD8" s="3">
        <v>5</v>
      </c>
      <c r="AE8" s="3">
        <v>0.54687656841115984</v>
      </c>
      <c r="AF8" s="143">
        <v>5</v>
      </c>
      <c r="AG8" s="3">
        <v>0.55750051807292389</v>
      </c>
    </row>
    <row r="9" spans="1:33" ht="15" x14ac:dyDescent="0.2">
      <c r="B9" s="13">
        <v>20.333333333430346</v>
      </c>
      <c r="C9" s="6">
        <v>5.5040000000000004</v>
      </c>
      <c r="D9" s="7">
        <v>0.29350298124550617</v>
      </c>
      <c r="E9" s="14">
        <v>5.0233333333333334</v>
      </c>
      <c r="F9" s="15">
        <v>0.31799720473963655</v>
      </c>
      <c r="G9" s="10">
        <v>5.3233333333333333</v>
      </c>
      <c r="H9" s="7">
        <v>0.24560582693051525</v>
      </c>
      <c r="I9" s="15"/>
      <c r="J9" s="2"/>
      <c r="K9" s="22">
        <v>26.666666666802485</v>
      </c>
      <c r="L9" s="20">
        <v>4.1133333333333333</v>
      </c>
      <c r="M9" s="7">
        <v>0.27824849006278968</v>
      </c>
      <c r="N9" s="25">
        <v>2.7133333333333334</v>
      </c>
      <c r="O9" s="7">
        <v>0.2583709650010147</v>
      </c>
      <c r="X9" s="115">
        <v>6</v>
      </c>
      <c r="Y9" s="115">
        <v>0.95425803041968504</v>
      </c>
      <c r="Z9" s="115">
        <v>6</v>
      </c>
      <c r="AA9" s="142">
        <v>1.2839702493354748</v>
      </c>
      <c r="AB9" s="142">
        <v>6</v>
      </c>
      <c r="AC9" s="3">
        <v>1.1028726773955242</v>
      </c>
      <c r="AD9" s="3">
        <v>6</v>
      </c>
      <c r="AE9" s="3">
        <v>0.64326757093502751</v>
      </c>
      <c r="AF9" s="143">
        <v>6</v>
      </c>
      <c r="AG9" s="3">
        <v>0.58531648405120884</v>
      </c>
    </row>
    <row r="10" spans="1:33" ht="15" x14ac:dyDescent="0.2">
      <c r="B10" s="13">
        <v>22.416666666744277</v>
      </c>
      <c r="C10" s="6">
        <v>5.0866666666666669</v>
      </c>
      <c r="D10" s="7">
        <v>0.48286183899284801</v>
      </c>
      <c r="E10" s="14">
        <v>4.546666666666666</v>
      </c>
      <c r="F10" s="15">
        <v>0.33638602164114273</v>
      </c>
      <c r="G10" s="10">
        <v>5.0333333333333341</v>
      </c>
      <c r="H10" s="7">
        <v>3.7712361663282568E-2</v>
      </c>
      <c r="I10" s="15"/>
      <c r="J10" s="2"/>
      <c r="K10" s="22">
        <v>28.666666666686069</v>
      </c>
      <c r="L10" s="20">
        <v>3.6799999999999997</v>
      </c>
      <c r="M10" s="7">
        <v>0.16970562748477155</v>
      </c>
      <c r="N10" s="25">
        <v>2.6200000000000006</v>
      </c>
      <c r="O10" s="7">
        <v>9.9331096171675695E-2</v>
      </c>
      <c r="X10" s="115">
        <v>7</v>
      </c>
      <c r="Y10" s="115">
        <v>1.1311087411534202</v>
      </c>
      <c r="Z10" s="115">
        <v>7</v>
      </c>
      <c r="AA10" s="142">
        <v>1.4866351519933336</v>
      </c>
      <c r="AB10" s="142">
        <v>7</v>
      </c>
      <c r="AC10" s="3">
        <v>1.3719112626274361</v>
      </c>
      <c r="AD10" s="3">
        <v>7</v>
      </c>
      <c r="AE10" s="3">
        <v>0.78261244866952007</v>
      </c>
      <c r="AF10" s="143">
        <v>7</v>
      </c>
      <c r="AG10" s="3">
        <v>0.62728474252467081</v>
      </c>
    </row>
    <row r="11" spans="1:33" ht="15" x14ac:dyDescent="0.2">
      <c r="B11" s="13">
        <v>26.416666666686069</v>
      </c>
      <c r="C11" s="6">
        <v>5.6066666666666665</v>
      </c>
      <c r="D11" s="7">
        <v>8.9938250421546517E-2</v>
      </c>
      <c r="E11" s="14">
        <v>4.9866666666666672</v>
      </c>
      <c r="F11" s="15">
        <v>0.10873004286866746</v>
      </c>
      <c r="G11" s="10">
        <v>5.7466666666666661</v>
      </c>
      <c r="H11" s="7">
        <v>0.30302181806302664</v>
      </c>
      <c r="I11" s="15"/>
      <c r="J11" s="2"/>
      <c r="K11" s="22">
        <v>47.166666666744277</v>
      </c>
      <c r="L11" s="20">
        <v>3.4333333333333336</v>
      </c>
      <c r="M11" s="7">
        <v>0.22484562605386729</v>
      </c>
      <c r="N11" s="25">
        <v>2.6</v>
      </c>
      <c r="O11" s="7">
        <v>4.0824829046386339E-2</v>
      </c>
      <c r="X11" s="115">
        <v>8</v>
      </c>
      <c r="Y11" s="115">
        <v>1.3377175406150679</v>
      </c>
      <c r="Z11" s="115">
        <v>8</v>
      </c>
      <c r="AA11" s="142">
        <v>1.7076846185689847</v>
      </c>
      <c r="AB11" s="142">
        <v>8</v>
      </c>
      <c r="AC11" s="3">
        <v>1.6767624570792672</v>
      </c>
      <c r="AD11" s="3">
        <v>8</v>
      </c>
      <c r="AE11" s="3">
        <v>0.96441034695255767</v>
      </c>
      <c r="AF11" s="143">
        <v>8</v>
      </c>
      <c r="AG11" s="3">
        <v>0.6855936558828627</v>
      </c>
    </row>
    <row r="12" spans="1:33" ht="15" x14ac:dyDescent="0.2">
      <c r="B12" s="13">
        <v>28.583333333430346</v>
      </c>
      <c r="C12" s="6">
        <v>5.8066666666666658</v>
      </c>
      <c r="D12" s="7">
        <v>9.9777530313971866E-2</v>
      </c>
      <c r="E12" s="14">
        <v>5.5</v>
      </c>
      <c r="F12" s="15">
        <v>0.11775681155103847</v>
      </c>
      <c r="G12" s="10">
        <v>5.2666666666666666</v>
      </c>
      <c r="H12" s="7">
        <v>0.19136933459209782</v>
      </c>
      <c r="I12" s="15"/>
      <c r="J12" s="2"/>
      <c r="K12" s="22">
        <v>71.25</v>
      </c>
      <c r="L12" s="20">
        <v>3.7833333333333337</v>
      </c>
      <c r="M12" s="7">
        <v>0.38586123009300799</v>
      </c>
      <c r="N12" s="25">
        <v>2.85</v>
      </c>
      <c r="O12" s="7">
        <v>0.17795130420052185</v>
      </c>
      <c r="X12" s="115">
        <v>9</v>
      </c>
      <c r="Y12" s="115">
        <v>1.5702413076596964</v>
      </c>
      <c r="Z12" s="115">
        <v>9</v>
      </c>
      <c r="AA12" s="142">
        <v>1.9430033287201982</v>
      </c>
      <c r="AB12" s="142">
        <v>9</v>
      </c>
      <c r="AC12" s="3">
        <v>2.0062794780967579</v>
      </c>
      <c r="AD12" s="3">
        <v>9</v>
      </c>
      <c r="AE12" s="3">
        <v>1.1824379667728839</v>
      </c>
      <c r="AF12" s="143">
        <v>9</v>
      </c>
      <c r="AG12" s="3">
        <v>0.76108521409471264</v>
      </c>
    </row>
    <row r="13" spans="1:33" ht="15" x14ac:dyDescent="0.2">
      <c r="B13" s="13">
        <v>29.616666666639503</v>
      </c>
      <c r="C13" s="6">
        <v>5.3999999999999995</v>
      </c>
      <c r="D13" s="7">
        <v>0.92361608185796806</v>
      </c>
      <c r="E13" s="14">
        <v>5.28</v>
      </c>
      <c r="F13" s="15">
        <v>0.54356845628372297</v>
      </c>
      <c r="G13" s="10">
        <v>5.12</v>
      </c>
      <c r="H13" s="7">
        <v>0.70446196963829266</v>
      </c>
      <c r="I13" s="15"/>
      <c r="J13" s="2"/>
      <c r="K13" s="22">
        <v>93.500000000058208</v>
      </c>
      <c r="L13" s="20">
        <v>4</v>
      </c>
      <c r="M13" s="7">
        <v>0.23273733406281569</v>
      </c>
      <c r="N13" s="25">
        <v>3.2416666666666671</v>
      </c>
      <c r="O13" s="7">
        <v>0.33592740617910388</v>
      </c>
      <c r="X13" s="115">
        <v>10</v>
      </c>
      <c r="Y13" s="115">
        <v>1.8235375041751694</v>
      </c>
      <c r="Z13" s="115">
        <v>10</v>
      </c>
      <c r="AA13" s="142">
        <v>2.1881898856295825</v>
      </c>
      <c r="AB13" s="142">
        <v>10</v>
      </c>
      <c r="AC13" s="3">
        <v>2.3485872430029828</v>
      </c>
      <c r="AD13" s="3">
        <v>10</v>
      </c>
      <c r="AE13" s="3">
        <v>1.4264591173098853</v>
      </c>
      <c r="AF13" s="143">
        <v>10</v>
      </c>
      <c r="AG13" s="3">
        <v>0.85309560492525938</v>
      </c>
    </row>
    <row r="14" spans="1:33" ht="15" x14ac:dyDescent="0.2">
      <c r="B14" s="13">
        <v>44.666666666627862</v>
      </c>
      <c r="C14" s="6">
        <v>5.8633333333333342</v>
      </c>
      <c r="D14" s="7">
        <v>0.26113002295578497</v>
      </c>
      <c r="E14" s="14">
        <v>5.6433333333333335</v>
      </c>
      <c r="F14" s="15">
        <v>0.23478122203920407</v>
      </c>
      <c r="G14" s="10">
        <v>5.4533333333333331</v>
      </c>
      <c r="H14" s="7">
        <v>0.18785337071473779</v>
      </c>
      <c r="I14" s="15"/>
      <c r="J14" s="2"/>
      <c r="K14" s="22">
        <v>101.91666666674428</v>
      </c>
      <c r="L14" s="20">
        <v>4.1833333333333327</v>
      </c>
      <c r="M14" s="7">
        <v>0.56617625838210284</v>
      </c>
      <c r="N14" s="25">
        <v>3.7333333333333329</v>
      </c>
      <c r="O14" s="7">
        <v>0.24608038433722321</v>
      </c>
      <c r="X14" s="115">
        <v>11</v>
      </c>
      <c r="Y14" s="115">
        <v>2.0917241318410977</v>
      </c>
      <c r="Z14" s="115">
        <v>11</v>
      </c>
      <c r="AA14" s="142">
        <v>2.4388511072215513</v>
      </c>
      <c r="AB14" s="142">
        <v>15</v>
      </c>
      <c r="AC14" s="3">
        <v>3.9238492550455364</v>
      </c>
      <c r="AD14" s="3">
        <v>15</v>
      </c>
      <c r="AE14" s="3">
        <v>2.6558653958965768</v>
      </c>
      <c r="AF14" s="143">
        <v>12</v>
      </c>
      <c r="AG14" s="3">
        <v>1.0775344451458206</v>
      </c>
    </row>
    <row r="15" spans="1:33" ht="15" x14ac:dyDescent="0.2">
      <c r="B15" s="13">
        <v>48</v>
      </c>
      <c r="C15" s="6">
        <v>5.7666666666666657</v>
      </c>
      <c r="D15" s="7">
        <v>0.10624918300339475</v>
      </c>
      <c r="E15" s="14">
        <v>5.6066666666666665</v>
      </c>
      <c r="F15" s="15">
        <v>0.18571184369578791</v>
      </c>
      <c r="G15" s="10">
        <v>5.413333333333334</v>
      </c>
      <c r="H15" s="7">
        <v>6.7986926847903847E-2</v>
      </c>
      <c r="I15" s="15"/>
      <c r="J15" s="2"/>
      <c r="K15" s="22">
        <v>118.5</v>
      </c>
      <c r="L15" s="20">
        <v>4.3500000000000005</v>
      </c>
      <c r="M15" s="7">
        <v>0.49497474683058146</v>
      </c>
      <c r="N15" s="25">
        <v>4.083333333333333</v>
      </c>
      <c r="O15" s="7">
        <v>0.14337208778404384</v>
      </c>
      <c r="X15" s="115">
        <v>12</v>
      </c>
      <c r="Y15" s="115">
        <v>2.3687166564060176</v>
      </c>
      <c r="Z15" s="115">
        <v>12</v>
      </c>
      <c r="AA15" s="142">
        <v>2.6908397734394462</v>
      </c>
      <c r="AB15" s="142">
        <v>20</v>
      </c>
      <c r="AC15" s="3">
        <v>4.9226146825772581</v>
      </c>
      <c r="AD15" s="3">
        <v>20</v>
      </c>
      <c r="AE15" s="3">
        <v>3.4212578273692045</v>
      </c>
      <c r="AF15" s="143">
        <v>14</v>
      </c>
      <c r="AG15" s="3">
        <v>1.3331640272894885</v>
      </c>
    </row>
    <row r="16" spans="1:33" ht="15" x14ac:dyDescent="0.2">
      <c r="B16" s="13">
        <v>49.833333333372138</v>
      </c>
      <c r="C16" s="6">
        <v>5.8466666666666667</v>
      </c>
      <c r="D16" s="7">
        <v>0.13199326582148899</v>
      </c>
      <c r="E16" s="14">
        <v>5.66</v>
      </c>
      <c r="F16" s="15">
        <v>4.3204937989385225E-2</v>
      </c>
      <c r="G16" s="10">
        <v>5.5266666666666664</v>
      </c>
      <c r="H16" s="7">
        <v>0.18208667044996837</v>
      </c>
      <c r="I16" s="15"/>
      <c r="J16" s="2"/>
      <c r="K16" s="22">
        <v>125.83333333331393</v>
      </c>
      <c r="L16" s="20">
        <v>4.33</v>
      </c>
      <c r="M16" s="7">
        <v>1.0456258094238735</v>
      </c>
      <c r="N16" s="25">
        <v>4.6333333333333329</v>
      </c>
      <c r="O16" s="7">
        <v>0.63923565468630572</v>
      </c>
      <c r="X16" s="115">
        <v>13</v>
      </c>
      <c r="Y16" s="115">
        <v>2.6486770746703461</v>
      </c>
      <c r="Z16" s="115">
        <v>13</v>
      </c>
      <c r="AA16" s="142">
        <v>2.9404264812715559</v>
      </c>
      <c r="AB16" s="142">
        <v>25</v>
      </c>
      <c r="AC16" s="3">
        <v>5.4237099335905388</v>
      </c>
      <c r="AD16" s="3">
        <v>25</v>
      </c>
      <c r="AE16" s="3">
        <v>3.764060903251889</v>
      </c>
      <c r="AF16" s="143">
        <v>16</v>
      </c>
      <c r="AG16" s="3">
        <v>1.5915408902639991</v>
      </c>
    </row>
    <row r="17" spans="1:33" ht="15" x14ac:dyDescent="0.2">
      <c r="B17" s="13">
        <v>52.833333333372138</v>
      </c>
      <c r="C17" s="6">
        <v>6.1333333333333329</v>
      </c>
      <c r="D17" s="7">
        <v>0.13199326582148899</v>
      </c>
      <c r="E17" s="14">
        <v>5.8733333333333322</v>
      </c>
      <c r="F17" s="15">
        <v>3.7712361663282568E-2</v>
      </c>
      <c r="G17" s="10">
        <v>5.8666666666666671</v>
      </c>
      <c r="H17" s="7">
        <v>0.31084115271666035</v>
      </c>
      <c r="I17" s="15"/>
      <c r="J17" s="2"/>
      <c r="K17" s="22">
        <v>141.50000000005821</v>
      </c>
      <c r="L17" s="20">
        <v>3.6333333333333333</v>
      </c>
      <c r="M17" s="7">
        <v>0.10274023338281607</v>
      </c>
      <c r="N17" s="25"/>
      <c r="O17" s="7"/>
      <c r="X17" s="115">
        <v>14</v>
      </c>
      <c r="Y17" s="115">
        <v>2.9263433548263977</v>
      </c>
      <c r="Z17" s="115">
        <v>14</v>
      </c>
      <c r="AA17" s="142">
        <v>3.1844066255970427</v>
      </c>
      <c r="AB17" s="142">
        <v>30</v>
      </c>
      <c r="AC17" s="3">
        <v>5.6509748265751902</v>
      </c>
      <c r="AD17" s="3">
        <v>30</v>
      </c>
      <c r="AE17" s="3">
        <v>3.8994845032048233</v>
      </c>
      <c r="AF17" s="143">
        <v>18</v>
      </c>
      <c r="AG17" s="3">
        <v>1.8307866577476513</v>
      </c>
    </row>
    <row r="18" spans="1:33" ht="15" x14ac:dyDescent="0.2">
      <c r="B18" s="13">
        <v>68.500000000116415</v>
      </c>
      <c r="C18" s="6">
        <v>5.8566666666666665</v>
      </c>
      <c r="D18" s="7">
        <v>0.33752366172199272</v>
      </c>
      <c r="E18" s="14">
        <v>6.003333333333333</v>
      </c>
      <c r="F18" s="15">
        <v>0.23019315560826067</v>
      </c>
      <c r="G18" s="10">
        <v>5.8266666666666671</v>
      </c>
      <c r="H18" s="7">
        <v>9.2135166407235014E-2</v>
      </c>
      <c r="I18" s="15"/>
      <c r="J18" s="2"/>
      <c r="K18" s="23">
        <v>165.25000000011642</v>
      </c>
      <c r="L18" s="21">
        <v>4.1333333333333329</v>
      </c>
      <c r="M18" s="9">
        <v>0.24944382578492946</v>
      </c>
      <c r="N18" s="26">
        <v>4.58</v>
      </c>
      <c r="O18" s="9">
        <v>0.30919249667480636</v>
      </c>
      <c r="X18" s="115">
        <v>15</v>
      </c>
      <c r="Y18" s="115">
        <v>3.1972346470992399</v>
      </c>
      <c r="Z18" s="115">
        <v>15</v>
      </c>
      <c r="AA18" s="142">
        <v>3.4201502914509727</v>
      </c>
      <c r="AB18" s="142">
        <v>35</v>
      </c>
      <c r="AC18" s="3">
        <v>5.7497158484317854</v>
      </c>
      <c r="AD18" s="3">
        <v>35</v>
      </c>
      <c r="AE18" s="3">
        <v>3.9505429356665847</v>
      </c>
      <c r="AF18" s="143">
        <v>20</v>
      </c>
      <c r="AG18" s="3">
        <v>2.038546656858701</v>
      </c>
    </row>
    <row r="19" spans="1:33" ht="15" x14ac:dyDescent="0.2">
      <c r="B19" s="13">
        <v>77.583333333372138</v>
      </c>
      <c r="C19" s="6">
        <v>6.8466666666666667</v>
      </c>
      <c r="D19" s="7">
        <v>0.59918463116323528</v>
      </c>
      <c r="E19" s="14">
        <v>6.7133333333333338</v>
      </c>
      <c r="F19" s="15">
        <v>0.50208454356700616</v>
      </c>
      <c r="G19" s="10">
        <v>6.3</v>
      </c>
      <c r="H19" s="7">
        <v>0.82089382179833603</v>
      </c>
      <c r="I19" s="15"/>
      <c r="J19" s="2"/>
      <c r="K19" s="2"/>
      <c r="L19" s="2"/>
      <c r="M19" s="2"/>
      <c r="N19" s="2"/>
      <c r="O19" s="2"/>
      <c r="X19" s="115">
        <v>16</v>
      </c>
      <c r="Y19" s="115">
        <v>3.4577458272204735</v>
      </c>
      <c r="Z19" s="115">
        <v>16</v>
      </c>
      <c r="AA19" s="142">
        <v>3.645606321449808</v>
      </c>
      <c r="AB19" s="142">
        <v>40</v>
      </c>
      <c r="AC19" s="3">
        <v>5.7918446041090812</v>
      </c>
      <c r="AD19" s="3">
        <v>40</v>
      </c>
      <c r="AE19" s="3">
        <v>3.9694647950787654</v>
      </c>
      <c r="AF19" s="143">
        <v>22</v>
      </c>
      <c r="AG19" s="3">
        <v>2.2106879130870061</v>
      </c>
    </row>
    <row r="20" spans="1:33" ht="15" x14ac:dyDescent="0.2">
      <c r="B20" s="13">
        <v>92.583333333372138</v>
      </c>
      <c r="C20" s="6">
        <v>6.169999999999999</v>
      </c>
      <c r="D20" s="7">
        <v>0.15864005379054413</v>
      </c>
      <c r="E20" s="14">
        <v>6.0533333333333319</v>
      </c>
      <c r="F20" s="15">
        <v>0.24783507060588161</v>
      </c>
      <c r="G20" s="10">
        <v>6.1166666666666663</v>
      </c>
      <c r="H20" s="7">
        <v>0.25282844425068612</v>
      </c>
      <c r="I20" s="15"/>
      <c r="J20" s="2"/>
      <c r="K20" s="2"/>
      <c r="L20" s="2">
        <f>L18/E26</f>
        <v>0.59558117195004789</v>
      </c>
      <c r="M20" s="2"/>
      <c r="N20" s="2"/>
      <c r="O20" s="2"/>
      <c r="X20" s="115">
        <v>17</v>
      </c>
      <c r="Y20" s="115">
        <v>3.7051543217657623</v>
      </c>
      <c r="Z20" s="115">
        <v>17</v>
      </c>
      <c r="AA20" s="142">
        <v>3.8592727537806413</v>
      </c>
      <c r="AB20" s="142">
        <v>45</v>
      </c>
      <c r="AC20" s="3">
        <v>5.8096821097808471</v>
      </c>
      <c r="AD20" s="3">
        <v>45</v>
      </c>
      <c r="AE20" s="3">
        <v>3.9764328547205423</v>
      </c>
      <c r="AF20" s="143">
        <v>24</v>
      </c>
      <c r="AG20" s="3">
        <v>2.3485031241286225</v>
      </c>
    </row>
    <row r="21" spans="1:33" ht="15" x14ac:dyDescent="0.2">
      <c r="B21" s="13">
        <v>96.149999999965075</v>
      </c>
      <c r="C21" s="6">
        <v>6.7333333333333343</v>
      </c>
      <c r="D21" s="7">
        <v>0.30346151137976096</v>
      </c>
      <c r="E21" s="14">
        <v>6.4533333333333331</v>
      </c>
      <c r="F21" s="15">
        <v>8.9938250421547197E-2</v>
      </c>
      <c r="G21" s="10">
        <v>6.0666666666666673</v>
      </c>
      <c r="H21" s="7">
        <v>0.33875589375766635</v>
      </c>
      <c r="I21" s="15"/>
      <c r="J21" s="2"/>
      <c r="K21" s="2"/>
      <c r="L21" s="2">
        <f>E26*L20</f>
        <v>4.1333333333333329</v>
      </c>
      <c r="M21" s="2"/>
      <c r="N21" s="2"/>
      <c r="O21" s="2"/>
      <c r="X21" s="115">
        <v>18</v>
      </c>
      <c r="Y21" s="115">
        <v>3.9375647116807513</v>
      </c>
      <c r="Z21" s="115">
        <v>18</v>
      </c>
      <c r="AA21" s="142">
        <v>4.0601450573433935</v>
      </c>
      <c r="AB21" s="142">
        <v>50</v>
      </c>
      <c r="AC21" s="3">
        <v>5.817210261526502</v>
      </c>
      <c r="AD21" s="3">
        <v>50</v>
      </c>
      <c r="AE21" s="3">
        <v>3.9789929190093591</v>
      </c>
      <c r="AF21" s="143">
        <v>26</v>
      </c>
      <c r="AG21" s="3">
        <v>2.4561035820403472</v>
      </c>
    </row>
    <row r="22" spans="1:33" ht="15" x14ac:dyDescent="0.2">
      <c r="B22" s="13">
        <v>99.966666666674428</v>
      </c>
      <c r="C22" s="6">
        <v>5.3466666666666667</v>
      </c>
      <c r="D22" s="7">
        <v>1.1307028296103712</v>
      </c>
      <c r="E22" s="14">
        <v>5.4866666666666672</v>
      </c>
      <c r="F22" s="15">
        <v>0.57185856837352256</v>
      </c>
      <c r="G22" s="10">
        <v>5.6000000000000005</v>
      </c>
      <c r="H22" s="7">
        <v>0.57781196480054975</v>
      </c>
      <c r="I22" s="15"/>
      <c r="X22" s="115">
        <v>19</v>
      </c>
      <c r="Y22" s="115">
        <v>4.1538147240914416</v>
      </c>
      <c r="Z22" s="115">
        <v>19</v>
      </c>
      <c r="AA22" s="142">
        <v>4.2476518747085379</v>
      </c>
      <c r="AB22" s="142">
        <v>55</v>
      </c>
      <c r="AC22" s="3">
        <v>5.8203831325796758</v>
      </c>
      <c r="AD22" s="3">
        <v>55</v>
      </c>
      <c r="AE22" s="3">
        <v>3.9799326846714296</v>
      </c>
      <c r="AF22" s="143">
        <v>28</v>
      </c>
      <c r="AG22" s="3">
        <v>2.5385882853572554</v>
      </c>
    </row>
    <row r="23" spans="1:33" ht="15" x14ac:dyDescent="0.2">
      <c r="B23" s="13">
        <v>101.93333333329065</v>
      </c>
      <c r="C23" s="6">
        <v>6.4266666666666667</v>
      </c>
      <c r="D23" s="7">
        <v>8.99382504215471E-2</v>
      </c>
      <c r="E23" s="14">
        <v>6.0666666666666664</v>
      </c>
      <c r="F23" s="15">
        <v>5.7348835113617387E-2</v>
      </c>
      <c r="G23" s="10">
        <v>6.28</v>
      </c>
      <c r="H23" s="7">
        <v>0.16083117442419759</v>
      </c>
      <c r="I23" s="15"/>
      <c r="X23" s="115">
        <v>20</v>
      </c>
      <c r="Y23" s="115">
        <v>4.3533620401223274</v>
      </c>
      <c r="Z23" s="115">
        <v>20</v>
      </c>
      <c r="AA23" s="142">
        <v>4.4215858959930987</v>
      </c>
      <c r="AB23" s="142">
        <v>60</v>
      </c>
      <c r="AC23" s="3">
        <v>5.8217196294647877</v>
      </c>
      <c r="AD23" s="3">
        <v>60</v>
      </c>
      <c r="AE23" s="3">
        <v>3.9802775522690617</v>
      </c>
      <c r="AF23" s="143">
        <v>30</v>
      </c>
      <c r="AG23" s="3">
        <v>2.60097934682276</v>
      </c>
    </row>
    <row r="24" spans="1:33" ht="15" x14ac:dyDescent="0.2">
      <c r="B24" s="13">
        <v>103.33333333331393</v>
      </c>
      <c r="C24" s="6">
        <v>6.88</v>
      </c>
      <c r="D24" s="7">
        <v>0.12961481396815705</v>
      </c>
      <c r="E24" s="14">
        <v>6.28</v>
      </c>
      <c r="F24" s="15">
        <v>0.14236104336041761</v>
      </c>
      <c r="G24" s="10">
        <v>6.0133333333333328</v>
      </c>
      <c r="H24" s="7">
        <v>0.16357125528513766</v>
      </c>
      <c r="I24" s="15"/>
      <c r="X24" s="115">
        <v>21</v>
      </c>
      <c r="Y24" s="115">
        <v>4.5361664373427342</v>
      </c>
      <c r="Z24" s="115">
        <v>21</v>
      </c>
      <c r="AA24" s="142">
        <v>4.5820354129715426</v>
      </c>
      <c r="AB24" s="142">
        <v>65</v>
      </c>
      <c r="AC24" s="3">
        <v>5.8222824615275632</v>
      </c>
      <c r="AD24" s="3">
        <v>65</v>
      </c>
      <c r="AE24" s="3">
        <v>3.980404094461246</v>
      </c>
      <c r="AF24" s="143">
        <v>32</v>
      </c>
      <c r="AG24" s="3">
        <v>2.6477130108339235</v>
      </c>
    </row>
    <row r="25" spans="1:33" ht="15" x14ac:dyDescent="0.2">
      <c r="B25" s="13">
        <v>144.33333333337214</v>
      </c>
      <c r="C25" s="6">
        <v>5.8433333333333328</v>
      </c>
      <c r="D25" s="7">
        <v>0.27237637358788813</v>
      </c>
      <c r="E25" s="14">
        <v>5.62</v>
      </c>
      <c r="F25" s="15">
        <v>0.33346664001066134</v>
      </c>
      <c r="G25" s="10">
        <v>5.7266666666666666</v>
      </c>
      <c r="H25" s="7">
        <v>0.22080660215572218</v>
      </c>
      <c r="I25" s="15"/>
      <c r="X25" s="115">
        <v>22</v>
      </c>
      <c r="Y25" s="115">
        <v>4.7025771276405788</v>
      </c>
      <c r="Z25" s="115">
        <v>22</v>
      </c>
      <c r="AA25" s="142">
        <v>4.7293202647909389</v>
      </c>
      <c r="AB25" s="142">
        <v>70</v>
      </c>
      <c r="AC25" s="3">
        <v>5.8225194600536128</v>
      </c>
      <c r="AD25" s="3">
        <v>70</v>
      </c>
      <c r="AE25" s="3">
        <v>3.9804505246044046</v>
      </c>
      <c r="AF25" s="143">
        <v>34</v>
      </c>
      <c r="AG25" s="3">
        <v>2.6824699510230303</v>
      </c>
    </row>
    <row r="26" spans="1:33" ht="15" x14ac:dyDescent="0.2">
      <c r="B26" s="16">
        <v>165.08333333343035</v>
      </c>
      <c r="C26" s="8">
        <v>6.43</v>
      </c>
      <c r="D26" s="9">
        <v>0.50143128475727716</v>
      </c>
      <c r="E26" s="17">
        <v>6.94</v>
      </c>
      <c r="F26" s="18">
        <v>0.75082177201606215</v>
      </c>
      <c r="G26" s="11">
        <v>6.4900000000000011</v>
      </c>
      <c r="H26" s="9">
        <v>0.22113344387495987</v>
      </c>
      <c r="I26" s="15"/>
      <c r="X26" s="115">
        <v>23</v>
      </c>
      <c r="Y26" s="115">
        <v>4.8532312416417636</v>
      </c>
      <c r="Z26" s="115">
        <v>23</v>
      </c>
      <c r="AA26" s="142">
        <v>4.8639343844080276</v>
      </c>
      <c r="AB26" s="142">
        <v>75</v>
      </c>
      <c r="AC26" s="3">
        <v>5.8226192516354667</v>
      </c>
      <c r="AD26" s="3">
        <v>75</v>
      </c>
      <c r="AE26" s="3">
        <v>3.9804675602258071</v>
      </c>
      <c r="AF26" s="143">
        <v>36</v>
      </c>
      <c r="AG26" s="3">
        <v>2.7081853938541225</v>
      </c>
    </row>
    <row r="27" spans="1:33" ht="15" x14ac:dyDescent="0.2">
      <c r="X27" s="115">
        <v>24</v>
      </c>
      <c r="Y27" s="115">
        <v>4.9889664127814601</v>
      </c>
      <c r="Z27" s="115">
        <v>24</v>
      </c>
      <c r="AA27" s="142">
        <v>4.9864960068967381</v>
      </c>
      <c r="AB27" s="142">
        <v>80</v>
      </c>
      <c r="AC27" s="3">
        <v>5.822661269536801</v>
      </c>
      <c r="AD27" s="3">
        <v>80</v>
      </c>
      <c r="AE27" s="3">
        <v>3.9804738107073092</v>
      </c>
      <c r="AF27" s="143">
        <v>38</v>
      </c>
      <c r="AG27" s="3">
        <v>2.7271392625350583</v>
      </c>
    </row>
    <row r="28" spans="1:33" ht="15" x14ac:dyDescent="0.2">
      <c r="X28" s="115">
        <v>25</v>
      </c>
      <c r="Y28" s="115">
        <v>5.1107482921605225</v>
      </c>
      <c r="Z28" s="115">
        <v>25</v>
      </c>
      <c r="AA28" s="142">
        <v>5.0977057782237445</v>
      </c>
      <c r="AB28" s="142">
        <v>85</v>
      </c>
      <c r="AC28" s="3">
        <v>5.8226789613162904</v>
      </c>
      <c r="AD28" s="3">
        <v>85</v>
      </c>
      <c r="AE28" s="3">
        <v>3.9804761040452981</v>
      </c>
      <c r="AF28" s="143">
        <v>40</v>
      </c>
      <c r="AG28" s="3">
        <v>2.7410707913354009</v>
      </c>
    </row>
    <row r="29" spans="1:33" ht="15" x14ac:dyDescent="0.25">
      <c r="A29" s="1" t="s">
        <v>1</v>
      </c>
      <c r="B29" s="12"/>
      <c r="C29" s="33" t="s">
        <v>5</v>
      </c>
      <c r="D29" s="34"/>
      <c r="E29" s="35" t="s">
        <v>4</v>
      </c>
      <c r="F29" s="36"/>
      <c r="G29" s="37" t="s">
        <v>6</v>
      </c>
      <c r="H29" s="38"/>
      <c r="I29" s="153"/>
      <c r="J29" s="43"/>
      <c r="K29" s="19"/>
      <c r="L29" s="27" t="s">
        <v>7</v>
      </c>
      <c r="M29" s="28"/>
      <c r="N29" s="24" t="s">
        <v>8</v>
      </c>
      <c r="O29" s="29"/>
      <c r="X29" s="115">
        <v>26</v>
      </c>
      <c r="Y29" s="115">
        <v>5.2196124455870834</v>
      </c>
      <c r="Z29" s="115">
        <v>26</v>
      </c>
      <c r="AA29" s="142">
        <v>5.198312454336234</v>
      </c>
      <c r="AB29" s="142">
        <v>90</v>
      </c>
      <c r="AC29" s="3">
        <v>5.8226864104761349</v>
      </c>
      <c r="AD29" s="3">
        <v>90</v>
      </c>
      <c r="AE29" s="3">
        <v>3.9804769454836917</v>
      </c>
      <c r="AF29" s="143">
        <v>42</v>
      </c>
      <c r="AG29" s="3">
        <v>2.7512901105446308</v>
      </c>
    </row>
    <row r="30" spans="1:33" ht="15" x14ac:dyDescent="0.2">
      <c r="B30" s="5" t="s">
        <v>2</v>
      </c>
      <c r="C30" s="45" t="s">
        <v>1</v>
      </c>
      <c r="D30" s="31" t="s">
        <v>9</v>
      </c>
      <c r="E30" s="40" t="s">
        <v>1</v>
      </c>
      <c r="F30" s="41" t="s">
        <v>9</v>
      </c>
      <c r="G30" s="42" t="s">
        <v>1</v>
      </c>
      <c r="H30" s="31" t="s">
        <v>9</v>
      </c>
      <c r="I30" s="154"/>
      <c r="K30" s="24" t="s">
        <v>2</v>
      </c>
      <c r="L30" s="30" t="s">
        <v>1</v>
      </c>
      <c r="M30" s="31" t="s">
        <v>9</v>
      </c>
      <c r="N30" s="32" t="s">
        <v>1</v>
      </c>
      <c r="O30" s="31" t="s">
        <v>9</v>
      </c>
      <c r="X30" s="115">
        <v>27</v>
      </c>
      <c r="Y30" s="115">
        <v>5.3166192810153188</v>
      </c>
      <c r="Z30" s="115">
        <v>27</v>
      </c>
      <c r="AA30" s="142">
        <v>5.2890855472980061</v>
      </c>
      <c r="AB30" s="142">
        <v>95</v>
      </c>
      <c r="AC30" s="3">
        <v>5.822689546955873</v>
      </c>
      <c r="AD30" s="3">
        <v>95</v>
      </c>
      <c r="AE30" s="3">
        <v>3.9804772542120062</v>
      </c>
      <c r="AF30" s="143">
        <v>44</v>
      </c>
      <c r="AG30" s="3">
        <v>2.7587753337000898</v>
      </c>
    </row>
    <row r="31" spans="1:33" ht="15" x14ac:dyDescent="0.2">
      <c r="B31" s="44">
        <v>0</v>
      </c>
      <c r="C31" s="72">
        <v>3.7534642333333337</v>
      </c>
      <c r="D31" s="57">
        <v>0.16781513730325726</v>
      </c>
      <c r="E31" s="75">
        <v>4.8414405666666669</v>
      </c>
      <c r="F31" s="60">
        <v>0.37081453071418058</v>
      </c>
      <c r="G31" s="63">
        <v>3.0200695666666668</v>
      </c>
      <c r="H31" s="60">
        <v>0.35535664892815</v>
      </c>
      <c r="I31" s="58"/>
      <c r="J31" s="2"/>
      <c r="K31" s="44">
        <v>0</v>
      </c>
      <c r="L31" s="66">
        <v>2.800593977777778</v>
      </c>
      <c r="M31" s="60">
        <v>0.38311511898475292</v>
      </c>
      <c r="N31" s="69">
        <v>1.9966254222222222</v>
      </c>
      <c r="O31" s="60">
        <v>0.17596161971367325</v>
      </c>
      <c r="X31" s="115">
        <v>28</v>
      </c>
      <c r="Y31" s="115">
        <v>5.4028202683247617</v>
      </c>
      <c r="Z31" s="115">
        <v>28</v>
      </c>
      <c r="AA31" s="142">
        <v>5.3707941025633819</v>
      </c>
      <c r="AB31" s="142">
        <v>100</v>
      </c>
      <c r="AC31" s="3">
        <v>5.8226908675745452</v>
      </c>
      <c r="AD31" s="3">
        <v>100</v>
      </c>
      <c r="AE31" s="3">
        <v>3.9804773674860896</v>
      </c>
      <c r="AF31" s="143">
        <v>46</v>
      </c>
      <c r="AG31" s="3">
        <v>2.764252050759199</v>
      </c>
    </row>
    <row r="32" spans="1:33" ht="15" x14ac:dyDescent="0.2">
      <c r="A32" s="1">
        <f>(E31-E32)/E31</f>
        <v>0.58578740146375763</v>
      </c>
      <c r="B32" s="13">
        <v>21.333333333372138</v>
      </c>
      <c r="C32" s="73">
        <v>2.0548232333333334</v>
      </c>
      <c r="D32" s="58">
        <v>9.1709957555206528E-2</v>
      </c>
      <c r="E32" s="76">
        <v>2.0053856777777779</v>
      </c>
      <c r="F32" s="61">
        <v>0.10779988117975987</v>
      </c>
      <c r="G32" s="64">
        <v>2.0652322333333335</v>
      </c>
      <c r="H32" s="61">
        <v>3.3635155305787333E-2</v>
      </c>
      <c r="I32" s="58">
        <f>E35/E34</f>
        <v>2.2097182163362104</v>
      </c>
      <c r="J32" s="1">
        <f>(L31-L32)/L31</f>
        <v>0.13503095839296109</v>
      </c>
      <c r="K32" s="13">
        <v>23.000000000058208</v>
      </c>
      <c r="L32" s="67">
        <v>2.4224270888888895</v>
      </c>
      <c r="M32" s="58">
        <v>0.24266591573014165</v>
      </c>
      <c r="N32" s="70">
        <v>2.3257200888888891</v>
      </c>
      <c r="O32" s="61">
        <v>0.24375314689349464</v>
      </c>
      <c r="P32" s="1">
        <f>(N32-N31)/N32</f>
        <v>0.14150226772297939</v>
      </c>
      <c r="X32" s="115">
        <v>29</v>
      </c>
      <c r="Y32" s="115">
        <v>5.4792336085121178</v>
      </c>
      <c r="Z32" s="115">
        <v>29</v>
      </c>
      <c r="AA32" s="142">
        <v>5.4441907317867972</v>
      </c>
      <c r="AB32" s="142">
        <v>105</v>
      </c>
      <c r="AC32" s="3">
        <v>5.8226914236225378</v>
      </c>
      <c r="AD32" s="3">
        <v>105</v>
      </c>
      <c r="AE32" s="3">
        <v>3.9804774090469595</v>
      </c>
      <c r="AF32" s="143">
        <v>48</v>
      </c>
      <c r="AG32" s="3">
        <v>2.7682560590607719</v>
      </c>
    </row>
    <row r="33" spans="1:33" ht="15" x14ac:dyDescent="0.2">
      <c r="A33" s="1">
        <f>(G31-G32)/G31</f>
        <v>0.31616401948886674</v>
      </c>
      <c r="B33" s="13">
        <v>44.833333333313931</v>
      </c>
      <c r="C33" s="73">
        <v>2.8571804444444449</v>
      </c>
      <c r="D33" s="58">
        <v>0.1446326161310996</v>
      </c>
      <c r="E33" s="76">
        <v>3.0112744444444441</v>
      </c>
      <c r="F33" s="61">
        <v>0.32318028442897406</v>
      </c>
      <c r="G33" s="64">
        <v>3.2938597777777776</v>
      </c>
      <c r="H33" s="61">
        <v>0.37891736859891495</v>
      </c>
      <c r="I33" s="58">
        <f>G35/G34</f>
        <v>2.1973044585429395</v>
      </c>
      <c r="J33" s="1">
        <f>(N31-N32)/N31</f>
        <v>-0.1648254414693309</v>
      </c>
      <c r="K33" s="13">
        <v>48</v>
      </c>
      <c r="L33" s="67">
        <v>3.1190195333333333</v>
      </c>
      <c r="M33" s="58">
        <v>0.58109204744295373</v>
      </c>
      <c r="N33" s="70">
        <v>2.9932807555555558</v>
      </c>
      <c r="O33" s="61">
        <v>0.19377977959682097</v>
      </c>
      <c r="X33" s="115">
        <v>30</v>
      </c>
      <c r="Y33" s="115">
        <v>5.5468275800617377</v>
      </c>
      <c r="Z33" s="115">
        <v>30</v>
      </c>
      <c r="AA33" s="142">
        <v>5.5100000406118657</v>
      </c>
      <c r="AB33" s="142">
        <v>110</v>
      </c>
      <c r="AC33" s="3">
        <v>5.8226916577471535</v>
      </c>
      <c r="AD33" s="3">
        <v>110</v>
      </c>
      <c r="AE33" s="3">
        <v>3.980477424295866</v>
      </c>
      <c r="AF33" s="143">
        <v>50</v>
      </c>
      <c r="AG33" s="3">
        <v>2.771181699364007</v>
      </c>
    </row>
    <row r="34" spans="1:33" ht="15" x14ac:dyDescent="0.2">
      <c r="B34" s="13">
        <v>68.666666666627862</v>
      </c>
      <c r="C34" s="73">
        <v>3.8825641111111104</v>
      </c>
      <c r="D34" s="58">
        <v>0.38521536251027938</v>
      </c>
      <c r="E34" s="76">
        <v>3.0068023333333329</v>
      </c>
      <c r="F34" s="61">
        <v>0.63714744682634972</v>
      </c>
      <c r="G34" s="64">
        <v>3.2577334444444439</v>
      </c>
      <c r="H34" s="61">
        <v>0.18417877747007211</v>
      </c>
      <c r="I34" s="58">
        <f>L36/L35</f>
        <v>2.2939066303434323</v>
      </c>
      <c r="K34" s="13">
        <v>71.25</v>
      </c>
      <c r="L34" s="67">
        <v>3.3982164222222226</v>
      </c>
      <c r="M34" s="58">
        <v>4.3969816660388204E-2</v>
      </c>
      <c r="N34" s="70">
        <v>3.5094875333333331</v>
      </c>
      <c r="O34" s="61">
        <v>0.48904987330775707</v>
      </c>
      <c r="X34" s="115">
        <v>31</v>
      </c>
      <c r="Y34" s="115">
        <v>5.6065099591224357</v>
      </c>
      <c r="Z34" s="115">
        <v>31</v>
      </c>
      <c r="AA34" s="142">
        <v>5.5689106515364646</v>
      </c>
      <c r="AB34" s="142">
        <v>115</v>
      </c>
      <c r="AC34" s="3">
        <v>5.8226917563255753</v>
      </c>
      <c r="AD34" s="3">
        <v>115</v>
      </c>
      <c r="AE34" s="3">
        <v>3.9804774298907719</v>
      </c>
      <c r="AF34" s="143">
        <v>52</v>
      </c>
      <c r="AG34" s="3">
        <v>2.7733185070872484</v>
      </c>
    </row>
    <row r="35" spans="1:33" ht="15" x14ac:dyDescent="0.2">
      <c r="B35" s="13">
        <v>92.750000000058208</v>
      </c>
      <c r="C35" s="73">
        <v>6.699596777777777</v>
      </c>
      <c r="D35" s="58">
        <v>0.98809419614513538</v>
      </c>
      <c r="E35" s="76">
        <v>6.6441858888888881</v>
      </c>
      <c r="F35" s="61">
        <v>1.0275810395755391</v>
      </c>
      <c r="G35" s="64">
        <v>7.1582322222222237</v>
      </c>
      <c r="H35" s="61">
        <v>0.37270623810781833</v>
      </c>
      <c r="I35" s="58"/>
      <c r="K35" s="13">
        <v>93.75</v>
      </c>
      <c r="L35" s="67">
        <v>3.2712211999999998</v>
      </c>
      <c r="M35" s="58">
        <v>0.23741146273084632</v>
      </c>
      <c r="N35" s="70">
        <v>3.4296106444444447</v>
      </c>
      <c r="O35" s="61">
        <v>0.36529656673605404</v>
      </c>
      <c r="X35" s="115">
        <v>32</v>
      </c>
      <c r="Y35" s="115">
        <v>5.6591221238104339</v>
      </c>
      <c r="Z35" s="115">
        <v>32</v>
      </c>
      <c r="AA35" s="142">
        <v>5.6215701070530564</v>
      </c>
      <c r="AB35" s="142">
        <v>120</v>
      </c>
      <c r="AC35" s="3">
        <v>5.8226917978321246</v>
      </c>
      <c r="AD35" s="3">
        <v>120</v>
      </c>
      <c r="AE35" s="3">
        <v>3.980477431943573</v>
      </c>
      <c r="AF35" s="143">
        <v>54</v>
      </c>
      <c r="AG35" s="3">
        <v>2.7748786974200801</v>
      </c>
    </row>
    <row r="36" spans="1:33" ht="15" x14ac:dyDescent="0.2">
      <c r="B36" s="13">
        <v>144.33333333337214</v>
      </c>
      <c r="C36" s="73">
        <v>5.7123111111111102</v>
      </c>
      <c r="D36" s="58">
        <v>0.43359867944311709</v>
      </c>
      <c r="E36" s="76">
        <v>7.7767555555555559</v>
      </c>
      <c r="F36" s="61">
        <v>1.509015659050386</v>
      </c>
      <c r="G36" s="64">
        <v>8.1957555555555555</v>
      </c>
      <c r="H36" s="61">
        <v>0.64688366920295848</v>
      </c>
      <c r="I36" s="58"/>
      <c r="K36" s="13">
        <v>118.66666666668607</v>
      </c>
      <c r="L36" s="67">
        <v>7.5038759999999982</v>
      </c>
      <c r="M36" s="58">
        <v>0.22347178877416643</v>
      </c>
      <c r="N36" s="70">
        <v>6.137209333333332</v>
      </c>
      <c r="O36" s="61">
        <v>0.39259662646425186</v>
      </c>
      <c r="X36" s="115">
        <v>33</v>
      </c>
      <c r="Y36" s="115">
        <v>5.7054366769430001</v>
      </c>
      <c r="Z36" s="115">
        <v>33</v>
      </c>
      <c r="AA36" s="142">
        <v>5.6685820331768078</v>
      </c>
      <c r="AB36" s="142">
        <v>125</v>
      </c>
      <c r="AC36" s="3">
        <v>5.8226918153085014</v>
      </c>
      <c r="AD36" s="3">
        <v>125</v>
      </c>
      <c r="AE36" s="3">
        <v>3.9804774326967567</v>
      </c>
      <c r="AF36" s="143">
        <v>56</v>
      </c>
      <c r="AG36" s="3">
        <v>2.7760176172217039</v>
      </c>
    </row>
    <row r="37" spans="1:33" ht="15" x14ac:dyDescent="0.2">
      <c r="B37" s="16">
        <v>165.33333333337214</v>
      </c>
      <c r="C37" s="74">
        <v>6.5536444444444442</v>
      </c>
      <c r="D37" s="59">
        <v>0.47708563560822476</v>
      </c>
      <c r="E37" s="77">
        <v>8.6175333333333342</v>
      </c>
      <c r="F37" s="62">
        <v>0.22664240066187502</v>
      </c>
      <c r="G37" s="65">
        <v>9.4192000000000018</v>
      </c>
      <c r="H37" s="62">
        <v>0.23178078723943749</v>
      </c>
      <c r="I37" s="58"/>
      <c r="K37" s="16">
        <v>165.25000000011642</v>
      </c>
      <c r="L37" s="68">
        <v>9.2005510333333334</v>
      </c>
      <c r="M37" s="59">
        <v>0.1923643928833737</v>
      </c>
      <c r="N37" s="71">
        <v>5.5864770888888886</v>
      </c>
      <c r="O37" s="62">
        <v>0.63384925516634116</v>
      </c>
      <c r="X37" s="115">
        <v>34</v>
      </c>
      <c r="Y37" s="115">
        <v>5.7461576350683998</v>
      </c>
      <c r="Z37" s="115">
        <v>34</v>
      </c>
      <c r="AA37" s="142">
        <v>5.7105050386098792</v>
      </c>
      <c r="AB37" s="142">
        <v>130</v>
      </c>
      <c r="AC37" s="3">
        <v>5.8226918226669486</v>
      </c>
      <c r="AD37" s="3">
        <v>130</v>
      </c>
      <c r="AE37" s="3">
        <v>3.9804774329731036</v>
      </c>
      <c r="AF37" s="143">
        <v>58</v>
      </c>
      <c r="AG37" s="3">
        <v>2.7768488798321891</v>
      </c>
    </row>
    <row r="38" spans="1:33" ht="15" x14ac:dyDescent="0.2">
      <c r="X38" s="115">
        <v>35</v>
      </c>
      <c r="Y38" s="115">
        <v>5.7819224237190365</v>
      </c>
      <c r="Z38" s="115">
        <v>35</v>
      </c>
      <c r="AA38" s="142">
        <v>5.7478529143048434</v>
      </c>
      <c r="AB38" s="142">
        <v>135</v>
      </c>
      <c r="AC38" s="3">
        <v>5.8226918257652303</v>
      </c>
      <c r="AD38" s="3">
        <v>135</v>
      </c>
      <c r="AE38" s="3">
        <v>3.9804774330744968</v>
      </c>
      <c r="AF38" s="143">
        <v>60</v>
      </c>
      <c r="AG38" s="3">
        <v>2.7774555210942253</v>
      </c>
    </row>
    <row r="39" spans="1:33" ht="15" x14ac:dyDescent="0.25">
      <c r="A39" s="1" t="s">
        <v>0</v>
      </c>
      <c r="B39" s="12"/>
      <c r="C39" s="33" t="s">
        <v>5</v>
      </c>
      <c r="D39" s="34"/>
      <c r="E39" s="35" t="s">
        <v>4</v>
      </c>
      <c r="F39" s="36"/>
      <c r="G39" s="37" t="s">
        <v>6</v>
      </c>
      <c r="H39" s="38"/>
      <c r="I39" s="153"/>
      <c r="J39" s="43"/>
      <c r="K39" s="19"/>
      <c r="L39" s="27" t="s">
        <v>7</v>
      </c>
      <c r="M39" s="28"/>
      <c r="N39" s="24" t="s">
        <v>8</v>
      </c>
      <c r="O39" s="29"/>
      <c r="X39" s="115">
        <v>36</v>
      </c>
      <c r="Y39" s="115">
        <v>5.813305084680648</v>
      </c>
      <c r="Z39" s="115">
        <v>36</v>
      </c>
      <c r="AA39" s="142">
        <v>5.7810957789019888</v>
      </c>
      <c r="AB39" s="142">
        <v>140</v>
      </c>
      <c r="AC39" s="3">
        <v>5.8226918270697654</v>
      </c>
      <c r="AD39" s="3">
        <v>140</v>
      </c>
      <c r="AE39" s="3">
        <v>3.9804774331116985</v>
      </c>
      <c r="AF39" s="143">
        <v>62</v>
      </c>
      <c r="AG39" s="3">
        <v>2.7778981993038596</v>
      </c>
    </row>
    <row r="40" spans="1:33" ht="15" x14ac:dyDescent="0.2">
      <c r="B40" s="5" t="s">
        <v>2</v>
      </c>
      <c r="C40" s="45" t="s">
        <v>0</v>
      </c>
      <c r="D40" s="31" t="s">
        <v>9</v>
      </c>
      <c r="E40" s="40" t="s">
        <v>0</v>
      </c>
      <c r="F40" s="41" t="s">
        <v>9</v>
      </c>
      <c r="G40" s="42" t="s">
        <v>0</v>
      </c>
      <c r="H40" s="31" t="s">
        <v>9</v>
      </c>
      <c r="I40" s="154"/>
      <c r="K40" s="24" t="s">
        <v>2</v>
      </c>
      <c r="L40" s="30" t="s">
        <v>0</v>
      </c>
      <c r="M40" s="31" t="s">
        <v>9</v>
      </c>
      <c r="N40" s="32" t="s">
        <v>0</v>
      </c>
      <c r="O40" s="31" t="s">
        <v>9</v>
      </c>
      <c r="X40" s="115">
        <v>37</v>
      </c>
      <c r="Y40" s="115">
        <v>5.8408202400281244</v>
      </c>
      <c r="Z40" s="115">
        <v>37</v>
      </c>
      <c r="AA40" s="142">
        <v>5.8106618860557333</v>
      </c>
      <c r="AB40" s="142">
        <v>145</v>
      </c>
      <c r="AC40" s="3">
        <v>5.8226918276190416</v>
      </c>
      <c r="AD40" s="3">
        <v>145</v>
      </c>
      <c r="AE40" s="3">
        <v>3.9804774331253481</v>
      </c>
      <c r="AF40" s="143">
        <v>64</v>
      </c>
      <c r="AG40" s="3">
        <v>2.7782212100596286</v>
      </c>
    </row>
    <row r="41" spans="1:33" ht="15" x14ac:dyDescent="0.2">
      <c r="A41" s="2">
        <f>E41-E42</f>
        <v>1.5803333333333329</v>
      </c>
      <c r="B41" s="44">
        <v>0</v>
      </c>
      <c r="C41" s="46">
        <v>4.3776666666666664</v>
      </c>
      <c r="D41" s="50">
        <v>3.9262648351270781E-2</v>
      </c>
      <c r="E41" s="54">
        <v>4.4379999999999997</v>
      </c>
      <c r="F41" s="49">
        <v>2.0066555924390005E-2</v>
      </c>
      <c r="G41" s="51">
        <v>4.3730000000000002</v>
      </c>
      <c r="H41" s="49">
        <v>1.630950643030029E-2</v>
      </c>
      <c r="I41" s="15"/>
      <c r="J41" s="2">
        <f>L41-L42</f>
        <v>1.496666666666667</v>
      </c>
      <c r="K41" s="44">
        <v>0</v>
      </c>
      <c r="L41" s="52">
        <v>4.5156666666666672</v>
      </c>
      <c r="M41" s="49">
        <v>3.8308687729489921E-2</v>
      </c>
      <c r="N41" s="53">
        <v>4.4926666666666675</v>
      </c>
      <c r="O41" s="49">
        <v>3.8586123009302642E-3</v>
      </c>
      <c r="Q41" s="2">
        <f>AVERAGE(E41,G41,L41)</f>
        <v>4.442222222222223</v>
      </c>
      <c r="X41" s="115">
        <v>40</v>
      </c>
      <c r="Y41" s="115">
        <v>5.9045085336151093</v>
      </c>
      <c r="Z41" s="115">
        <v>40</v>
      </c>
      <c r="AA41" s="142">
        <v>5.881003098306504</v>
      </c>
      <c r="AB41" s="142">
        <v>150</v>
      </c>
      <c r="AC41" s="3">
        <v>5.8226918278503152</v>
      </c>
      <c r="AD41" s="3">
        <v>150</v>
      </c>
      <c r="AE41" s="3">
        <v>3.9804774331303561</v>
      </c>
      <c r="AF41" s="143">
        <v>66</v>
      </c>
      <c r="AG41" s="3">
        <v>2.7784568917601176</v>
      </c>
    </row>
    <row r="42" spans="1:33" ht="15" x14ac:dyDescent="0.2">
      <c r="A42" s="2">
        <f>G41-G42</f>
        <v>1.5246666666666671</v>
      </c>
      <c r="B42" s="13">
        <v>21.416666666627862</v>
      </c>
      <c r="C42" s="47">
        <v>2.8659999999999997</v>
      </c>
      <c r="D42" s="15">
        <v>1.1045361017187318E-2</v>
      </c>
      <c r="E42" s="55">
        <v>2.8576666666666668</v>
      </c>
      <c r="F42" s="7">
        <v>5.1854497287014056E-3</v>
      </c>
      <c r="G42" s="10">
        <v>2.8483333333333332</v>
      </c>
      <c r="H42" s="7">
        <v>8.4983658559879393E-3</v>
      </c>
      <c r="I42" s="15"/>
      <c r="J42" s="2">
        <f>N41-N42</f>
        <v>1.2540000000000004</v>
      </c>
      <c r="K42" s="13">
        <v>23.000000000058208</v>
      </c>
      <c r="L42" s="20">
        <v>3.0190000000000001</v>
      </c>
      <c r="M42" s="15">
        <v>1.4352700094407249E-2</v>
      </c>
      <c r="N42" s="25">
        <v>3.238666666666667</v>
      </c>
      <c r="O42" s="7">
        <v>6.5996632910744644E-3</v>
      </c>
      <c r="Q42" s="2">
        <f>AVERAGE(E42,G42,L42)</f>
        <v>2.9083333333333332</v>
      </c>
      <c r="X42" s="115">
        <v>42</v>
      </c>
      <c r="Y42" s="115">
        <v>5.9347954746689879</v>
      </c>
      <c r="Z42" s="115">
        <v>42</v>
      </c>
      <c r="AA42" s="142">
        <v>5.9157000774530761</v>
      </c>
      <c r="AB42" s="142">
        <v>155</v>
      </c>
      <c r="AC42" s="3">
        <v>5.8226918279476925</v>
      </c>
      <c r="AD42" s="3">
        <v>155</v>
      </c>
      <c r="AE42" s="3">
        <v>3.9804774331321937</v>
      </c>
      <c r="AF42" s="143">
        <v>68</v>
      </c>
      <c r="AG42" s="3">
        <v>2.7786288488870499</v>
      </c>
    </row>
    <row r="43" spans="1:33" ht="15" x14ac:dyDescent="0.2">
      <c r="A43" s="2">
        <f>L41-L42</f>
        <v>1.496666666666667</v>
      </c>
      <c r="B43" s="13">
        <v>44.666666666627862</v>
      </c>
      <c r="C43" s="47">
        <v>2.8580000000000001</v>
      </c>
      <c r="D43" s="15">
        <v>8.5244745683629632E-3</v>
      </c>
      <c r="E43" s="55">
        <v>2.8170000000000002</v>
      </c>
      <c r="F43" s="7">
        <v>6.9761498454854248E-3</v>
      </c>
      <c r="G43" s="10">
        <v>2.835666666666667</v>
      </c>
      <c r="H43" s="7">
        <v>9.4280904158216888E-4</v>
      </c>
      <c r="I43" s="15"/>
      <c r="K43" s="13">
        <v>48</v>
      </c>
      <c r="L43" s="20">
        <v>3.0505</v>
      </c>
      <c r="M43" s="15">
        <v>9.5000000000000639E-3</v>
      </c>
      <c r="N43" s="25">
        <v>3.26</v>
      </c>
      <c r="O43" s="7">
        <v>2.943920288776027E-3</v>
      </c>
      <c r="X43" s="115">
        <v>44</v>
      </c>
      <c r="Y43" s="115">
        <v>5.9579349344471808</v>
      </c>
      <c r="Z43" s="115">
        <v>44</v>
      </c>
      <c r="AA43" s="142">
        <v>5.942978303963681</v>
      </c>
      <c r="AB43" s="142">
        <v>160</v>
      </c>
      <c r="AC43" s="3">
        <v>5.8226918279886934</v>
      </c>
      <c r="AD43" s="3">
        <v>160</v>
      </c>
      <c r="AE43" s="3">
        <v>3.9804774331328678</v>
      </c>
      <c r="AF43" s="143">
        <v>70</v>
      </c>
      <c r="AG43" s="3">
        <v>2.7787543084799426</v>
      </c>
    </row>
    <row r="44" spans="1:33" ht="15" x14ac:dyDescent="0.2">
      <c r="A44" s="2">
        <f>N41-N42</f>
        <v>1.2540000000000004</v>
      </c>
      <c r="B44" s="13">
        <v>68.500000000116415</v>
      </c>
      <c r="C44" s="47">
        <v>2.8686666666666665</v>
      </c>
      <c r="D44" s="15">
        <v>8.0553639823963286E-3</v>
      </c>
      <c r="E44" s="55">
        <v>2.7923333333333331</v>
      </c>
      <c r="F44" s="7">
        <v>4.4969125210772695E-3</v>
      </c>
      <c r="G44" s="10">
        <v>2.8066666666666666</v>
      </c>
      <c r="H44" s="7">
        <v>2.0853989759489464E-2</v>
      </c>
      <c r="I44" s="15"/>
      <c r="K44" s="13">
        <v>71.25</v>
      </c>
      <c r="L44" s="20">
        <v>3.0666666666666664</v>
      </c>
      <c r="M44" s="15">
        <v>2.867441755680749E-3</v>
      </c>
      <c r="N44" s="25">
        <v>3.3000000000000003</v>
      </c>
      <c r="O44" s="7">
        <v>1.3735598518691005E-2</v>
      </c>
      <c r="X44" s="115">
        <v>46</v>
      </c>
      <c r="Y44" s="115">
        <v>5.9755929330234441</v>
      </c>
      <c r="Z44" s="115">
        <v>46</v>
      </c>
      <c r="AA44" s="142">
        <v>5.9643973680206752</v>
      </c>
      <c r="AB44" s="142">
        <v>165</v>
      </c>
      <c r="AC44" s="3">
        <v>5.822691828005957</v>
      </c>
      <c r="AD44" s="3">
        <v>165</v>
      </c>
      <c r="AE44" s="3">
        <v>3.9804774331331156</v>
      </c>
      <c r="AF44" s="143">
        <v>72</v>
      </c>
      <c r="AG44" s="3">
        <v>2.77884584192687</v>
      </c>
    </row>
    <row r="45" spans="1:33" ht="15" x14ac:dyDescent="0.2">
      <c r="B45" s="13">
        <v>92.583333333372138</v>
      </c>
      <c r="C45" s="47">
        <v>2.9890000000000003</v>
      </c>
      <c r="D45" s="15">
        <v>1.3638181696985819E-2</v>
      </c>
      <c r="E45" s="55">
        <v>2.863</v>
      </c>
      <c r="F45" s="7">
        <v>1.2027745701779073E-2</v>
      </c>
      <c r="G45" s="10">
        <v>2.8640000000000003</v>
      </c>
      <c r="H45" s="7">
        <v>6.9761498454854248E-3</v>
      </c>
      <c r="I45" s="15"/>
      <c r="K45" s="13">
        <v>93.75</v>
      </c>
      <c r="L45" s="20">
        <v>3.081</v>
      </c>
      <c r="M45" s="15">
        <v>9.6263527187958157E-3</v>
      </c>
      <c r="N45" s="25">
        <v>3.294</v>
      </c>
      <c r="O45" s="7">
        <v>8.6023252670425921E-3</v>
      </c>
      <c r="X45" s="115">
        <v>48</v>
      </c>
      <c r="Y45" s="115">
        <v>5.9890559479864951</v>
      </c>
      <c r="Z45" s="115">
        <v>48</v>
      </c>
      <c r="AA45" s="142">
        <v>5.9811994313406416</v>
      </c>
      <c r="AB45" s="142"/>
      <c r="AC45" s="3"/>
      <c r="AD45" s="3"/>
      <c r="AE45" s="3"/>
      <c r="AF45" s="143">
        <v>74</v>
      </c>
      <c r="AG45" s="3">
        <v>2.7789126224944667</v>
      </c>
    </row>
    <row r="46" spans="1:33" x14ac:dyDescent="0.2">
      <c r="B46" s="13">
        <v>144.30000000000001</v>
      </c>
      <c r="C46" s="47">
        <v>2.9616666666666673</v>
      </c>
      <c r="D46" s="15">
        <v>7.4087035902977195E-3</v>
      </c>
      <c r="E46" s="55">
        <v>2.9453333333333327</v>
      </c>
      <c r="F46" s="7">
        <v>2.7390184778898874E-2</v>
      </c>
      <c r="G46" s="10">
        <v>2.9383333333333339</v>
      </c>
      <c r="H46" s="7">
        <v>2.0336065390226157E-2</v>
      </c>
      <c r="I46" s="15"/>
      <c r="K46" s="13">
        <v>118.66666666668607</v>
      </c>
      <c r="L46" s="20">
        <v>3.1356666666666668</v>
      </c>
      <c r="M46" s="15">
        <v>1.2472191289247074E-3</v>
      </c>
      <c r="N46" s="25">
        <v>3.2629999999999999</v>
      </c>
      <c r="O46" s="7">
        <v>1.4142135623731486E-3</v>
      </c>
      <c r="W46" s="3"/>
      <c r="X46" s="4">
        <v>50</v>
      </c>
      <c r="Y46" s="1">
        <v>5.9993136157657911</v>
      </c>
      <c r="Z46" s="1">
        <v>50</v>
      </c>
      <c r="AA46" s="1">
        <v>5.9943697010067467</v>
      </c>
      <c r="AD46" s="3"/>
      <c r="AE46" s="3"/>
      <c r="AF46" s="3">
        <v>76</v>
      </c>
      <c r="AG46" s="3">
        <v>2.7789613435030005</v>
      </c>
    </row>
    <row r="47" spans="1:33" x14ac:dyDescent="0.2">
      <c r="B47" s="16">
        <v>165.1</v>
      </c>
      <c r="C47" s="48">
        <v>2.9323333333333337</v>
      </c>
      <c r="D47" s="18">
        <v>1.4267289706021886E-2</v>
      </c>
      <c r="E47" s="56">
        <v>2.8963333333333332</v>
      </c>
      <c r="F47" s="9">
        <v>2.0677416559027665E-2</v>
      </c>
      <c r="G47" s="11">
        <v>2.9103333333333334</v>
      </c>
      <c r="H47" s="9">
        <v>9.6724120856979193E-3</v>
      </c>
      <c r="I47" s="15"/>
      <c r="K47" s="16">
        <v>165.25000000011642</v>
      </c>
      <c r="L47" s="21">
        <v>3.0879999999999996</v>
      </c>
      <c r="M47" s="18">
        <v>4.4408920985006262E-16</v>
      </c>
      <c r="N47" s="26">
        <v>3.0623333333333331</v>
      </c>
      <c r="O47" s="9">
        <v>1.5107025591499554E-2</v>
      </c>
      <c r="X47" s="4">
        <v>52</v>
      </c>
      <c r="Y47" s="1">
        <v>6.0071250536563312</v>
      </c>
      <c r="Z47" s="1">
        <v>52</v>
      </c>
      <c r="AA47" s="1">
        <v>6.0046870633603504</v>
      </c>
      <c r="AF47" s="3">
        <v>78</v>
      </c>
      <c r="AG47" s="3">
        <v>2.7789968885770988</v>
      </c>
    </row>
    <row r="48" spans="1:33" x14ac:dyDescent="0.2">
      <c r="A48" s="1">
        <f>-LOG10(A41)</f>
        <v>-0.19874870059929409</v>
      </c>
      <c r="X48" s="4">
        <v>54</v>
      </c>
      <c r="Y48" s="1">
        <v>6.013071302420995</v>
      </c>
      <c r="Z48" s="1">
        <v>54</v>
      </c>
      <c r="AA48" s="1">
        <v>6.0127657541427126</v>
      </c>
      <c r="AF48" s="3">
        <v>80</v>
      </c>
      <c r="AG48" s="3">
        <v>2.7790228208380126</v>
      </c>
    </row>
    <row r="49" spans="2:33" x14ac:dyDescent="0.2">
      <c r="X49" s="4">
        <v>56</v>
      </c>
      <c r="Y49" s="1">
        <v>6.0175963767160461</v>
      </c>
      <c r="Z49" s="1">
        <v>56</v>
      </c>
      <c r="AA49" s="1">
        <v>6.0190892261630484</v>
      </c>
      <c r="AF49" s="3">
        <v>82</v>
      </c>
      <c r="AG49" s="3">
        <v>2.7790417399060661</v>
      </c>
    </row>
    <row r="50" spans="2:33" ht="14.25" customHeight="1" x14ac:dyDescent="0.2">
      <c r="B50" s="118" t="s">
        <v>10</v>
      </c>
      <c r="C50" s="118"/>
      <c r="D50" s="118"/>
      <c r="E50" s="118"/>
      <c r="F50" s="118"/>
      <c r="G50" s="118"/>
      <c r="H50" s="118"/>
      <c r="I50" s="118"/>
      <c r="J50" s="118"/>
      <c r="K50" s="118"/>
      <c r="M50" s="135" t="s">
        <v>16</v>
      </c>
      <c r="N50" s="135"/>
      <c r="O50" s="135"/>
      <c r="P50" s="135"/>
      <c r="Q50" s="135"/>
      <c r="R50" s="135"/>
      <c r="S50" s="135"/>
      <c r="T50" s="135"/>
      <c r="U50" s="135"/>
      <c r="V50" s="135"/>
      <c r="X50" s="4">
        <v>58</v>
      </c>
      <c r="Y50" s="1">
        <v>6.0210391619737678</v>
      </c>
      <c r="Z50" s="1">
        <v>58</v>
      </c>
      <c r="AA50" s="1">
        <v>6.0240374227944251</v>
      </c>
      <c r="AF50" s="3">
        <v>82</v>
      </c>
      <c r="AG50" s="3">
        <v>2.823394021578332</v>
      </c>
    </row>
    <row r="51" spans="2:33" ht="15" customHeight="1" thickBot="1" x14ac:dyDescent="0.25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X51" s="4">
        <v>60</v>
      </c>
      <c r="Y51" s="1">
        <v>6.0236580644632145</v>
      </c>
      <c r="Z51" s="1">
        <v>60</v>
      </c>
      <c r="AA51" s="1">
        <v>6.0279085900514158</v>
      </c>
      <c r="AF51" s="3">
        <v>84</v>
      </c>
      <c r="AG51" s="3">
        <v>2.8747755698936688</v>
      </c>
    </row>
    <row r="52" spans="2:33" ht="15.75" thickBot="1" x14ac:dyDescent="0.25">
      <c r="B52" s="78" t="s">
        <v>11</v>
      </c>
      <c r="C52" s="79" t="s">
        <v>12</v>
      </c>
      <c r="D52" s="80">
        <v>0</v>
      </c>
      <c r="E52" s="81">
        <v>21</v>
      </c>
      <c r="F52" s="82">
        <v>45</v>
      </c>
      <c r="G52" s="82">
        <v>69</v>
      </c>
      <c r="H52" s="82">
        <v>93</v>
      </c>
      <c r="I52" s="82">
        <v>119</v>
      </c>
      <c r="J52" s="82">
        <v>144</v>
      </c>
      <c r="K52" s="82">
        <v>165</v>
      </c>
      <c r="M52" s="78" t="s">
        <v>11</v>
      </c>
      <c r="N52" s="79" t="s">
        <v>12</v>
      </c>
      <c r="O52" s="80">
        <v>0</v>
      </c>
      <c r="P52" s="81">
        <v>21</v>
      </c>
      <c r="Q52" s="82">
        <v>45</v>
      </c>
      <c r="R52" s="82">
        <v>69</v>
      </c>
      <c r="S52" s="82">
        <v>93</v>
      </c>
      <c r="T52" s="82">
        <v>119</v>
      </c>
      <c r="U52" s="82">
        <v>144</v>
      </c>
      <c r="V52" s="82">
        <v>165</v>
      </c>
      <c r="X52" s="4">
        <v>62</v>
      </c>
      <c r="Y52" s="1">
        <v>6.0256499841914017</v>
      </c>
      <c r="Z52" s="1">
        <v>62</v>
      </c>
      <c r="AA52" s="1">
        <v>6.0309366299559688</v>
      </c>
      <c r="AF52" s="3">
        <v>86</v>
      </c>
      <c r="AG52" s="3">
        <v>2.9383127840903458</v>
      </c>
    </row>
    <row r="53" spans="2:33" ht="15.75" thickBot="1" x14ac:dyDescent="0.25">
      <c r="B53" s="177">
        <v>183</v>
      </c>
      <c r="C53" s="83" t="s">
        <v>13</v>
      </c>
      <c r="D53" s="84">
        <v>20.835118234992809</v>
      </c>
      <c r="E53" s="84">
        <v>0</v>
      </c>
      <c r="F53" s="84">
        <v>0</v>
      </c>
      <c r="G53" s="84">
        <v>0</v>
      </c>
      <c r="H53" s="84">
        <v>0</v>
      </c>
      <c r="I53" s="84"/>
      <c r="J53" s="84">
        <v>0</v>
      </c>
      <c r="K53" s="84">
        <v>0</v>
      </c>
      <c r="M53" s="123">
        <v>183</v>
      </c>
      <c r="N53" s="84" t="s">
        <v>13</v>
      </c>
      <c r="O53" s="84" t="e">
        <v>#VALUE!</v>
      </c>
      <c r="P53" s="84">
        <v>0.29042236091304008</v>
      </c>
      <c r="Q53" s="84">
        <v>0.2870443854167859</v>
      </c>
      <c r="R53" s="84">
        <v>0.31768736630040534</v>
      </c>
      <c r="S53" s="84">
        <v>0.31637206740110141</v>
      </c>
      <c r="T53" s="84"/>
      <c r="U53" s="84">
        <v>0.34793214196937416</v>
      </c>
      <c r="V53" s="84">
        <v>0.31037026293451503</v>
      </c>
      <c r="X53" s="4">
        <v>64</v>
      </c>
      <c r="Y53" s="1">
        <v>6.0271648741448391</v>
      </c>
      <c r="Z53" s="1">
        <v>64</v>
      </c>
      <c r="AA53" s="1">
        <v>6.0333048517137549</v>
      </c>
      <c r="AF53" s="3">
        <v>88</v>
      </c>
      <c r="AG53" s="3">
        <v>3.0132407214131591</v>
      </c>
    </row>
    <row r="54" spans="2:33" ht="15.75" thickBot="1" x14ac:dyDescent="0.25">
      <c r="B54" s="178"/>
      <c r="C54" s="85" t="s">
        <v>14</v>
      </c>
      <c r="D54" s="84">
        <v>2.0367034656842451</v>
      </c>
      <c r="E54" s="84" t="e">
        <v>#VALUE!</v>
      </c>
      <c r="F54" s="84" t="e">
        <v>#VALUE!</v>
      </c>
      <c r="G54" s="84" t="e">
        <v>#VALUE!</v>
      </c>
      <c r="H54" s="84" t="e">
        <v>#VALUE!</v>
      </c>
      <c r="I54" s="84"/>
      <c r="J54" s="84" t="e">
        <v>#VALUE!</v>
      </c>
      <c r="K54" s="84" t="e">
        <v>#VALUE!</v>
      </c>
      <c r="M54" s="124"/>
      <c r="N54" s="85" t="s">
        <v>14</v>
      </c>
      <c r="O54" s="84" t="e">
        <v>#VALUE!</v>
      </c>
      <c r="P54" s="84">
        <v>4.025111184171073E-3</v>
      </c>
      <c r="Q54" s="84">
        <v>3.2516744812355037E-3</v>
      </c>
      <c r="R54" s="84">
        <v>7.3879859709146027E-3</v>
      </c>
      <c r="S54" s="84">
        <v>2.7214318187603049E-2</v>
      </c>
      <c r="T54" s="84"/>
      <c r="U54" s="84">
        <v>2.4840092696440837E-2</v>
      </c>
      <c r="V54" s="84">
        <v>8.7329961238150986E-3</v>
      </c>
      <c r="X54" s="4">
        <v>66</v>
      </c>
      <c r="Y54" s="1">
        <v>6.0283168873419797</v>
      </c>
      <c r="Z54" s="1">
        <v>66</v>
      </c>
      <c r="AA54" s="1">
        <v>6.0351568351891807</v>
      </c>
      <c r="AF54" s="3">
        <v>90</v>
      </c>
      <c r="AG54" s="3">
        <v>3.0980398976990897</v>
      </c>
    </row>
    <row r="55" spans="2:33" ht="15.75" thickBot="1" x14ac:dyDescent="0.25">
      <c r="B55" s="179"/>
      <c r="C55" s="86" t="s">
        <v>15</v>
      </c>
      <c r="D55" s="84">
        <v>9.7753391303706607</v>
      </c>
      <c r="E55" s="84" t="e">
        <v>#VALUE!</v>
      </c>
      <c r="F55" s="84" t="e">
        <v>#VALUE!</v>
      </c>
      <c r="G55" s="84" t="e">
        <v>#VALUE!</v>
      </c>
      <c r="H55" s="84" t="e">
        <v>#VALUE!</v>
      </c>
      <c r="I55" s="84"/>
      <c r="J55" s="84" t="e">
        <v>#VALUE!</v>
      </c>
      <c r="K55" s="84" t="e">
        <v>#VALUE!</v>
      </c>
      <c r="M55" s="125"/>
      <c r="N55" s="86" t="s">
        <v>15</v>
      </c>
      <c r="O55" s="84" t="e">
        <v>#VALUE!</v>
      </c>
      <c r="P55" s="84">
        <v>1.3859508515517835</v>
      </c>
      <c r="Q55" s="84">
        <v>1.1328124312600998</v>
      </c>
      <c r="R55" s="84">
        <v>2.3255523368620583</v>
      </c>
      <c r="S55" s="84">
        <v>8.6019977715353466</v>
      </c>
      <c r="T55" s="84"/>
      <c r="U55" s="84">
        <v>7.1393498042004193</v>
      </c>
      <c r="V55" s="84">
        <v>2.8137348086268403</v>
      </c>
      <c r="X55" s="4">
        <v>68</v>
      </c>
      <c r="Y55" s="1">
        <v>6.0291928968549371</v>
      </c>
      <c r="Z55" s="1">
        <v>68</v>
      </c>
      <c r="AA55" s="1">
        <v>6.0366049929080994</v>
      </c>
      <c r="AF55" s="3">
        <v>92</v>
      </c>
      <c r="AG55" s="3">
        <v>3.1906477529151029</v>
      </c>
    </row>
    <row r="56" spans="2:33" ht="15.75" thickBot="1" x14ac:dyDescent="0.25">
      <c r="B56" s="180">
        <v>1202</v>
      </c>
      <c r="C56" s="87" t="s">
        <v>13</v>
      </c>
      <c r="D56" s="88">
        <v>21.048250521230646</v>
      </c>
      <c r="E56" s="88" t="e">
        <v>#VALUE!</v>
      </c>
      <c r="F56" s="88" t="e">
        <v>#VALUE!</v>
      </c>
      <c r="G56" s="88" t="e">
        <v>#VALUE!</v>
      </c>
      <c r="H56" s="88" t="e">
        <v>#VALUE!</v>
      </c>
      <c r="I56" s="88"/>
      <c r="J56" s="88" t="e">
        <v>#VALUE!</v>
      </c>
      <c r="K56" s="88" t="e">
        <v>#VALUE!</v>
      </c>
      <c r="M56" s="137">
        <v>1202</v>
      </c>
      <c r="N56" s="87" t="s">
        <v>13</v>
      </c>
      <c r="O56" s="88" t="e">
        <v>#VALUE!</v>
      </c>
      <c r="P56" s="88">
        <v>0.38069153734271699</v>
      </c>
      <c r="Q56" s="88">
        <v>0.33504429293269045</v>
      </c>
      <c r="R56" s="88">
        <v>0.31399208134206225</v>
      </c>
      <c r="S56" s="88">
        <v>0.31458443636286088</v>
      </c>
      <c r="T56" s="88"/>
      <c r="U56" s="88">
        <v>0.37758984560546677</v>
      </c>
      <c r="V56" s="88">
        <v>0.32422126670680051</v>
      </c>
      <c r="X56" s="4">
        <v>70</v>
      </c>
      <c r="Y56" s="1">
        <v>6.029858999537911</v>
      </c>
      <c r="Z56" s="1">
        <v>70</v>
      </c>
      <c r="AA56" s="1">
        <v>6.0377373058990145</v>
      </c>
      <c r="AF56" s="3">
        <v>94</v>
      </c>
      <c r="AG56" s="3">
        <v>3.2887037393609706</v>
      </c>
    </row>
    <row r="57" spans="2:33" ht="15.75" thickBot="1" x14ac:dyDescent="0.25">
      <c r="B57" s="181"/>
      <c r="C57" s="89" t="s">
        <v>14</v>
      </c>
      <c r="D57" s="88">
        <v>1.0724649187167954</v>
      </c>
      <c r="E57" s="88" t="e">
        <v>#VALUE!</v>
      </c>
      <c r="F57" s="88" t="e">
        <v>#VALUE!</v>
      </c>
      <c r="G57" s="88" t="e">
        <v>#VALUE!</v>
      </c>
      <c r="H57" s="88" t="e">
        <v>#VALUE!</v>
      </c>
      <c r="I57" s="88"/>
      <c r="J57" s="88" t="e">
        <v>#VALUE!</v>
      </c>
      <c r="K57" s="88" t="e">
        <v>#VALUE!</v>
      </c>
      <c r="M57" s="126"/>
      <c r="N57" s="89" t="s">
        <v>14</v>
      </c>
      <c r="O57" s="88" t="e">
        <v>#VALUE!</v>
      </c>
      <c r="P57" s="88">
        <v>1.2366401619406053E-2</v>
      </c>
      <c r="Q57" s="88">
        <v>6.7660134522936179E-4</v>
      </c>
      <c r="R57" s="88">
        <v>1.8498590516300133E-2</v>
      </c>
      <c r="S57" s="88">
        <v>1.9883288531920021E-2</v>
      </c>
      <c r="T57" s="88"/>
      <c r="U57" s="88">
        <v>4.2984056001400782E-3</v>
      </c>
      <c r="V57" s="88">
        <v>1.8022458578503101E-2</v>
      </c>
      <c r="X57" s="4">
        <v>72</v>
      </c>
      <c r="Y57" s="1">
        <v>6.0303654757966587</v>
      </c>
      <c r="Z57" s="1">
        <v>72</v>
      </c>
      <c r="AA57" s="1">
        <v>6.0386226154039413</v>
      </c>
      <c r="AF57" s="3">
        <v>96</v>
      </c>
      <c r="AG57" s="3">
        <v>3.389782311502068</v>
      </c>
    </row>
    <row r="58" spans="2:33" ht="15.75" thickBot="1" x14ac:dyDescent="0.25">
      <c r="B58" s="182"/>
      <c r="C58" s="90" t="s">
        <v>15</v>
      </c>
      <c r="D58" s="88">
        <v>5.0952686905500153</v>
      </c>
      <c r="E58" s="88" t="e">
        <v>#VALUE!</v>
      </c>
      <c r="F58" s="88" t="e">
        <v>#VALUE!</v>
      </c>
      <c r="G58" s="88" t="e">
        <v>#VALUE!</v>
      </c>
      <c r="H58" s="88" t="e">
        <v>#VALUE!</v>
      </c>
      <c r="I58" s="88"/>
      <c r="J58" s="88" t="e">
        <v>#VALUE!</v>
      </c>
      <c r="K58" s="88" t="e">
        <v>#VALUE!</v>
      </c>
      <c r="M58" s="138"/>
      <c r="N58" s="90" t="s">
        <v>15</v>
      </c>
      <c r="O58" s="88" t="e">
        <v>#VALUE!</v>
      </c>
      <c r="P58" s="88">
        <v>3.2484046547830712</v>
      </c>
      <c r="Q58" s="88">
        <v>0.20194385026140091</v>
      </c>
      <c r="R58" s="88">
        <v>5.8914194387430463</v>
      </c>
      <c r="S58" s="88">
        <v>6.3204933981493685</v>
      </c>
      <c r="T58" s="88"/>
      <c r="U58" s="88">
        <v>1.138379553943663</v>
      </c>
      <c r="V58" s="88">
        <v>5.5586910635325948</v>
      </c>
      <c r="X58" s="4">
        <v>74</v>
      </c>
      <c r="Y58" s="1">
        <v>6.0307505691432226</v>
      </c>
      <c r="Z58" s="1">
        <v>74</v>
      </c>
      <c r="AA58" s="1">
        <v>6.039314775525968</v>
      </c>
      <c r="AF58" s="3">
        <v>98</v>
      </c>
      <c r="AG58" s="3">
        <v>3.4915837962974594</v>
      </c>
    </row>
    <row r="59" spans="2:33" ht="15.75" thickBot="1" x14ac:dyDescent="0.25">
      <c r="B59" s="183">
        <v>1239</v>
      </c>
      <c r="C59" s="91" t="s">
        <v>13</v>
      </c>
      <c r="D59" s="92">
        <v>19.916800465498078</v>
      </c>
      <c r="E59" s="92" t="e">
        <v>#VALUE!</v>
      </c>
      <c r="F59" s="92" t="e">
        <v>#VALUE!</v>
      </c>
      <c r="G59" s="92" t="e">
        <v>#VALUE!</v>
      </c>
      <c r="H59" s="92" t="e">
        <v>#VALUE!</v>
      </c>
      <c r="I59" s="92"/>
      <c r="J59" s="92" t="e">
        <v>#VALUE!</v>
      </c>
      <c r="K59" s="92" t="e">
        <v>#VALUE!</v>
      </c>
      <c r="M59" s="128">
        <v>1239</v>
      </c>
      <c r="N59" s="103" t="s">
        <v>13</v>
      </c>
      <c r="O59" s="104" t="e">
        <v>#VALUE!</v>
      </c>
      <c r="P59" s="104">
        <v>0.40150890361085745</v>
      </c>
      <c r="Q59" s="104">
        <v>0.34306452897237705</v>
      </c>
      <c r="R59" s="104">
        <v>0.32192316696055845</v>
      </c>
      <c r="S59" s="104">
        <v>0.38398374683191855</v>
      </c>
      <c r="T59" s="104"/>
      <c r="U59" s="104">
        <v>0.43141721898651869</v>
      </c>
      <c r="V59" s="104">
        <v>0.50080035030506409</v>
      </c>
      <c r="X59" s="4">
        <v>76</v>
      </c>
      <c r="Y59" s="1">
        <v>6.0310433647693884</v>
      </c>
      <c r="Z59" s="1">
        <v>76</v>
      </c>
      <c r="AA59" s="1">
        <v>6.039855909229793</v>
      </c>
      <c r="AF59" s="3">
        <v>100</v>
      </c>
      <c r="AG59" s="3">
        <v>3.592069541083478</v>
      </c>
    </row>
    <row r="60" spans="2:33" ht="15.75" thickBot="1" x14ac:dyDescent="0.25">
      <c r="B60" s="184"/>
      <c r="C60" s="93" t="s">
        <v>14</v>
      </c>
      <c r="D60" s="92">
        <v>1.5922881134405724</v>
      </c>
      <c r="E60" s="92" t="e">
        <v>#VALUE!</v>
      </c>
      <c r="F60" s="92" t="e">
        <v>#VALUE!</v>
      </c>
      <c r="G60" s="92" t="e">
        <v>#VALUE!</v>
      </c>
      <c r="H60" s="92" t="e">
        <v>#VALUE!</v>
      </c>
      <c r="I60" s="92"/>
      <c r="J60" s="92" t="e">
        <v>#VALUE!</v>
      </c>
      <c r="K60" s="92" t="e">
        <v>#VALUE!</v>
      </c>
      <c r="M60" s="128"/>
      <c r="N60" s="93" t="s">
        <v>14</v>
      </c>
      <c r="O60" s="104" t="e">
        <v>#VALUE!</v>
      </c>
      <c r="P60" s="104">
        <v>3.391808886329231E-3</v>
      </c>
      <c r="Q60" s="104">
        <v>3.7255830375770002E-2</v>
      </c>
      <c r="R60" s="104">
        <v>2.4167235189755349E-2</v>
      </c>
      <c r="S60" s="104">
        <v>1.428367069470139E-2</v>
      </c>
      <c r="T60" s="104"/>
      <c r="U60" s="104">
        <v>2.4221177909454196E-2</v>
      </c>
      <c r="V60" s="104">
        <v>4.967593050555881E-2</v>
      </c>
      <c r="X60" s="4">
        <v>78</v>
      </c>
      <c r="Y60" s="1">
        <v>6.0312659809892448</v>
      </c>
      <c r="Z60" s="1">
        <v>78</v>
      </c>
      <c r="AA60" s="1">
        <v>6.040278959610184</v>
      </c>
      <c r="AF60" s="3">
        <v>102</v>
      </c>
      <c r="AG60" s="3">
        <v>3.6895408027402778</v>
      </c>
    </row>
    <row r="61" spans="2:33" ht="15.75" thickBot="1" x14ac:dyDescent="0.25">
      <c r="B61" s="185"/>
      <c r="C61" s="94" t="s">
        <v>15</v>
      </c>
      <c r="D61" s="92">
        <v>7.994698326163868</v>
      </c>
      <c r="E61" s="92" t="e">
        <v>#VALUE!</v>
      </c>
      <c r="F61" s="92" t="e">
        <v>#VALUE!</v>
      </c>
      <c r="G61" s="92" t="e">
        <v>#VALUE!</v>
      </c>
      <c r="H61" s="92" t="e">
        <v>#VALUE!</v>
      </c>
      <c r="I61" s="92"/>
      <c r="J61" s="92" t="e">
        <v>#VALUE!</v>
      </c>
      <c r="K61" s="92" t="e">
        <v>#VALUE!</v>
      </c>
      <c r="M61" s="128"/>
      <c r="N61" s="105" t="s">
        <v>15</v>
      </c>
      <c r="O61" s="104" t="e">
        <v>#VALUE!</v>
      </c>
      <c r="P61" s="104">
        <v>0.84476554712135921</v>
      </c>
      <c r="Q61" s="104">
        <v>10.859715076742829</v>
      </c>
      <c r="R61" s="104">
        <v>7.5071438374350627</v>
      </c>
      <c r="S61" s="104">
        <v>3.7198633568607238</v>
      </c>
      <c r="T61" s="104"/>
      <c r="U61" s="104">
        <v>5.6143280433623772</v>
      </c>
      <c r="V61" s="104">
        <v>9.9193082583306023</v>
      </c>
      <c r="X61" s="4">
        <v>80</v>
      </c>
      <c r="Y61" s="1">
        <v>6.0314352370366695</v>
      </c>
      <c r="Z61" s="1">
        <v>80</v>
      </c>
      <c r="AA61" s="1">
        <v>6.0406096879296722</v>
      </c>
      <c r="AF61" s="3">
        <v>104</v>
      </c>
      <c r="AG61" s="3">
        <v>3.7826691225915736</v>
      </c>
    </row>
    <row r="62" spans="2:33" ht="15.75" thickBot="1" x14ac:dyDescent="0.25">
      <c r="B62" s="186">
        <v>1255</v>
      </c>
      <c r="C62" s="95" t="s">
        <v>13</v>
      </c>
      <c r="D62" s="96">
        <v>20.420427090840516</v>
      </c>
      <c r="E62" s="96" t="e">
        <v>#VALUE!</v>
      </c>
      <c r="F62" s="96" t="e">
        <v>#VALUE!</v>
      </c>
      <c r="G62" s="96" t="e">
        <v>#VALUE!</v>
      </c>
      <c r="H62" s="96" t="e">
        <v>#VALUE!</v>
      </c>
      <c r="I62" s="96" t="e">
        <v>#VALUE!</v>
      </c>
      <c r="J62" s="96"/>
      <c r="K62" s="96" t="e">
        <v>#VALUE!</v>
      </c>
      <c r="M62" s="139">
        <v>1255</v>
      </c>
      <c r="N62" s="95" t="s">
        <v>13</v>
      </c>
      <c r="O62" s="96" t="e">
        <v>#VALUE!</v>
      </c>
      <c r="P62" s="96">
        <v>1.8815237720399043</v>
      </c>
      <c r="Q62" s="96">
        <v>1.9387056776583045</v>
      </c>
      <c r="R62" s="96">
        <v>1.9734834220580613</v>
      </c>
      <c r="S62" s="96">
        <v>1.9968804548193699</v>
      </c>
      <c r="T62" s="96">
        <v>2.0234969734392614</v>
      </c>
      <c r="U62" s="96"/>
      <c r="V62" s="96">
        <v>2.0552931315303162</v>
      </c>
      <c r="X62" s="4">
        <v>82</v>
      </c>
      <c r="Y62" s="1">
        <v>6.0315639220330759</v>
      </c>
      <c r="Z62" s="1">
        <v>82</v>
      </c>
      <c r="AA62" s="1">
        <v>6.0408682377613374</v>
      </c>
      <c r="AF62" s="3">
        <v>106</v>
      </c>
      <c r="AG62" s="3">
        <v>3.8704897647892134</v>
      </c>
    </row>
    <row r="63" spans="2:33" ht="15.75" thickBot="1" x14ac:dyDescent="0.25">
      <c r="B63" s="187"/>
      <c r="C63" s="97" t="s">
        <v>14</v>
      </c>
      <c r="D63" s="96">
        <v>1.4137606953941466</v>
      </c>
      <c r="E63" s="96" t="e">
        <v>#VALUE!</v>
      </c>
      <c r="F63" s="96" t="e">
        <v>#VALUE!</v>
      </c>
      <c r="G63" s="96" t="e">
        <v>#VALUE!</v>
      </c>
      <c r="H63" s="96" t="e">
        <v>#VALUE!</v>
      </c>
      <c r="I63" s="96" t="e">
        <v>#VALUE!</v>
      </c>
      <c r="J63" s="96"/>
      <c r="K63" s="96" t="e">
        <v>#VALUE!</v>
      </c>
      <c r="M63" s="130"/>
      <c r="N63" s="97" t="s">
        <v>14</v>
      </c>
      <c r="O63" s="96" t="e">
        <v>#VALUE!</v>
      </c>
      <c r="P63" s="96">
        <v>1.0023528383985314E-2</v>
      </c>
      <c r="Q63" s="96">
        <v>1.7454547812819347E-2</v>
      </c>
      <c r="R63" s="96">
        <v>2.1811321972476271E-2</v>
      </c>
      <c r="S63" s="96">
        <v>4.0606424464327863E-2</v>
      </c>
      <c r="T63" s="96">
        <v>5.7127815274840114E-2</v>
      </c>
      <c r="U63" s="96"/>
      <c r="V63" s="96">
        <v>4.7289899191538247E-2</v>
      </c>
      <c r="X63" s="4">
        <v>84</v>
      </c>
      <c r="Y63" s="1">
        <v>6.0316617603209046</v>
      </c>
      <c r="Z63" s="1">
        <v>84</v>
      </c>
      <c r="AA63" s="1">
        <v>6.0410703590771</v>
      </c>
      <c r="AF63" s="3">
        <v>108</v>
      </c>
      <c r="AG63" s="3">
        <v>3.9523703480723098</v>
      </c>
    </row>
    <row r="64" spans="2:33" ht="15.75" thickBot="1" x14ac:dyDescent="0.25">
      <c r="B64" s="188"/>
      <c r="C64" s="98" t="s">
        <v>15</v>
      </c>
      <c r="D64" s="96">
        <v>6.9232670262233746</v>
      </c>
      <c r="E64" s="96" t="e">
        <v>#VALUE!</v>
      </c>
      <c r="F64" s="96" t="e">
        <v>#VALUE!</v>
      </c>
      <c r="G64" s="96" t="e">
        <v>#VALUE!</v>
      </c>
      <c r="H64" s="96" t="e">
        <v>#VALUE!</v>
      </c>
      <c r="I64" s="96" t="e">
        <v>#VALUE!</v>
      </c>
      <c r="J64" s="96"/>
      <c r="K64" s="96" t="e">
        <v>#VALUE!</v>
      </c>
      <c r="M64" s="140"/>
      <c r="N64" s="98" t="s">
        <v>15</v>
      </c>
      <c r="O64" s="96" t="e">
        <v>#VALUE!</v>
      </c>
      <c r="P64" s="96">
        <v>0.53273461292057123</v>
      </c>
      <c r="Q64" s="96">
        <v>0.9003196314925993</v>
      </c>
      <c r="R64" s="96">
        <v>1.1052194170311387</v>
      </c>
      <c r="S64" s="96">
        <v>2.0334930098757948</v>
      </c>
      <c r="T64" s="96">
        <v>2.8232221755065008</v>
      </c>
      <c r="U64" s="96"/>
      <c r="V64" s="96">
        <v>2.3008834343900841</v>
      </c>
      <c r="X64" s="4">
        <v>86</v>
      </c>
      <c r="Y64" s="1">
        <v>6.031736145712097</v>
      </c>
      <c r="Z64" s="1">
        <v>86</v>
      </c>
      <c r="AA64" s="1">
        <v>6.041228365976739</v>
      </c>
      <c r="AF64" s="3">
        <v>110</v>
      </c>
      <c r="AG64" s="3">
        <v>4.027965379858145</v>
      </c>
    </row>
    <row r="65" spans="2:33" ht="15.75" thickBot="1" x14ac:dyDescent="0.25">
      <c r="B65" s="189">
        <v>1257</v>
      </c>
      <c r="C65" s="99" t="s">
        <v>13</v>
      </c>
      <c r="D65" s="100">
        <v>20.853438412874691</v>
      </c>
      <c r="E65" s="100">
        <v>6.3331431623610923</v>
      </c>
      <c r="F65" s="100" t="e">
        <v>#VALUE!</v>
      </c>
      <c r="G65" s="100" t="e">
        <v>#VALUE!</v>
      </c>
      <c r="H65" s="100" t="e">
        <v>#VALUE!</v>
      </c>
      <c r="I65" s="100" t="e">
        <v>#VALUE!</v>
      </c>
      <c r="J65" s="100"/>
      <c r="K65" s="100" t="e">
        <v>#VALUE!</v>
      </c>
      <c r="M65" s="132">
        <v>1257</v>
      </c>
      <c r="N65" s="106" t="s">
        <v>13</v>
      </c>
      <c r="O65" s="107" t="e">
        <v>#VALUE!</v>
      </c>
      <c r="P65" s="107">
        <v>1.7343266861455333</v>
      </c>
      <c r="Q65" s="107">
        <v>2.188655392802914</v>
      </c>
      <c r="R65" s="107">
        <v>2.2060139703689248</v>
      </c>
      <c r="S65" s="107">
        <v>2.0459196251156335</v>
      </c>
      <c r="T65" s="107">
        <v>2.052874348528722</v>
      </c>
      <c r="U65" s="107"/>
      <c r="V65" s="107">
        <v>1.7746292802585077</v>
      </c>
      <c r="X65" s="4">
        <v>88</v>
      </c>
      <c r="Y65" s="1">
        <v>6.0317926999097757</v>
      </c>
      <c r="Z65" s="1">
        <v>88</v>
      </c>
      <c r="AA65" s="1">
        <v>6.0413518858735245</v>
      </c>
      <c r="AF65" s="3">
        <v>112</v>
      </c>
      <c r="AG65" s="3">
        <v>4.097165091975449</v>
      </c>
    </row>
    <row r="66" spans="2:33" ht="15.75" thickBot="1" x14ac:dyDescent="0.25">
      <c r="B66" s="190"/>
      <c r="C66" s="101" t="s">
        <v>14</v>
      </c>
      <c r="D66" s="100">
        <v>0.63593112993277123</v>
      </c>
      <c r="E66" s="100">
        <v>0.28200000324677116</v>
      </c>
      <c r="F66" s="100" t="e">
        <v>#VALUE!</v>
      </c>
      <c r="G66" s="100" t="e">
        <v>#VALUE!</v>
      </c>
      <c r="H66" s="100" t="e">
        <v>#VALUE!</v>
      </c>
      <c r="I66" s="100" t="e">
        <v>#VALUE!</v>
      </c>
      <c r="J66" s="100"/>
      <c r="K66" s="100" t="e">
        <v>#VALUE!</v>
      </c>
      <c r="M66" s="132"/>
      <c r="N66" s="101" t="s">
        <v>14</v>
      </c>
      <c r="O66" s="107" t="e">
        <v>#VALUE!</v>
      </c>
      <c r="P66" s="107">
        <v>1.9853689907581289E-2</v>
      </c>
      <c r="Q66" s="107">
        <v>1.0116490111214585E-2</v>
      </c>
      <c r="R66" s="107">
        <v>2.0163071453000975E-2</v>
      </c>
      <c r="S66" s="107">
        <v>0.14222798346132506</v>
      </c>
      <c r="T66" s="107">
        <v>7.4564966270777813E-2</v>
      </c>
      <c r="U66" s="107"/>
      <c r="V66" s="107">
        <v>9.8615370768863619E-2</v>
      </c>
      <c r="X66" s="4">
        <v>90</v>
      </c>
      <c r="Y66" s="1">
        <v>6.0318356971729692</v>
      </c>
      <c r="Z66" s="1">
        <v>90</v>
      </c>
      <c r="AA66" s="1">
        <v>6.0414484454587587</v>
      </c>
      <c r="AF66" s="3">
        <v>114</v>
      </c>
      <c r="AG66" s="3">
        <v>4.1600445201002412</v>
      </c>
    </row>
    <row r="67" spans="2:33" ht="15.75" thickBot="1" x14ac:dyDescent="0.25">
      <c r="B67" s="191"/>
      <c r="C67" s="102" t="s">
        <v>15</v>
      </c>
      <c r="D67" s="100">
        <v>3.049526496983606</v>
      </c>
      <c r="E67" s="100">
        <v>4.4527653333773252</v>
      </c>
      <c r="F67" s="100" t="e">
        <v>#VALUE!</v>
      </c>
      <c r="G67" s="100" t="e">
        <v>#VALUE!</v>
      </c>
      <c r="H67" s="100" t="e">
        <v>#VALUE!</v>
      </c>
      <c r="I67" s="100" t="e">
        <v>#VALUE!</v>
      </c>
      <c r="J67" s="100"/>
      <c r="K67" s="100" t="e">
        <v>#VALUE!</v>
      </c>
      <c r="M67" s="133"/>
      <c r="N67" s="102" t="s">
        <v>15</v>
      </c>
      <c r="O67" s="107" t="e">
        <v>#VALUE!</v>
      </c>
      <c r="P67" s="107">
        <v>1.1447491447937794</v>
      </c>
      <c r="Q67" s="107">
        <v>0.46222398210706178</v>
      </c>
      <c r="R67" s="107">
        <v>0.91400470367959574</v>
      </c>
      <c r="S67" s="107">
        <v>6.9517874365805783</v>
      </c>
      <c r="T67" s="107">
        <v>3.6322226113945018</v>
      </c>
      <c r="U67" s="107"/>
      <c r="V67" s="107">
        <v>5.5569561409748891</v>
      </c>
      <c r="X67" s="4">
        <v>92</v>
      </c>
      <c r="Y67" s="1">
        <v>6.0318683872428238</v>
      </c>
      <c r="Z67" s="1">
        <v>92</v>
      </c>
      <c r="AA67" s="1">
        <v>6.041523928951829</v>
      </c>
      <c r="AF67" s="3">
        <v>116</v>
      </c>
      <c r="AG67" s="3">
        <v>4.2168165842670122</v>
      </c>
    </row>
    <row r="68" spans="2:33" x14ac:dyDescent="0.2">
      <c r="X68" s="4">
        <v>94</v>
      </c>
      <c r="Y68" s="1">
        <v>6.0318932408926464</v>
      </c>
      <c r="Z68" s="1">
        <v>94</v>
      </c>
      <c r="AA68" s="1">
        <v>6.0415829364392302</v>
      </c>
      <c r="AF68" s="3">
        <v>118</v>
      </c>
      <c r="AG68" s="3">
        <v>4.2677911952803207</v>
      </c>
    </row>
    <row r="69" spans="2:33" x14ac:dyDescent="0.2">
      <c r="X69" s="4">
        <v>96</v>
      </c>
      <c r="Y69" s="1">
        <v>6.0319121366351673</v>
      </c>
      <c r="Z69" s="1">
        <v>96</v>
      </c>
      <c r="AA69" s="1">
        <v>6.0416290640659156</v>
      </c>
      <c r="AF69" s="3">
        <v>120</v>
      </c>
      <c r="AG69" s="3">
        <v>4.3133411580112355</v>
      </c>
    </row>
    <row r="70" spans="2:33" ht="14.25" customHeight="1" x14ac:dyDescent="0.2">
      <c r="B70" s="117" t="s">
        <v>18</v>
      </c>
      <c r="C70" s="117"/>
      <c r="D70" s="117"/>
      <c r="E70" s="117"/>
      <c r="F70" s="117"/>
      <c r="G70" s="117"/>
      <c r="H70" s="117"/>
      <c r="I70" s="117"/>
      <c r="J70" s="117"/>
      <c r="K70" s="117"/>
      <c r="M70" s="116" t="s">
        <v>19</v>
      </c>
      <c r="N70" s="116"/>
      <c r="O70" s="116"/>
      <c r="P70" s="116"/>
      <c r="Q70" s="116"/>
      <c r="R70" s="116"/>
      <c r="S70" s="116"/>
      <c r="T70" s="116"/>
      <c r="U70" s="116"/>
      <c r="V70" s="121"/>
      <c r="X70" s="4">
        <v>98</v>
      </c>
      <c r="Y70" s="1">
        <v>6.0319265026840583</v>
      </c>
      <c r="Z70" s="1">
        <v>98</v>
      </c>
      <c r="AA70" s="1">
        <v>6.0416651231094711</v>
      </c>
      <c r="AF70" s="3">
        <v>122</v>
      </c>
      <c r="AG70" s="3">
        <v>4.3538748124097468</v>
      </c>
    </row>
    <row r="71" spans="2:33" ht="15" customHeight="1" thickBot="1" x14ac:dyDescent="0.25"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M71" s="119"/>
      <c r="N71" s="119"/>
      <c r="O71" s="119"/>
      <c r="P71" s="119"/>
      <c r="Q71" s="119"/>
      <c r="R71" s="119"/>
      <c r="S71" s="119"/>
      <c r="T71" s="119"/>
      <c r="U71" s="119"/>
      <c r="V71" s="122"/>
      <c r="X71" s="4">
        <v>100</v>
      </c>
      <c r="Y71" s="1">
        <v>6.0319374248911384</v>
      </c>
      <c r="Z71" s="1">
        <v>100</v>
      </c>
      <c r="AA71" s="1">
        <v>6.0416933112609232</v>
      </c>
      <c r="AF71" s="3">
        <v>124</v>
      </c>
      <c r="AG71" s="3">
        <v>4.3898148591264947</v>
      </c>
    </row>
    <row r="72" spans="2:33" ht="15.75" thickBot="1" x14ac:dyDescent="0.25">
      <c r="B72" s="78" t="s">
        <v>11</v>
      </c>
      <c r="C72" s="79" t="s">
        <v>12</v>
      </c>
      <c r="D72" s="80">
        <v>0</v>
      </c>
      <c r="E72" s="81">
        <v>21</v>
      </c>
      <c r="F72" s="82">
        <v>45</v>
      </c>
      <c r="G72" s="82">
        <v>69</v>
      </c>
      <c r="H72" s="82">
        <v>93</v>
      </c>
      <c r="I72" s="82">
        <v>119</v>
      </c>
      <c r="J72" s="82">
        <v>144</v>
      </c>
      <c r="K72" s="82">
        <v>165</v>
      </c>
      <c r="M72" s="114" t="s">
        <v>11</v>
      </c>
      <c r="N72" s="79" t="s">
        <v>12</v>
      </c>
      <c r="O72" s="80">
        <v>0</v>
      </c>
      <c r="P72" s="81">
        <v>21</v>
      </c>
      <c r="Q72" s="82">
        <v>45</v>
      </c>
      <c r="R72" s="82">
        <v>69</v>
      </c>
      <c r="S72" s="82">
        <v>93</v>
      </c>
      <c r="T72" s="82">
        <v>119</v>
      </c>
      <c r="U72" s="82">
        <v>144</v>
      </c>
      <c r="V72" s="82">
        <v>165</v>
      </c>
      <c r="W72" s="1" t="s">
        <v>28</v>
      </c>
      <c r="X72" s="4">
        <v>105</v>
      </c>
      <c r="Y72" s="1">
        <v>6.031954606214736</v>
      </c>
      <c r="Z72" s="1">
        <v>105</v>
      </c>
      <c r="AA72" s="1">
        <v>6.0417397186582988</v>
      </c>
      <c r="AF72" s="3">
        <v>126</v>
      </c>
      <c r="AG72" s="3">
        <v>4.4215825682307397</v>
      </c>
    </row>
    <row r="73" spans="2:33" ht="15.75" thickBot="1" x14ac:dyDescent="0.25">
      <c r="B73" s="177">
        <v>183</v>
      </c>
      <c r="C73" s="83" t="s">
        <v>13</v>
      </c>
      <c r="D73" s="84" t="e">
        <v>#VALUE!</v>
      </c>
      <c r="E73" s="84">
        <v>0.68017104837986175</v>
      </c>
      <c r="F73" s="84">
        <v>1.7470108953690098</v>
      </c>
      <c r="G73" s="84">
        <v>2.5201450295203798</v>
      </c>
      <c r="H73" s="84">
        <v>2.6731118821016975</v>
      </c>
      <c r="I73" s="84"/>
      <c r="J73" s="84">
        <v>2.911956303868886</v>
      </c>
      <c r="K73" s="84">
        <v>2.7719265856103998</v>
      </c>
      <c r="M73" s="123">
        <v>183</v>
      </c>
      <c r="N73" s="83" t="s">
        <v>13</v>
      </c>
      <c r="O73" s="84">
        <v>0.45556544134411142</v>
      </c>
      <c r="P73" s="84">
        <v>6.5305374931790725</v>
      </c>
      <c r="Q73" s="84">
        <v>5.4530853938186974</v>
      </c>
      <c r="R73" s="84">
        <v>3.992220295802182</v>
      </c>
      <c r="S73" s="84">
        <v>3.1718468181376616</v>
      </c>
      <c r="T73" s="84"/>
      <c r="U73" s="84">
        <v>2.0612892234342395</v>
      </c>
      <c r="V73" s="84">
        <v>1.865800239581388</v>
      </c>
      <c r="W73" s="1">
        <f>(P73-V73)/P73</f>
        <v>0.71429606804491153</v>
      </c>
      <c r="X73" s="4">
        <v>110</v>
      </c>
      <c r="Y73" s="1">
        <v>6.0319632656151558</v>
      </c>
      <c r="Z73" s="1">
        <v>110</v>
      </c>
      <c r="AA73" s="1">
        <v>6.0417647921443276</v>
      </c>
      <c r="AF73" s="3">
        <v>128</v>
      </c>
      <c r="AG73" s="3">
        <v>4.4495864873753366</v>
      </c>
    </row>
    <row r="74" spans="2:33" ht="15.75" thickBot="1" x14ac:dyDescent="0.25">
      <c r="B74" s="178"/>
      <c r="C74" s="85" t="s">
        <v>14</v>
      </c>
      <c r="D74" s="84" t="e">
        <v>#VALUE!</v>
      </c>
      <c r="E74" s="84">
        <v>3.2272052501017723E-2</v>
      </c>
      <c r="F74" s="84">
        <v>8.0913648144013806E-2</v>
      </c>
      <c r="G74" s="84">
        <v>5.1093128045192587E-2</v>
      </c>
      <c r="H74" s="84">
        <v>0.12549686809307709</v>
      </c>
      <c r="I74" s="84"/>
      <c r="J74" s="84">
        <v>0.14049914954134901</v>
      </c>
      <c r="K74" s="84">
        <v>5.9749731900652442E-2</v>
      </c>
      <c r="M74" s="124"/>
      <c r="N74" s="85" t="s">
        <v>14</v>
      </c>
      <c r="O74" s="84">
        <v>3.3636733710019406E-2</v>
      </c>
      <c r="P74" s="84">
        <v>0.51240032174482719</v>
      </c>
      <c r="Q74" s="84">
        <v>0.18120373645117527</v>
      </c>
      <c r="R74" s="84">
        <v>0.20720412001045496</v>
      </c>
      <c r="S74" s="84">
        <v>0.28702176401573676</v>
      </c>
      <c r="T74" s="84"/>
      <c r="U74" s="84">
        <v>0.18653115537732726</v>
      </c>
      <c r="V74" s="84">
        <v>0.18970169142603654</v>
      </c>
      <c r="X74" s="4">
        <v>115</v>
      </c>
      <c r="Y74" s="1">
        <v>6.0319676299546519</v>
      </c>
      <c r="Z74" s="1">
        <v>115</v>
      </c>
      <c r="AA74" s="1">
        <v>6.0417783390761084</v>
      </c>
      <c r="AF74" s="3">
        <v>130</v>
      </c>
      <c r="AG74" s="3">
        <v>4.474214787352512</v>
      </c>
    </row>
    <row r="75" spans="2:33" ht="15.75" thickBot="1" x14ac:dyDescent="0.25">
      <c r="B75" s="179"/>
      <c r="C75" s="86" t="s">
        <v>15</v>
      </c>
      <c r="D75" s="84" t="e">
        <v>#VALUE!</v>
      </c>
      <c r="E75" s="84">
        <v>4.7446965844677402</v>
      </c>
      <c r="F75" s="84">
        <v>4.6315479976971146</v>
      </c>
      <c r="G75" s="84">
        <v>2.0273884021236808</v>
      </c>
      <c r="H75" s="84">
        <v>4.6947854645876959</v>
      </c>
      <c r="I75" s="84"/>
      <c r="J75" s="84">
        <v>4.8249058323670209</v>
      </c>
      <c r="K75" s="84">
        <v>2.1555308214447204</v>
      </c>
      <c r="M75" s="125"/>
      <c r="N75" s="86" t="s">
        <v>15</v>
      </c>
      <c r="O75" s="84">
        <v>7.3835130274097978</v>
      </c>
      <c r="P75" s="84">
        <v>7.8462197373495233</v>
      </c>
      <c r="Q75" s="84">
        <v>3.3229579836871319</v>
      </c>
      <c r="R75" s="84">
        <v>5.1901975506795051</v>
      </c>
      <c r="S75" s="84">
        <v>9.0490424182672413</v>
      </c>
      <c r="T75" s="84"/>
      <c r="U75" s="84">
        <v>9.0492471050013279</v>
      </c>
      <c r="V75" s="84">
        <v>10.167309843876863</v>
      </c>
      <c r="X75" s="4">
        <v>120</v>
      </c>
      <c r="Y75" s="1">
        <v>6.03196982958133</v>
      </c>
      <c r="Z75" s="1">
        <v>120</v>
      </c>
      <c r="AA75" s="1">
        <v>6.0417856583243328</v>
      </c>
      <c r="AF75" s="3">
        <v>132</v>
      </c>
      <c r="AG75" s="3">
        <v>4.4958304625593941</v>
      </c>
    </row>
    <row r="76" spans="2:33" ht="15" x14ac:dyDescent="0.2">
      <c r="B76" s="181">
        <v>1202</v>
      </c>
      <c r="C76" s="108" t="s">
        <v>13</v>
      </c>
      <c r="D76" s="109" t="e">
        <v>#VALUE!</v>
      </c>
      <c r="E76" s="109">
        <v>0.35561791034893669</v>
      </c>
      <c r="F76" s="109">
        <v>0.74522624308539243</v>
      </c>
      <c r="G76" s="109">
        <v>0.73139591003133508</v>
      </c>
      <c r="H76" s="109">
        <v>0.91318838298976612</v>
      </c>
      <c r="I76" s="109"/>
      <c r="J76" s="109">
        <v>1.3282349068490629</v>
      </c>
      <c r="K76" s="109">
        <v>1.8123377449248224</v>
      </c>
      <c r="L76" s="3"/>
      <c r="M76" s="126">
        <v>1202</v>
      </c>
      <c r="N76" s="108" t="s">
        <v>13</v>
      </c>
      <c r="O76" s="109" t="e">
        <v>#VALUE!</v>
      </c>
      <c r="P76" s="109">
        <v>7.160159521917258</v>
      </c>
      <c r="Q76" s="109">
        <v>5.7944334063214482</v>
      </c>
      <c r="R76" s="109">
        <v>3.0675752504402869</v>
      </c>
      <c r="S76" s="109">
        <v>2.2301876643671577</v>
      </c>
      <c r="T76" s="109"/>
      <c r="U76" s="109">
        <v>1.3368807996415739</v>
      </c>
      <c r="V76" s="109">
        <v>0.22659833758209294</v>
      </c>
      <c r="W76" s="1">
        <f>(P76-V76)/P76</f>
        <v>0.96835289257334622</v>
      </c>
      <c r="X76" s="4">
        <v>125</v>
      </c>
      <c r="Y76" s="1">
        <v>6.0319709381926341</v>
      </c>
      <c r="Z76" s="1">
        <v>125</v>
      </c>
      <c r="AA76" s="1">
        <v>6.0417896128248252</v>
      </c>
      <c r="AF76" s="3">
        <v>134</v>
      </c>
      <c r="AG76" s="3">
        <v>4.5147687101241152</v>
      </c>
    </row>
    <row r="77" spans="2:33" ht="15" x14ac:dyDescent="0.2">
      <c r="B77" s="181"/>
      <c r="C77" s="89" t="s">
        <v>14</v>
      </c>
      <c r="D77" s="109" t="e">
        <v>#VALUE!</v>
      </c>
      <c r="E77" s="109">
        <v>3.3147143144512364E-2</v>
      </c>
      <c r="F77" s="109">
        <v>1.5852540620053646E-2</v>
      </c>
      <c r="G77" s="109">
        <v>0.16739165347573801</v>
      </c>
      <c r="H77" s="109">
        <v>0.18660499638144776</v>
      </c>
      <c r="I77" s="109"/>
      <c r="J77" s="109">
        <v>0.56244884087392744</v>
      </c>
      <c r="K77" s="109">
        <v>0</v>
      </c>
      <c r="M77" s="126"/>
      <c r="N77" s="89" t="s">
        <v>14</v>
      </c>
      <c r="O77" s="109" t="e">
        <v>#VALUE!</v>
      </c>
      <c r="P77" s="109">
        <v>0.27446294044337965</v>
      </c>
      <c r="Q77" s="109">
        <v>9.8275797088374695E-2</v>
      </c>
      <c r="R77" s="109">
        <v>6.8940899437541059E-2</v>
      </c>
      <c r="S77" s="109">
        <v>3.1469180144870545E-2</v>
      </c>
      <c r="T77" s="109"/>
      <c r="U77" s="109">
        <v>0.12296750736440787</v>
      </c>
      <c r="V77" s="109">
        <v>7.3649338102702022E-4</v>
      </c>
      <c r="X77" s="4">
        <v>130</v>
      </c>
      <c r="Y77" s="1">
        <v>6.0319714969323748</v>
      </c>
      <c r="Z77" s="1">
        <v>130</v>
      </c>
      <c r="AA77" s="1">
        <v>6.0417917493921873</v>
      </c>
      <c r="AF77" s="3">
        <v>136</v>
      </c>
      <c r="AG77" s="3">
        <v>4.5313359242788378</v>
      </c>
    </row>
    <row r="78" spans="2:33" ht="15.75" thickBot="1" x14ac:dyDescent="0.25">
      <c r="B78" s="181"/>
      <c r="C78" s="110" t="s">
        <v>15</v>
      </c>
      <c r="D78" s="109" t="e">
        <v>#VALUE!</v>
      </c>
      <c r="E78" s="109">
        <v>9.3209993591121378</v>
      </c>
      <c r="F78" s="109">
        <v>2.1272118054271432</v>
      </c>
      <c r="G78" s="109">
        <v>22.886599607668913</v>
      </c>
      <c r="H78" s="109">
        <v>20.434447027294148</v>
      </c>
      <c r="I78" s="109"/>
      <c r="J78" s="109">
        <v>42.345584954412189</v>
      </c>
      <c r="K78" s="109">
        <v>0</v>
      </c>
      <c r="M78" s="126"/>
      <c r="N78" s="110" t="s">
        <v>15</v>
      </c>
      <c r="O78" s="109" t="e">
        <v>#VALUE!</v>
      </c>
      <c r="P78" s="109">
        <v>3.833195889047559</v>
      </c>
      <c r="Q78" s="109">
        <v>1.6960380799468766</v>
      </c>
      <c r="R78" s="109">
        <v>2.2474069520428559</v>
      </c>
      <c r="S78" s="109">
        <v>1.4110552509849121</v>
      </c>
      <c r="T78" s="109"/>
      <c r="U78" s="109">
        <v>9.1980906149131787</v>
      </c>
      <c r="V78" s="109">
        <v>0.3250215287921962</v>
      </c>
      <c r="X78" s="4">
        <v>135</v>
      </c>
      <c r="Y78" s="1">
        <v>6.0319717785370059</v>
      </c>
      <c r="Z78" s="1">
        <v>135</v>
      </c>
      <c r="AA78" s="1">
        <v>6.041792903752631</v>
      </c>
      <c r="AF78" s="3">
        <v>138</v>
      </c>
      <c r="AG78" s="3">
        <v>4.5458098501755568</v>
      </c>
    </row>
    <row r="79" spans="2:33" ht="15.75" thickBot="1" x14ac:dyDescent="0.25">
      <c r="B79" s="183">
        <v>1239</v>
      </c>
      <c r="C79" s="91" t="s">
        <v>13</v>
      </c>
      <c r="D79" s="92" t="e">
        <v>#VALUE!</v>
      </c>
      <c r="E79" s="92">
        <v>0.37160305639442431</v>
      </c>
      <c r="F79" s="92">
        <v>0.84974318126273995</v>
      </c>
      <c r="G79" s="92">
        <v>1.0537898048212329</v>
      </c>
      <c r="H79" s="92">
        <v>1.2499515909721788</v>
      </c>
      <c r="I79" s="92"/>
      <c r="J79" s="92">
        <v>1.4766879392160996</v>
      </c>
      <c r="K79" s="92">
        <v>1.678686277148469</v>
      </c>
      <c r="M79" s="127">
        <v>1239</v>
      </c>
      <c r="N79" s="91" t="s">
        <v>13</v>
      </c>
      <c r="O79" s="92">
        <v>0.35129858828200616</v>
      </c>
      <c r="P79" s="92">
        <v>6.2852703798719425</v>
      </c>
      <c r="Q79" s="92">
        <v>5.3421581081594498</v>
      </c>
      <c r="R79" s="92">
        <v>3.4047181450423118</v>
      </c>
      <c r="S79" s="92">
        <v>2.0468573881146628</v>
      </c>
      <c r="T79" s="92"/>
      <c r="U79" s="92">
        <v>1.1290576564044084</v>
      </c>
      <c r="V79" s="92">
        <v>1.1474004500598589</v>
      </c>
      <c r="W79" s="1">
        <f>(P79-V79)/P79</f>
        <v>0.81744612710149844</v>
      </c>
      <c r="X79" s="4">
        <v>140</v>
      </c>
      <c r="Y79" s="1">
        <v>6.031971920465633</v>
      </c>
      <c r="Z79" s="1">
        <v>140</v>
      </c>
      <c r="AA79" s="1">
        <v>6.0417935274389603</v>
      </c>
      <c r="AF79" s="3">
        <v>140</v>
      </c>
      <c r="AG79" s="3">
        <v>4.5584405375527135</v>
      </c>
    </row>
    <row r="80" spans="2:33" ht="15.75" thickBot="1" x14ac:dyDescent="0.25">
      <c r="B80" s="184"/>
      <c r="C80" s="93" t="s">
        <v>14</v>
      </c>
      <c r="D80" s="92" t="e">
        <v>#VALUE!</v>
      </c>
      <c r="E80" s="92">
        <v>2.8015878213561711E-2</v>
      </c>
      <c r="F80" s="92">
        <v>4.0126582973822211E-2</v>
      </c>
      <c r="G80" s="92">
        <v>8.9681111662271523E-2</v>
      </c>
      <c r="H80" s="92">
        <v>7.9340332387246068E-2</v>
      </c>
      <c r="I80" s="92"/>
      <c r="J80" s="92">
        <v>0.13529217486515968</v>
      </c>
      <c r="K80" s="92">
        <v>6.010167221875895E-2</v>
      </c>
      <c r="M80" s="128"/>
      <c r="N80" s="93" t="s">
        <v>14</v>
      </c>
      <c r="O80" s="92">
        <v>3.3149779238613342E-2</v>
      </c>
      <c r="P80" s="92">
        <v>0.11778920184082028</v>
      </c>
      <c r="Q80" s="92">
        <v>0.31059510952792152</v>
      </c>
      <c r="R80" s="92">
        <v>0.25849144035194427</v>
      </c>
      <c r="S80" s="92">
        <v>0.14665918375209636</v>
      </c>
      <c r="T80" s="92"/>
      <c r="U80" s="92">
        <v>9.0933667226292383E-2</v>
      </c>
      <c r="V80" s="92">
        <v>9.363922326551577E-2</v>
      </c>
      <c r="X80" s="4">
        <v>145</v>
      </c>
      <c r="Y80" s="1">
        <v>6.0319719919976063</v>
      </c>
      <c r="Z80" s="1">
        <v>145</v>
      </c>
      <c r="AA80" s="1">
        <v>6.0417938644087599</v>
      </c>
      <c r="AF80" s="3">
        <v>142</v>
      </c>
      <c r="AG80" s="3">
        <v>4.5694518169805267</v>
      </c>
    </row>
    <row r="81" spans="2:33" ht="15.75" thickBot="1" x14ac:dyDescent="0.25">
      <c r="B81" s="185"/>
      <c r="C81" s="94" t="s">
        <v>15</v>
      </c>
      <c r="D81" s="92" t="e">
        <v>#VALUE!</v>
      </c>
      <c r="E81" s="92">
        <v>7.5391947755739919</v>
      </c>
      <c r="F81" s="92">
        <v>4.7222012319290503</v>
      </c>
      <c r="G81" s="92">
        <v>8.5103415550205685</v>
      </c>
      <c r="H81" s="92">
        <v>6.3474724109545146</v>
      </c>
      <c r="I81" s="92"/>
      <c r="J81" s="92">
        <v>9.1618663139471153</v>
      </c>
      <c r="K81" s="92">
        <v>3.5802801891519449</v>
      </c>
      <c r="M81" s="129"/>
      <c r="N81" s="94" t="s">
        <v>15</v>
      </c>
      <c r="O81" s="92">
        <v>9.4363542423353675</v>
      </c>
      <c r="P81" s="92">
        <v>1.8740514683032641</v>
      </c>
      <c r="Q81" s="92">
        <v>5.8140381328947939</v>
      </c>
      <c r="R81" s="92">
        <v>7.5921538682530763</v>
      </c>
      <c r="S81" s="92">
        <v>7.1650904749735638</v>
      </c>
      <c r="T81" s="92"/>
      <c r="U81" s="92">
        <v>8.0539436325935121</v>
      </c>
      <c r="V81" s="92">
        <v>8.1609888910737904</v>
      </c>
      <c r="X81" s="4">
        <v>150</v>
      </c>
      <c r="Y81" s="1">
        <v>6.0319720280496938</v>
      </c>
      <c r="Z81" s="1">
        <v>150</v>
      </c>
      <c r="AA81" s="1">
        <v>6.0417940464692546</v>
      </c>
      <c r="AF81" s="3">
        <v>144</v>
      </c>
      <c r="AG81" s="3">
        <v>4.5790430895832372</v>
      </c>
    </row>
    <row r="82" spans="2:33" ht="15" x14ac:dyDescent="0.2">
      <c r="B82" s="187">
        <v>1255</v>
      </c>
      <c r="C82" s="111" t="s">
        <v>13</v>
      </c>
      <c r="D82" s="112" t="e">
        <v>#VALUE!</v>
      </c>
      <c r="E82" s="112">
        <v>0.49714384472128048</v>
      </c>
      <c r="F82" s="112">
        <v>1.1240247668054486</v>
      </c>
      <c r="G82" s="112">
        <v>1.7424882146555356</v>
      </c>
      <c r="H82" s="112">
        <v>2.0984825320130809</v>
      </c>
      <c r="I82" s="112">
        <v>2.2765600393095418</v>
      </c>
      <c r="J82" s="112"/>
      <c r="K82" s="112">
        <v>2.3237059500196651</v>
      </c>
      <c r="M82" s="130">
        <v>1255</v>
      </c>
      <c r="N82" s="111" t="s">
        <v>13</v>
      </c>
      <c r="O82" s="112" t="e">
        <v>#VALUE!</v>
      </c>
      <c r="P82" s="112">
        <v>6.4155381096856319</v>
      </c>
      <c r="Q82" s="112">
        <v>4.9726707950507389</v>
      </c>
      <c r="R82" s="112">
        <v>4.2562950994783009</v>
      </c>
      <c r="S82" s="112">
        <v>3.4269601104454637</v>
      </c>
      <c r="T82" s="112">
        <v>3.0333975123330936</v>
      </c>
      <c r="U82" s="112"/>
      <c r="V82" s="112">
        <v>2.2628176550673094</v>
      </c>
      <c r="W82" s="1">
        <f>(P82-V82)/P82</f>
        <v>0.64729105861734326</v>
      </c>
      <c r="X82" s="4">
        <v>155</v>
      </c>
      <c r="Y82" s="1">
        <v>6.0319720462199307</v>
      </c>
      <c r="Z82" s="1">
        <v>155</v>
      </c>
      <c r="AA82" s="1">
        <v>6.0417941448342205</v>
      </c>
      <c r="AF82" s="3">
        <v>146</v>
      </c>
      <c r="AG82" s="3">
        <v>4.5873912761470459</v>
      </c>
    </row>
    <row r="83" spans="2:33" ht="15" x14ac:dyDescent="0.2">
      <c r="B83" s="187"/>
      <c r="C83" s="97" t="s">
        <v>14</v>
      </c>
      <c r="D83" s="112" t="e">
        <v>#VALUE!</v>
      </c>
      <c r="E83" s="112">
        <v>3.4101644897040401E-2</v>
      </c>
      <c r="F83" s="112">
        <v>9.8100006230628853E-2</v>
      </c>
      <c r="G83" s="112">
        <v>9.2246399602519874E-2</v>
      </c>
      <c r="H83" s="112">
        <v>9.8957243853809995E-2</v>
      </c>
      <c r="I83" s="112">
        <v>8.6640568828968735E-3</v>
      </c>
      <c r="J83" s="112"/>
      <c r="K83" s="112">
        <v>2.6593999702653918E-2</v>
      </c>
      <c r="M83" s="130"/>
      <c r="N83" s="97" t="s">
        <v>14</v>
      </c>
      <c r="O83" s="112" t="e">
        <v>#VALUE!</v>
      </c>
      <c r="P83" s="112">
        <v>3.1578309264378775E-2</v>
      </c>
      <c r="Q83" s="112">
        <v>0.2025471860826327</v>
      </c>
      <c r="R83" s="112">
        <v>0.10111249923417752</v>
      </c>
      <c r="S83" s="112">
        <v>0.24174965863642783</v>
      </c>
      <c r="T83" s="112">
        <v>0.2069374152214645</v>
      </c>
      <c r="U83" s="112"/>
      <c r="V83" s="112">
        <v>7.1182541291056098E-2</v>
      </c>
      <c r="X83" s="4">
        <v>160</v>
      </c>
      <c r="Y83" s="1">
        <v>6.0319720553777234</v>
      </c>
      <c r="Z83" s="1">
        <v>160</v>
      </c>
      <c r="AA83" s="1">
        <v>6.0417941979795575</v>
      </c>
      <c r="AF83" s="3">
        <v>148</v>
      </c>
      <c r="AG83" s="3">
        <v>4.5946528149605079</v>
      </c>
    </row>
    <row r="84" spans="2:33" ht="15.75" thickBot="1" x14ac:dyDescent="0.25">
      <c r="B84" s="187"/>
      <c r="C84" s="113" t="s">
        <v>15</v>
      </c>
      <c r="D84" s="112" t="e">
        <v>#VALUE!</v>
      </c>
      <c r="E84" s="112">
        <v>6.8595126459142231</v>
      </c>
      <c r="F84" s="112">
        <v>8.7275662536720997</v>
      </c>
      <c r="G84" s="112">
        <v>5.2939468299793138</v>
      </c>
      <c r="H84" s="112">
        <v>4.7156572591948143</v>
      </c>
      <c r="I84" s="112">
        <v>0.38057669173199565</v>
      </c>
      <c r="J84" s="112"/>
      <c r="K84" s="112">
        <v>1.1444649312202717</v>
      </c>
      <c r="M84" s="130"/>
      <c r="N84" s="113" t="s">
        <v>15</v>
      </c>
      <c r="O84" s="112" t="e">
        <v>#VALUE!</v>
      </c>
      <c r="P84" s="112">
        <v>0.49221606550360192</v>
      </c>
      <c r="Q84" s="112">
        <v>4.0732072246613704</v>
      </c>
      <c r="R84" s="112">
        <v>2.3755988922518787</v>
      </c>
      <c r="S84" s="112">
        <v>7.05434702608789</v>
      </c>
      <c r="T84" s="112">
        <v>6.8219682511146251</v>
      </c>
      <c r="U84" s="112"/>
      <c r="V84" s="112">
        <v>3.1457480072091233</v>
      </c>
      <c r="X84" s="4">
        <v>165</v>
      </c>
      <c r="Y84" s="1">
        <v>6.0319720599932474</v>
      </c>
      <c r="Z84" s="1">
        <v>165</v>
      </c>
      <c r="AA84" s="1">
        <v>6.0417942266933071</v>
      </c>
      <c r="AF84" s="3">
        <v>150</v>
      </c>
      <c r="AG84" s="3">
        <v>4.6009656313810421</v>
      </c>
    </row>
    <row r="85" spans="2:33" ht="15.75" thickBot="1" x14ac:dyDescent="0.25">
      <c r="B85" s="189">
        <v>1257</v>
      </c>
      <c r="C85" s="99" t="s">
        <v>13</v>
      </c>
      <c r="D85" s="100" t="e">
        <v>#VALUE!</v>
      </c>
      <c r="E85" s="100">
        <v>0.19773569583987527</v>
      </c>
      <c r="F85" s="100">
        <v>0.5000756630795099</v>
      </c>
      <c r="G85" s="100">
        <v>0.50601098928944566</v>
      </c>
      <c r="H85" s="100">
        <v>0.27638360112108484</v>
      </c>
      <c r="I85" s="100" t="e">
        <v>#VALUE!</v>
      </c>
      <c r="J85" s="100"/>
      <c r="K85" s="100" t="e">
        <v>#VALUE!</v>
      </c>
      <c r="M85" s="131">
        <v>1257</v>
      </c>
      <c r="N85" s="99" t="s">
        <v>13</v>
      </c>
      <c r="O85" s="100">
        <v>0.36247378928918089</v>
      </c>
      <c r="P85" s="100">
        <v>4.7290861330154925</v>
      </c>
      <c r="Q85" s="100">
        <v>5.6220144798808676</v>
      </c>
      <c r="R85" s="100">
        <v>4.8645342367113669</v>
      </c>
      <c r="S85" s="100">
        <v>3.685874409059462</v>
      </c>
      <c r="T85" s="100">
        <v>2.4677109892441482</v>
      </c>
      <c r="U85" s="100"/>
      <c r="V85" s="100">
        <v>0.73090334029921533</v>
      </c>
      <c r="W85" s="1">
        <f>(Q85-V85)/Q85</f>
        <v>0.86999262579012371</v>
      </c>
      <c r="X85" s="4">
        <v>170</v>
      </c>
      <c r="Y85" s="1">
        <v>6.0319720623194684</v>
      </c>
      <c r="AF85" s="3">
        <v>152</v>
      </c>
      <c r="AG85" s="3">
        <v>4.6064510277192019</v>
      </c>
    </row>
    <row r="86" spans="2:33" ht="15.75" thickBot="1" x14ac:dyDescent="0.25">
      <c r="B86" s="190"/>
      <c r="C86" s="101" t="s">
        <v>14</v>
      </c>
      <c r="D86" s="100" t="e">
        <v>#VALUE!</v>
      </c>
      <c r="E86" s="100">
        <v>1.6415753519330462E-2</v>
      </c>
      <c r="F86" s="100">
        <v>2.2193852392432066E-2</v>
      </c>
      <c r="G86" s="100">
        <v>2.0678290304177997E-2</v>
      </c>
      <c r="H86" s="100">
        <v>1.7626855583606077E-2</v>
      </c>
      <c r="I86" s="100" t="e">
        <v>#VALUE!</v>
      </c>
      <c r="J86" s="100"/>
      <c r="K86" s="100" t="e">
        <v>#VALUE!</v>
      </c>
      <c r="M86" s="132"/>
      <c r="N86" s="101" t="s">
        <v>14</v>
      </c>
      <c r="O86" s="100">
        <v>1.7461661999548739E-2</v>
      </c>
      <c r="P86" s="100">
        <v>0.32658858837949656</v>
      </c>
      <c r="Q86" s="100">
        <v>5.3531652648119099E-2</v>
      </c>
      <c r="R86" s="100">
        <v>0.38024351625387171</v>
      </c>
      <c r="S86" s="100">
        <v>0.15289125534029421</v>
      </c>
      <c r="T86" s="100">
        <v>2.8864783849809148E-2</v>
      </c>
      <c r="U86" s="100"/>
      <c r="V86" s="100">
        <v>2.5978313854223389E-2</v>
      </c>
      <c r="X86" s="4">
        <v>175</v>
      </c>
      <c r="Y86" s="1">
        <v>6.0319720634918852</v>
      </c>
      <c r="AF86" s="3">
        <v>154</v>
      </c>
      <c r="AG86" s="3">
        <v>4.6112154611619136</v>
      </c>
    </row>
    <row r="87" spans="2:33" ht="15.75" thickBot="1" x14ac:dyDescent="0.25">
      <c r="B87" s="191"/>
      <c r="C87" s="102" t="s">
        <v>15</v>
      </c>
      <c r="D87" s="100" t="e">
        <v>#VALUE!</v>
      </c>
      <c r="E87" s="100">
        <v>8.3018665140884842</v>
      </c>
      <c r="F87" s="100">
        <v>4.4380988780298507</v>
      </c>
      <c r="G87" s="100">
        <v>4.0865298860831087</v>
      </c>
      <c r="H87" s="100">
        <v>6.3776778043657067</v>
      </c>
      <c r="I87" s="100" t="e">
        <v>#VALUE!</v>
      </c>
      <c r="J87" s="100"/>
      <c r="K87" s="100" t="e">
        <v>#VALUE!</v>
      </c>
      <c r="M87" s="133"/>
      <c r="N87" s="102" t="s">
        <v>15</v>
      </c>
      <c r="O87" s="100">
        <v>4.8173585278514741</v>
      </c>
      <c r="P87" s="100">
        <v>6.9059555946647126</v>
      </c>
      <c r="Q87" s="100">
        <v>0.95217920266284073</v>
      </c>
      <c r="R87" s="100">
        <v>7.8166479615720128</v>
      </c>
      <c r="S87" s="100">
        <v>4.1480321457645113</v>
      </c>
      <c r="T87" s="100">
        <v>1.1696987198103914</v>
      </c>
      <c r="U87" s="100"/>
      <c r="V87" s="100">
        <v>3.5542748844995633</v>
      </c>
      <c r="X87" s="4"/>
      <c r="AF87" s="3">
        <v>156</v>
      </c>
      <c r="AG87" s="3">
        <v>4.6153521914843942</v>
      </c>
    </row>
    <row r="88" spans="2:33" x14ac:dyDescent="0.2">
      <c r="X88" s="4"/>
      <c r="AF88" s="3">
        <v>158</v>
      </c>
      <c r="AG88" s="3">
        <v>4.6189427903714186</v>
      </c>
    </row>
    <row r="89" spans="2:33" x14ac:dyDescent="0.2">
      <c r="X89" s="4"/>
      <c r="AF89" s="3">
        <v>160</v>
      </c>
      <c r="AG89" s="3">
        <v>4.6220585112151644</v>
      </c>
    </row>
    <row r="90" spans="2:33" x14ac:dyDescent="0.2">
      <c r="B90" s="192" t="s">
        <v>17</v>
      </c>
      <c r="C90" s="192"/>
      <c r="D90" s="192"/>
      <c r="E90" s="192"/>
      <c r="F90" s="192"/>
      <c r="G90" s="192"/>
      <c r="H90" s="192"/>
      <c r="I90" s="192"/>
      <c r="J90" s="192"/>
      <c r="K90" s="192"/>
      <c r="X90" s="4"/>
      <c r="AF90" s="3">
        <v>162</v>
      </c>
      <c r="AG90" s="3">
        <v>4.6247615230250041</v>
      </c>
    </row>
    <row r="91" spans="2:33" ht="15" thickBot="1" x14ac:dyDescent="0.25"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X91" s="4"/>
      <c r="AF91" s="3">
        <v>164</v>
      </c>
      <c r="AG91" s="3">
        <v>4.6271060151614396</v>
      </c>
    </row>
    <row r="92" spans="2:33" ht="15.75" thickBot="1" x14ac:dyDescent="0.25">
      <c r="B92" s="114" t="s">
        <v>11</v>
      </c>
      <c r="C92" s="79" t="s">
        <v>12</v>
      </c>
      <c r="D92" s="80">
        <v>0</v>
      </c>
      <c r="E92" s="81">
        <v>21</v>
      </c>
      <c r="F92" s="82">
        <v>45</v>
      </c>
      <c r="G92" s="82">
        <v>69</v>
      </c>
      <c r="H92" s="82">
        <v>93</v>
      </c>
      <c r="I92" s="82">
        <v>119</v>
      </c>
      <c r="J92" s="82">
        <v>144</v>
      </c>
      <c r="K92" s="82">
        <v>165</v>
      </c>
      <c r="X92" s="4"/>
      <c r="AF92" s="3">
        <v>166</v>
      </c>
      <c r="AG92" s="3">
        <v>4.6291391814472362</v>
      </c>
    </row>
    <row r="93" spans="2:33" ht="15.75" thickBot="1" x14ac:dyDescent="0.25">
      <c r="B93" s="177">
        <v>183</v>
      </c>
      <c r="C93" s="83" t="s">
        <v>13</v>
      </c>
      <c r="D93" s="84" t="e">
        <v>#VALUE!</v>
      </c>
      <c r="E93" s="84">
        <v>0.34860062799853936</v>
      </c>
      <c r="F93" s="84">
        <v>0.22464263479226682</v>
      </c>
      <c r="G93" s="84">
        <v>0.20960627678951063</v>
      </c>
      <c r="H93" s="84">
        <v>0.21188745681158569</v>
      </c>
      <c r="I93" s="84"/>
      <c r="J93" s="84">
        <v>0.22829035640049961</v>
      </c>
      <c r="K93" s="84">
        <v>0.2466234071225003</v>
      </c>
      <c r="X93" s="4"/>
      <c r="AF93" s="3">
        <v>168</v>
      </c>
      <c r="AG93" s="3">
        <v>4.6309020931624545</v>
      </c>
    </row>
    <row r="94" spans="2:33" ht="15.75" thickBot="1" x14ac:dyDescent="0.25">
      <c r="B94" s="178"/>
      <c r="C94" s="85" t="s">
        <v>14</v>
      </c>
      <c r="D94" s="84" t="e">
        <v>#VALUE!</v>
      </c>
      <c r="E94" s="84">
        <v>5.5020063310485491E-3</v>
      </c>
      <c r="F94" s="84">
        <v>1.0114506463808071E-2</v>
      </c>
      <c r="G94" s="84">
        <v>1.0039498217970001E-2</v>
      </c>
      <c r="H94" s="84">
        <v>6.3594790139077095E-3</v>
      </c>
      <c r="I94" s="84"/>
      <c r="J94" s="84">
        <v>1.1680427042843416E-2</v>
      </c>
      <c r="K94" s="84">
        <v>9.1873433712923308E-3</v>
      </c>
      <c r="X94" s="4"/>
      <c r="AF94" s="3">
        <v>170</v>
      </c>
      <c r="AG94" s="3">
        <v>4.632430470760494</v>
      </c>
    </row>
    <row r="95" spans="2:33" ht="15.75" thickBot="1" x14ac:dyDescent="0.25">
      <c r="B95" s="179"/>
      <c r="C95" s="86" t="s">
        <v>15</v>
      </c>
      <c r="D95" s="84" t="e">
        <v>#VALUE!</v>
      </c>
      <c r="E95" s="84">
        <v>1.5783122258378728</v>
      </c>
      <c r="F95" s="84">
        <v>4.5024874611007082</v>
      </c>
      <c r="G95" s="84">
        <v>4.789693501426866</v>
      </c>
      <c r="H95" s="84">
        <v>3.0013475595030989</v>
      </c>
      <c r="I95" s="84"/>
      <c r="J95" s="84">
        <v>5.1164785175384013</v>
      </c>
      <c r="K95" s="84">
        <v>3.725251985805583</v>
      </c>
    </row>
    <row r="96" spans="2:33" ht="15" x14ac:dyDescent="0.2">
      <c r="B96" s="181">
        <v>1202</v>
      </c>
      <c r="C96" s="108" t="s">
        <v>13</v>
      </c>
      <c r="D96" s="109" t="e">
        <v>#VALUE!</v>
      </c>
      <c r="E96" s="109">
        <v>0.13402663146792756</v>
      </c>
      <c r="F96" s="109">
        <v>0.23543640641573715</v>
      </c>
      <c r="G96" s="109">
        <v>0.33700979174253515</v>
      </c>
      <c r="H96" s="109">
        <v>0.19385319249204105</v>
      </c>
      <c r="I96" s="109"/>
      <c r="J96" s="109">
        <v>0.22532336680360276</v>
      </c>
      <c r="K96" s="109">
        <v>0.24303560076340056</v>
      </c>
    </row>
    <row r="97" spans="1:11" ht="18" x14ac:dyDescent="0.2">
      <c r="A97" s="144" t="s">
        <v>21</v>
      </c>
      <c r="B97" s="181"/>
      <c r="C97" s="89" t="s">
        <v>14</v>
      </c>
      <c r="D97" s="109" t="e">
        <v>#VALUE!</v>
      </c>
      <c r="E97" s="109">
        <v>7.7515712588698419E-3</v>
      </c>
      <c r="F97" s="109">
        <v>4.5280699618479468E-3</v>
      </c>
      <c r="G97" s="109">
        <v>1.2933569711150561E-2</v>
      </c>
      <c r="H97" s="109">
        <v>1.096844558330253E-2</v>
      </c>
      <c r="I97" s="109"/>
      <c r="J97" s="109">
        <v>4.8145456972805284E-3</v>
      </c>
      <c r="K97" s="109">
        <v>1.7471610490294394E-2</v>
      </c>
    </row>
    <row r="98" spans="1:11" ht="15.75" thickBot="1" x14ac:dyDescent="0.25">
      <c r="B98" s="181"/>
      <c r="C98" s="110" t="s">
        <v>15</v>
      </c>
      <c r="D98" s="109" t="e">
        <v>#VALUE!</v>
      </c>
      <c r="E98" s="109">
        <v>5.7836052238056768</v>
      </c>
      <c r="F98" s="109">
        <v>1.923266681981296</v>
      </c>
      <c r="G98" s="109">
        <v>3.8377430057080955</v>
      </c>
      <c r="H98" s="109">
        <v>5.6581196534861586</v>
      </c>
      <c r="I98" s="109"/>
      <c r="J98" s="109">
        <v>2.1367272136835243</v>
      </c>
      <c r="K98" s="109">
        <v>7.1889099520457966</v>
      </c>
    </row>
    <row r="99" spans="1:11" ht="15.75" thickBot="1" x14ac:dyDescent="0.25">
      <c r="B99" s="183">
        <v>1239</v>
      </c>
      <c r="C99" s="91" t="s">
        <v>13</v>
      </c>
      <c r="D99" s="92" t="e">
        <v>#VALUE!</v>
      </c>
      <c r="E99" s="92">
        <v>0.14698028576353325</v>
      </c>
      <c r="F99" s="92">
        <v>0.14664381255653777</v>
      </c>
      <c r="G99" s="92">
        <v>0.16829352774749401</v>
      </c>
      <c r="H99" s="92">
        <v>0.20409712040736619</v>
      </c>
      <c r="I99" s="92"/>
      <c r="J99" s="92">
        <v>0.23522450276626108</v>
      </c>
      <c r="K99" s="92">
        <v>0.28847302387708718</v>
      </c>
    </row>
    <row r="100" spans="1:11" ht="15.75" thickBot="1" x14ac:dyDescent="0.25">
      <c r="B100" s="184"/>
      <c r="C100" s="93" t="s">
        <v>14</v>
      </c>
      <c r="D100" s="92" t="e">
        <v>#VALUE!</v>
      </c>
      <c r="E100" s="92">
        <v>3.1645204991202908E-3</v>
      </c>
      <c r="F100" s="92">
        <v>1.8293445726811141E-2</v>
      </c>
      <c r="G100" s="92">
        <v>2.0081763586526667E-2</v>
      </c>
      <c r="H100" s="92">
        <v>3.278413490695492E-3</v>
      </c>
      <c r="I100" s="92"/>
      <c r="J100" s="92">
        <v>2.0389331064558314E-2</v>
      </c>
      <c r="K100" s="92">
        <v>2.2911997473537921E-2</v>
      </c>
    </row>
    <row r="101" spans="1:11" ht="15.75" thickBot="1" x14ac:dyDescent="0.25">
      <c r="B101" s="185"/>
      <c r="C101" s="94" t="s">
        <v>15</v>
      </c>
      <c r="D101" s="92" t="e">
        <v>#VALUE!</v>
      </c>
      <c r="E101" s="92">
        <v>2.1530237764073177</v>
      </c>
      <c r="F101" s="92">
        <v>12.474747763229489</v>
      </c>
      <c r="G101" s="92">
        <v>11.93258223017177</v>
      </c>
      <c r="H101" s="92">
        <v>1.606300708286313</v>
      </c>
      <c r="I101" s="92"/>
      <c r="J101" s="92">
        <v>8.6680302539820335</v>
      </c>
      <c r="K101" s="92">
        <v>7.9425095510144761</v>
      </c>
    </row>
    <row r="102" spans="1:11" ht="15" x14ac:dyDescent="0.2">
      <c r="B102" s="187">
        <v>1255</v>
      </c>
      <c r="C102" s="111" t="s">
        <v>13</v>
      </c>
      <c r="D102" s="112" t="e">
        <v>#VALUE!</v>
      </c>
      <c r="E102" s="112">
        <v>0.57943253147185825</v>
      </c>
      <c r="F102" s="112">
        <v>0.49146205155838957</v>
      </c>
      <c r="G102" s="112">
        <v>0.50876593657918101</v>
      </c>
      <c r="H102" s="112">
        <v>0.51903412396449411</v>
      </c>
      <c r="I102" s="112">
        <v>0.55005735985455706</v>
      </c>
      <c r="J102" s="112"/>
      <c r="K102" s="112">
        <v>0.54025156925068851</v>
      </c>
    </row>
    <row r="103" spans="1:11" ht="15" x14ac:dyDescent="0.2">
      <c r="B103" s="187"/>
      <c r="C103" s="97" t="s">
        <v>14</v>
      </c>
      <c r="D103" s="112" t="e">
        <v>#VALUE!</v>
      </c>
      <c r="E103" s="112">
        <v>6.3801985418084489E-2</v>
      </c>
      <c r="F103" s="112">
        <v>1.0927575158584276E-2</v>
      </c>
      <c r="G103" s="112">
        <v>1.4119141294593558E-2</v>
      </c>
      <c r="H103" s="112">
        <v>1.0545937206524338E-2</v>
      </c>
      <c r="I103" s="112">
        <v>2.4720292152915199E-2</v>
      </c>
      <c r="J103" s="112"/>
      <c r="K103" s="112">
        <v>7.3208637350457382E-3</v>
      </c>
    </row>
    <row r="104" spans="1:11" ht="15.75" thickBot="1" x14ac:dyDescent="0.25">
      <c r="B104" s="187"/>
      <c r="C104" s="113" t="s">
        <v>15</v>
      </c>
      <c r="D104" s="112" t="e">
        <v>#VALUE!</v>
      </c>
      <c r="E104" s="112">
        <v>11.0111155229784</v>
      </c>
      <c r="F104" s="112">
        <v>2.2234829981142488</v>
      </c>
      <c r="G104" s="112">
        <v>2.7751742558724048</v>
      </c>
      <c r="H104" s="112">
        <v>2.0318388945166466</v>
      </c>
      <c r="I104" s="112">
        <v>4.494129877555241</v>
      </c>
      <c r="J104" s="112"/>
      <c r="K104" s="112">
        <v>1.35508421478526</v>
      </c>
    </row>
    <row r="105" spans="1:11" ht="15.75" thickBot="1" x14ac:dyDescent="0.25">
      <c r="B105" s="189">
        <v>1257</v>
      </c>
      <c r="C105" s="99" t="s">
        <v>13</v>
      </c>
      <c r="D105" s="100" t="e">
        <v>#VALUE!</v>
      </c>
      <c r="E105" s="100">
        <v>0.30579225442308039</v>
      </c>
      <c r="F105" s="100">
        <v>0.33379084216199617</v>
      </c>
      <c r="G105" s="100">
        <v>0.34039979879517518</v>
      </c>
      <c r="H105" s="100">
        <v>0.33571580289685299</v>
      </c>
      <c r="I105" s="100">
        <v>0.39216002963092728</v>
      </c>
      <c r="J105" s="100"/>
      <c r="K105" s="100">
        <v>0.40760575208538691</v>
      </c>
    </row>
    <row r="106" spans="1:11" ht="15.75" thickBot="1" x14ac:dyDescent="0.25">
      <c r="B106" s="190"/>
      <c r="C106" s="101" t="s">
        <v>14</v>
      </c>
      <c r="D106" s="100" t="e">
        <v>#VALUE!</v>
      </c>
      <c r="E106" s="100">
        <v>2.1361648089192498E-2</v>
      </c>
      <c r="F106" s="100">
        <v>6.6390701848050996E-3</v>
      </c>
      <c r="G106" s="100">
        <v>4.829716080962664E-3</v>
      </c>
      <c r="H106" s="100">
        <v>2.9971947948724657E-2</v>
      </c>
      <c r="I106" s="100">
        <v>1.2887500846764668E-2</v>
      </c>
      <c r="J106" s="100"/>
      <c r="K106" s="100">
        <v>9.4369840014568648E-3</v>
      </c>
    </row>
    <row r="107" spans="1:11" ht="15.75" thickBot="1" x14ac:dyDescent="0.25">
      <c r="B107" s="191"/>
      <c r="C107" s="102" t="s">
        <v>15</v>
      </c>
      <c r="D107" s="100" t="e">
        <v>#VALUE!</v>
      </c>
      <c r="E107" s="100">
        <v>6.9856733714508943</v>
      </c>
      <c r="F107" s="100">
        <v>1.9889911124592836</v>
      </c>
      <c r="G107" s="100">
        <v>1.4188363500969028</v>
      </c>
      <c r="H107" s="100">
        <v>8.9277739356027244</v>
      </c>
      <c r="I107" s="100">
        <v>3.2862861773275194</v>
      </c>
      <c r="J107" s="100"/>
      <c r="K107" s="100">
        <v>2.3152234611939351</v>
      </c>
    </row>
  </sheetData>
  <mergeCells count="16">
    <mergeCell ref="B73:B75"/>
    <mergeCell ref="B53:B55"/>
    <mergeCell ref="B56:B58"/>
    <mergeCell ref="B59:B61"/>
    <mergeCell ref="B62:B64"/>
    <mergeCell ref="B65:B67"/>
    <mergeCell ref="B96:B98"/>
    <mergeCell ref="B99:B101"/>
    <mergeCell ref="B102:B104"/>
    <mergeCell ref="B105:B107"/>
    <mergeCell ref="B76:B78"/>
    <mergeCell ref="B79:B81"/>
    <mergeCell ref="B82:B84"/>
    <mergeCell ref="B85:B87"/>
    <mergeCell ref="B90:K91"/>
    <mergeCell ref="B93:B9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B2:Q100"/>
  <sheetViews>
    <sheetView topLeftCell="A82" zoomScale="106" zoomScaleNormal="106" workbookViewId="0">
      <selection activeCell="G90" sqref="G90"/>
    </sheetView>
  </sheetViews>
  <sheetFormatPr defaultRowHeight="14.25" x14ac:dyDescent="0.2"/>
  <cols>
    <col min="11" max="11" width="9.875" bestFit="1" customWidth="1"/>
  </cols>
  <sheetData>
    <row r="2" spans="2:11" ht="15.75" thickBot="1" x14ac:dyDescent="0.25">
      <c r="B2" s="118" t="s">
        <v>10</v>
      </c>
      <c r="C2" s="118" t="s">
        <v>23</v>
      </c>
      <c r="D2" s="118">
        <v>180</v>
      </c>
      <c r="E2" s="118" t="s">
        <v>24</v>
      </c>
      <c r="F2" s="118"/>
      <c r="G2" s="118"/>
      <c r="H2" s="118"/>
      <c r="I2" s="118"/>
      <c r="J2" s="118"/>
      <c r="K2" s="1"/>
    </row>
    <row r="3" spans="2:11" ht="15.75" thickBot="1" x14ac:dyDescent="0.25">
      <c r="B3" s="118"/>
      <c r="C3" s="118"/>
      <c r="D3" s="118"/>
      <c r="E3" s="118"/>
      <c r="F3" s="118"/>
      <c r="G3" s="118"/>
      <c r="H3" s="118"/>
      <c r="I3" s="118"/>
      <c r="J3" s="118"/>
      <c r="K3" s="79" t="s">
        <v>25</v>
      </c>
    </row>
    <row r="4" spans="2:11" ht="15.75" thickBot="1" x14ac:dyDescent="0.25">
      <c r="B4" s="78" t="s">
        <v>11</v>
      </c>
      <c r="C4" s="79" t="s">
        <v>12</v>
      </c>
      <c r="D4" s="80">
        <v>0</v>
      </c>
      <c r="E4" s="81">
        <v>21</v>
      </c>
      <c r="F4" s="82">
        <v>45</v>
      </c>
      <c r="G4" s="82">
        <v>69</v>
      </c>
      <c r="H4" s="82">
        <v>93</v>
      </c>
      <c r="I4" s="82" t="s">
        <v>53</v>
      </c>
      <c r="J4" s="82">
        <v>165</v>
      </c>
      <c r="K4" s="80">
        <v>0</v>
      </c>
    </row>
    <row r="5" spans="2:11" ht="15.75" thickBot="1" x14ac:dyDescent="0.25">
      <c r="B5" s="177">
        <v>183</v>
      </c>
      <c r="C5" s="83" t="s">
        <v>13</v>
      </c>
      <c r="D5" s="84">
        <v>20.835118234992809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f>D5/$D$2</f>
        <v>0.11575065686107117</v>
      </c>
    </row>
    <row r="6" spans="2:11" ht="15.75" thickBot="1" x14ac:dyDescent="0.25">
      <c r="B6" s="178"/>
      <c r="C6" s="85" t="s">
        <v>14</v>
      </c>
      <c r="D6" s="84">
        <v>2.0367034656842451</v>
      </c>
      <c r="E6" s="84" t="e">
        <v>#VALUE!</v>
      </c>
      <c r="F6" s="84" t="e">
        <v>#VALUE!</v>
      </c>
      <c r="G6" s="84" t="e">
        <v>#VALUE!</v>
      </c>
      <c r="H6" s="84" t="e">
        <v>#VALUE!</v>
      </c>
      <c r="I6" s="84" t="e">
        <v>#VALUE!</v>
      </c>
      <c r="J6" s="84" t="e">
        <v>#VALUE!</v>
      </c>
      <c r="K6" s="1"/>
    </row>
    <row r="7" spans="2:11" ht="15.75" thickBot="1" x14ac:dyDescent="0.25">
      <c r="B7" s="179"/>
      <c r="C7" s="86" t="s">
        <v>15</v>
      </c>
      <c r="D7" s="84">
        <v>9.7753391303706607</v>
      </c>
      <c r="E7" s="84" t="e">
        <v>#VALUE!</v>
      </c>
      <c r="F7" s="84" t="e">
        <v>#VALUE!</v>
      </c>
      <c r="G7" s="84" t="e">
        <v>#VALUE!</v>
      </c>
      <c r="H7" s="84" t="e">
        <v>#VALUE!</v>
      </c>
      <c r="I7" s="84" t="e">
        <v>#VALUE!</v>
      </c>
      <c r="J7" s="84" t="e">
        <v>#VALUE!</v>
      </c>
      <c r="K7" s="1"/>
    </row>
    <row r="8" spans="2:11" ht="15.75" thickBot="1" x14ac:dyDescent="0.25">
      <c r="B8" s="180">
        <v>1202</v>
      </c>
      <c r="C8" s="87" t="s">
        <v>13</v>
      </c>
      <c r="D8" s="88">
        <v>21.048250521230646</v>
      </c>
      <c r="E8" s="88" t="e">
        <v>#VALUE!</v>
      </c>
      <c r="F8" s="88" t="e">
        <v>#VALUE!</v>
      </c>
      <c r="G8" s="88" t="e">
        <v>#VALUE!</v>
      </c>
      <c r="H8" s="88" t="e">
        <v>#VALUE!</v>
      </c>
      <c r="I8" s="88" t="e">
        <v>#VALUE!</v>
      </c>
      <c r="J8" s="88" t="e">
        <v>#VALUE!</v>
      </c>
      <c r="K8" s="84">
        <f>D8/$D$2</f>
        <v>0.11693472511794803</v>
      </c>
    </row>
    <row r="9" spans="2:11" ht="15.75" thickBot="1" x14ac:dyDescent="0.25">
      <c r="B9" s="181"/>
      <c r="C9" s="89" t="s">
        <v>14</v>
      </c>
      <c r="D9" s="88">
        <v>1.0724649187167954</v>
      </c>
      <c r="E9" s="88" t="e">
        <v>#VALUE!</v>
      </c>
      <c r="F9" s="88" t="e">
        <v>#VALUE!</v>
      </c>
      <c r="G9" s="88" t="e">
        <v>#VALUE!</v>
      </c>
      <c r="H9" s="88" t="e">
        <v>#VALUE!</v>
      </c>
      <c r="I9" s="88" t="e">
        <v>#VALUE!</v>
      </c>
      <c r="J9" s="88" t="e">
        <v>#VALUE!</v>
      </c>
      <c r="K9" s="1"/>
    </row>
    <row r="10" spans="2:11" ht="15.75" thickBot="1" x14ac:dyDescent="0.25">
      <c r="B10" s="182"/>
      <c r="C10" s="90" t="s">
        <v>15</v>
      </c>
      <c r="D10" s="88">
        <v>5.0952686905500153</v>
      </c>
      <c r="E10" s="88" t="e">
        <v>#VALUE!</v>
      </c>
      <c r="F10" s="88" t="e">
        <v>#VALUE!</v>
      </c>
      <c r="G10" s="88" t="e">
        <v>#VALUE!</v>
      </c>
      <c r="H10" s="88" t="e">
        <v>#VALUE!</v>
      </c>
      <c r="I10" s="88" t="e">
        <v>#VALUE!</v>
      </c>
      <c r="J10" s="88" t="e">
        <v>#VALUE!</v>
      </c>
      <c r="K10" s="1"/>
    </row>
    <row r="11" spans="2:11" ht="15.75" thickBot="1" x14ac:dyDescent="0.25">
      <c r="B11" s="183">
        <v>1239</v>
      </c>
      <c r="C11" s="91" t="s">
        <v>13</v>
      </c>
      <c r="D11" s="92">
        <v>19.916800465498078</v>
      </c>
      <c r="E11" s="92" t="e">
        <v>#VALUE!</v>
      </c>
      <c r="F11" s="92" t="e">
        <v>#VALUE!</v>
      </c>
      <c r="G11" s="92" t="e">
        <v>#VALUE!</v>
      </c>
      <c r="H11" s="92" t="e">
        <v>#VALUE!</v>
      </c>
      <c r="I11" s="92" t="e">
        <v>#VALUE!</v>
      </c>
      <c r="J11" s="92" t="e">
        <v>#VALUE!</v>
      </c>
      <c r="K11" s="84">
        <f>D11/$D$2</f>
        <v>0.11064889147498932</v>
      </c>
    </row>
    <row r="12" spans="2:11" ht="15.75" thickBot="1" x14ac:dyDescent="0.25">
      <c r="B12" s="184"/>
      <c r="C12" s="93" t="s">
        <v>14</v>
      </c>
      <c r="D12" s="92">
        <v>1.5922881134405724</v>
      </c>
      <c r="E12" s="92" t="e">
        <v>#VALUE!</v>
      </c>
      <c r="F12" s="92" t="e">
        <v>#VALUE!</v>
      </c>
      <c r="G12" s="92" t="e">
        <v>#VALUE!</v>
      </c>
      <c r="H12" s="92" t="e">
        <v>#VALUE!</v>
      </c>
      <c r="I12" s="92" t="e">
        <v>#VALUE!</v>
      </c>
      <c r="J12" s="92" t="e">
        <v>#VALUE!</v>
      </c>
      <c r="K12" s="1"/>
    </row>
    <row r="13" spans="2:11" ht="15.75" thickBot="1" x14ac:dyDescent="0.25">
      <c r="B13" s="185"/>
      <c r="C13" s="94" t="s">
        <v>15</v>
      </c>
      <c r="D13" s="92">
        <v>7.994698326163868</v>
      </c>
      <c r="E13" s="92" t="e">
        <v>#VALUE!</v>
      </c>
      <c r="F13" s="92" t="e">
        <v>#VALUE!</v>
      </c>
      <c r="G13" s="92" t="e">
        <v>#VALUE!</v>
      </c>
      <c r="H13" s="92" t="e">
        <v>#VALUE!</v>
      </c>
      <c r="I13" s="92" t="e">
        <v>#VALUE!</v>
      </c>
      <c r="J13" s="92" t="e">
        <v>#VALUE!</v>
      </c>
      <c r="K13" s="1"/>
    </row>
    <row r="14" spans="2:11" ht="15.75" thickBot="1" x14ac:dyDescent="0.25">
      <c r="B14" s="186">
        <v>1255</v>
      </c>
      <c r="C14" s="95" t="s">
        <v>13</v>
      </c>
      <c r="D14" s="96">
        <v>20.420427090840516</v>
      </c>
      <c r="E14" s="96" t="e">
        <v>#VALUE!</v>
      </c>
      <c r="F14" s="96" t="e">
        <v>#VALUE!</v>
      </c>
      <c r="G14" s="96" t="e">
        <v>#VALUE!</v>
      </c>
      <c r="H14" s="96" t="e">
        <v>#VALUE!</v>
      </c>
      <c r="I14" s="96" t="e">
        <v>#VALUE!</v>
      </c>
      <c r="J14" s="96" t="e">
        <v>#VALUE!</v>
      </c>
      <c r="K14" s="84">
        <f>D14/$D$2</f>
        <v>0.1134468171713362</v>
      </c>
    </row>
    <row r="15" spans="2:11" ht="15.75" thickBot="1" x14ac:dyDescent="0.25">
      <c r="B15" s="187"/>
      <c r="C15" s="97" t="s">
        <v>14</v>
      </c>
      <c r="D15" s="96">
        <v>1.4137606953941466</v>
      </c>
      <c r="E15" s="96" t="e">
        <v>#VALUE!</v>
      </c>
      <c r="F15" s="96" t="e">
        <v>#VALUE!</v>
      </c>
      <c r="G15" s="96" t="e">
        <v>#VALUE!</v>
      </c>
      <c r="H15" s="96" t="e">
        <v>#VALUE!</v>
      </c>
      <c r="I15" s="96" t="e">
        <v>#VALUE!</v>
      </c>
      <c r="J15" s="96" t="e">
        <v>#VALUE!</v>
      </c>
      <c r="K15" s="1"/>
    </row>
    <row r="16" spans="2:11" ht="15.75" thickBot="1" x14ac:dyDescent="0.25">
      <c r="B16" s="188"/>
      <c r="C16" s="98" t="s">
        <v>15</v>
      </c>
      <c r="D16" s="96">
        <v>6.9232670262233746</v>
      </c>
      <c r="E16" s="96" t="e">
        <v>#VALUE!</v>
      </c>
      <c r="F16" s="96" t="e">
        <v>#VALUE!</v>
      </c>
      <c r="G16" s="96" t="e">
        <v>#VALUE!</v>
      </c>
      <c r="H16" s="96" t="e">
        <v>#VALUE!</v>
      </c>
      <c r="I16" s="96" t="e">
        <v>#VALUE!</v>
      </c>
      <c r="J16" s="96" t="e">
        <v>#VALUE!</v>
      </c>
      <c r="K16" s="1"/>
    </row>
    <row r="17" spans="2:17" ht="15.75" thickBot="1" x14ac:dyDescent="0.25">
      <c r="B17" s="189">
        <v>1257</v>
      </c>
      <c r="C17" s="99" t="s">
        <v>13</v>
      </c>
      <c r="D17" s="100">
        <v>20.853438412874691</v>
      </c>
      <c r="E17" s="100">
        <v>6.3331431623610923</v>
      </c>
      <c r="F17" s="100" t="e">
        <v>#VALUE!</v>
      </c>
      <c r="G17" s="100" t="e">
        <v>#VALUE!</v>
      </c>
      <c r="H17" s="100" t="e">
        <v>#VALUE!</v>
      </c>
      <c r="I17" s="100" t="e">
        <v>#VALUE!</v>
      </c>
      <c r="J17" s="100" t="e">
        <v>#VALUE!</v>
      </c>
      <c r="K17" s="84">
        <f>D17/$D$2</f>
        <v>0.11585243562708161</v>
      </c>
    </row>
    <row r="18" spans="2:17" ht="15.75" thickBot="1" x14ac:dyDescent="0.25">
      <c r="B18" s="190"/>
      <c r="C18" s="101" t="s">
        <v>14</v>
      </c>
      <c r="D18" s="100">
        <v>0.63593112993277123</v>
      </c>
      <c r="E18" s="100">
        <v>0.28200000324677116</v>
      </c>
      <c r="F18" s="100" t="e">
        <v>#VALUE!</v>
      </c>
      <c r="G18" s="100" t="e">
        <v>#VALUE!</v>
      </c>
      <c r="H18" s="100" t="e">
        <v>#VALUE!</v>
      </c>
      <c r="I18" s="100" t="e">
        <v>#VALUE!</v>
      </c>
      <c r="J18" s="100" t="e">
        <v>#VALUE!</v>
      </c>
      <c r="K18" s="1"/>
    </row>
    <row r="19" spans="2:17" ht="15.75" thickBot="1" x14ac:dyDescent="0.25">
      <c r="B19" s="191"/>
      <c r="C19" s="102" t="s">
        <v>15</v>
      </c>
      <c r="D19" s="100">
        <v>3.049526496983606</v>
      </c>
      <c r="E19" s="100">
        <v>4.4527653333773252</v>
      </c>
      <c r="F19" s="100" t="e">
        <v>#VALUE!</v>
      </c>
      <c r="G19" s="100" t="e">
        <v>#VALUE!</v>
      </c>
      <c r="H19" s="100" t="e">
        <v>#VALUE!</v>
      </c>
      <c r="I19" s="100" t="e">
        <v>#VALUE!</v>
      </c>
      <c r="J19" s="100" t="e">
        <v>#VALUE!</v>
      </c>
      <c r="K19" s="1"/>
    </row>
    <row r="20" spans="2:17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7" x14ac:dyDescent="0.2">
      <c r="B21" s="1"/>
      <c r="C21" t="s">
        <v>43</v>
      </c>
      <c r="D21" s="1"/>
      <c r="E21" s="1"/>
      <c r="F21" s="1"/>
      <c r="G21" s="1"/>
      <c r="H21" s="1"/>
      <c r="I21" s="1"/>
      <c r="J21" s="1"/>
      <c r="K21" s="1"/>
    </row>
    <row r="22" spans="2:17" ht="15" x14ac:dyDescent="0.2">
      <c r="B22" s="117" t="s">
        <v>18</v>
      </c>
      <c r="C22" s="117" t="s">
        <v>23</v>
      </c>
      <c r="D22" s="117">
        <v>60.1</v>
      </c>
      <c r="E22" s="117" t="s">
        <v>24</v>
      </c>
      <c r="F22" s="117"/>
      <c r="G22" s="117"/>
      <c r="H22" s="117"/>
      <c r="I22" s="117"/>
      <c r="J22" s="117"/>
      <c r="K22" s="1" t="s">
        <v>30</v>
      </c>
      <c r="L22" s="1" t="s">
        <v>30</v>
      </c>
      <c r="M22" t="s">
        <v>29</v>
      </c>
      <c r="N22" t="s">
        <v>31</v>
      </c>
    </row>
    <row r="23" spans="2:17" ht="15.75" thickBot="1" x14ac:dyDescent="0.25">
      <c r="B23" s="117"/>
      <c r="C23" s="117"/>
      <c r="D23" s="117"/>
      <c r="E23" s="117"/>
      <c r="F23" s="117"/>
      <c r="G23" s="117"/>
      <c r="H23" s="117"/>
      <c r="I23" s="117"/>
      <c r="J23" s="117"/>
      <c r="K23" s="146" t="s">
        <v>27</v>
      </c>
      <c r="L23" s="146" t="s">
        <v>27</v>
      </c>
      <c r="M23" t="s">
        <v>30</v>
      </c>
      <c r="N23" t="s">
        <v>39</v>
      </c>
    </row>
    <row r="24" spans="2:17" ht="15.75" thickBot="1" x14ac:dyDescent="0.25">
      <c r="B24" s="78" t="s">
        <v>11</v>
      </c>
      <c r="C24" s="79" t="s">
        <v>12</v>
      </c>
      <c r="D24" s="80">
        <v>0</v>
      </c>
      <c r="E24" s="81">
        <v>21</v>
      </c>
      <c r="F24" s="82">
        <v>45</v>
      </c>
      <c r="G24" s="82">
        <v>69</v>
      </c>
      <c r="H24" s="82">
        <v>93</v>
      </c>
      <c r="I24" s="82" t="s">
        <v>53</v>
      </c>
      <c r="J24" s="82">
        <v>165</v>
      </c>
      <c r="K24" s="82" t="s">
        <v>37</v>
      </c>
      <c r="L24" s="82">
        <v>21</v>
      </c>
      <c r="M24" s="146" t="s">
        <v>27</v>
      </c>
      <c r="N24" t="s">
        <v>26</v>
      </c>
      <c r="P24" t="s">
        <v>33</v>
      </c>
    </row>
    <row r="25" spans="2:17" ht="15.75" thickBot="1" x14ac:dyDescent="0.25">
      <c r="B25" s="177">
        <v>183</v>
      </c>
      <c r="C25" s="83" t="s">
        <v>13</v>
      </c>
      <c r="D25" s="84" t="e">
        <v>#VALUE!</v>
      </c>
      <c r="E25" s="84">
        <v>0.68017104837986175</v>
      </c>
      <c r="F25" s="84">
        <v>1.7470108953690098</v>
      </c>
      <c r="G25" s="84">
        <v>2.5201450295203798</v>
      </c>
      <c r="H25" s="84">
        <v>2.6731118821016975</v>
      </c>
      <c r="I25" s="84">
        <v>2.911956303868886</v>
      </c>
      <c r="J25" s="84">
        <v>2.7719265856103998</v>
      </c>
      <c r="K25" s="147">
        <f>LARGE(E25:J25,1)/$D$22</f>
        <v>4.8451851977851679E-2</v>
      </c>
      <c r="L25" s="147">
        <f>E25/$D$22</f>
        <v>1.1317321936436968E-2</v>
      </c>
      <c r="M25">
        <f>K5*2/3</f>
        <v>7.7167104574047449E-2</v>
      </c>
      <c r="N25">
        <f>L25/M25*100</f>
        <v>14.6659927165949</v>
      </c>
    </row>
    <row r="26" spans="2:17" ht="15.75" thickBot="1" x14ac:dyDescent="0.25">
      <c r="B26" s="178"/>
      <c r="C26" s="85" t="s">
        <v>14</v>
      </c>
      <c r="D26" s="84" t="e">
        <v>#VALUE!</v>
      </c>
      <c r="E26" s="84">
        <v>3.2272052501017723E-2</v>
      </c>
      <c r="F26" s="84">
        <v>8.0913648144013806E-2</v>
      </c>
      <c r="G26" s="84">
        <v>5.1093128045192587E-2</v>
      </c>
      <c r="H26" s="84">
        <v>0.12549686809307709</v>
      </c>
      <c r="I26" s="84">
        <v>0.14049914954134901</v>
      </c>
      <c r="J26" s="84">
        <v>5.9749731900652442E-2</v>
      </c>
      <c r="K26" s="148"/>
    </row>
    <row r="27" spans="2:17" ht="15.75" thickBot="1" x14ac:dyDescent="0.25">
      <c r="B27" s="179"/>
      <c r="C27" s="86" t="s">
        <v>15</v>
      </c>
      <c r="D27" s="84" t="e">
        <v>#VALUE!</v>
      </c>
      <c r="E27" s="84">
        <v>4.7446965844677402</v>
      </c>
      <c r="F27" s="84">
        <v>4.6315479976971146</v>
      </c>
      <c r="G27" s="84">
        <v>2.0273884021236808</v>
      </c>
      <c r="H27" s="84">
        <v>4.6947854645876959</v>
      </c>
      <c r="I27" s="84">
        <v>4.8249058323670209</v>
      </c>
      <c r="J27" s="84">
        <v>2.1555308214447204</v>
      </c>
      <c r="K27" s="148" t="s">
        <v>32</v>
      </c>
    </row>
    <row r="28" spans="2:17" ht="15" x14ac:dyDescent="0.2">
      <c r="B28" s="181">
        <v>1202</v>
      </c>
      <c r="C28" s="108" t="s">
        <v>13</v>
      </c>
      <c r="D28" s="109" t="e">
        <v>#VALUE!</v>
      </c>
      <c r="E28" s="109">
        <v>0.35561791034893669</v>
      </c>
      <c r="F28" s="109">
        <v>0.74522624308539243</v>
      </c>
      <c r="G28" s="109">
        <v>0.73139591003133508</v>
      </c>
      <c r="H28" s="109">
        <v>0.91318838298976612</v>
      </c>
      <c r="I28" s="109">
        <v>1.3282349068490629</v>
      </c>
      <c r="J28" s="109">
        <v>1.8123377449248224</v>
      </c>
      <c r="K28" s="147">
        <f>LARGE(E28:J28,1)/$D$22</f>
        <v>3.0155370131860603E-2</v>
      </c>
      <c r="L28" s="147">
        <f>E28/$D$22</f>
        <v>5.9171033335929562E-3</v>
      </c>
      <c r="M28">
        <f>K8*2/3</f>
        <v>7.7956483411965358E-2</v>
      </c>
      <c r="N28">
        <f>L28/M28*100</f>
        <v>7.5902645612215425</v>
      </c>
      <c r="P28">
        <f>K28/M28*100</f>
        <v>38.682311992580374</v>
      </c>
    </row>
    <row r="29" spans="2:17" ht="15" x14ac:dyDescent="0.2">
      <c r="B29" s="181"/>
      <c r="C29" s="89" t="s">
        <v>14</v>
      </c>
      <c r="D29" s="109" t="e">
        <v>#VALUE!</v>
      </c>
      <c r="E29" s="109">
        <v>3.3147143144512364E-2</v>
      </c>
      <c r="F29" s="109">
        <v>1.5852540620053646E-2</v>
      </c>
      <c r="G29" s="109">
        <v>0.16739165347573801</v>
      </c>
      <c r="H29" s="109">
        <v>0.18660499638144776</v>
      </c>
      <c r="I29" s="109">
        <v>0.56244884087392744</v>
      </c>
      <c r="J29" s="109">
        <v>0</v>
      </c>
      <c r="K29" s="148"/>
    </row>
    <row r="30" spans="2:17" ht="15.75" thickBot="1" x14ac:dyDescent="0.25">
      <c r="B30" s="181"/>
      <c r="C30" s="110" t="s">
        <v>15</v>
      </c>
      <c r="D30" s="109" t="e">
        <v>#VALUE!</v>
      </c>
      <c r="E30" s="109">
        <v>9.3209993591121378</v>
      </c>
      <c r="F30" s="109">
        <v>2.1272118054271432</v>
      </c>
      <c r="G30" s="109">
        <v>22.886599607668913</v>
      </c>
      <c r="H30" s="109">
        <v>20.434447027294148</v>
      </c>
      <c r="I30" s="109">
        <v>42.345584954412189</v>
      </c>
      <c r="J30" s="109">
        <v>0</v>
      </c>
      <c r="K30" s="148" t="s">
        <v>32</v>
      </c>
      <c r="O30">
        <f>(N28+N31)/2</f>
        <v>7.9861452172851806</v>
      </c>
      <c r="Q30">
        <f>(P28+P31)/2</f>
        <v>38.273712613046257</v>
      </c>
    </row>
    <row r="31" spans="2:17" ht="15.75" thickBot="1" x14ac:dyDescent="0.25">
      <c r="B31" s="183">
        <v>1239</v>
      </c>
      <c r="C31" s="91" t="s">
        <v>13</v>
      </c>
      <c r="D31" s="92" t="e">
        <v>#VALUE!</v>
      </c>
      <c r="E31" s="92">
        <v>0.37160305639442431</v>
      </c>
      <c r="F31" s="92">
        <v>0.84974318126273995</v>
      </c>
      <c r="G31" s="92">
        <v>1.0537898048212329</v>
      </c>
      <c r="H31" s="92">
        <v>1.2499515909721788</v>
      </c>
      <c r="I31" s="92">
        <v>1.4766879392160996</v>
      </c>
      <c r="J31" s="92">
        <v>1.678686277148469</v>
      </c>
      <c r="K31" s="147">
        <f>LARGE(E31:J31,1)/$D$22</f>
        <v>2.7931552032420447E-2</v>
      </c>
      <c r="L31" s="147">
        <f>E31/$D$22</f>
        <v>6.1830791413381749E-3</v>
      </c>
      <c r="M31">
        <f>K11*2/3</f>
        <v>7.3765927649992888E-2</v>
      </c>
      <c r="N31">
        <f>L31/M31*100</f>
        <v>8.3820258733488195</v>
      </c>
      <c r="P31">
        <f>K31/M31*100</f>
        <v>37.86511323351214</v>
      </c>
    </row>
    <row r="32" spans="2:17" ht="15.75" thickBot="1" x14ac:dyDescent="0.25">
      <c r="B32" s="184"/>
      <c r="C32" s="93" t="s">
        <v>14</v>
      </c>
      <c r="D32" s="92" t="e">
        <v>#VALUE!</v>
      </c>
      <c r="E32" s="92">
        <v>2.8015878213561711E-2</v>
      </c>
      <c r="F32" s="92">
        <v>4.0126582973822211E-2</v>
      </c>
      <c r="G32" s="92">
        <v>8.9681111662271523E-2</v>
      </c>
      <c r="H32" s="92">
        <v>7.9340332387246068E-2</v>
      </c>
      <c r="I32" s="92">
        <v>0.13529217486515968</v>
      </c>
      <c r="J32" s="92">
        <v>6.010167221875895E-2</v>
      </c>
      <c r="K32" s="148"/>
    </row>
    <row r="33" spans="2:16" ht="15.75" thickBot="1" x14ac:dyDescent="0.25">
      <c r="B33" s="185"/>
      <c r="C33" s="94" t="s">
        <v>15</v>
      </c>
      <c r="D33" s="92" t="e">
        <v>#VALUE!</v>
      </c>
      <c r="E33" s="92">
        <v>7.5391947755739919</v>
      </c>
      <c r="F33" s="92">
        <v>4.7222012319290503</v>
      </c>
      <c r="G33" s="92">
        <v>8.5103415550205685</v>
      </c>
      <c r="H33" s="92">
        <v>6.3474724109545146</v>
      </c>
      <c r="I33" s="92">
        <v>9.1618663139471153</v>
      </c>
      <c r="J33" s="92">
        <v>3.5802801891519449</v>
      </c>
      <c r="K33" s="148" t="s">
        <v>32</v>
      </c>
      <c r="L33" t="s">
        <v>39</v>
      </c>
    </row>
    <row r="34" spans="2:16" ht="15" x14ac:dyDescent="0.2">
      <c r="B34" s="187">
        <v>1255</v>
      </c>
      <c r="C34" s="111" t="s">
        <v>13</v>
      </c>
      <c r="D34" s="112" t="e">
        <v>#VALUE!</v>
      </c>
      <c r="E34" s="112">
        <v>0.49714384472128048</v>
      </c>
      <c r="F34" s="112">
        <v>1.1240247668054486</v>
      </c>
      <c r="G34" s="112">
        <v>1.7424882146555356</v>
      </c>
      <c r="H34" s="112">
        <v>2.0984825320130809</v>
      </c>
      <c r="I34" s="112">
        <v>2.2765600393095418</v>
      </c>
      <c r="J34" s="112">
        <v>2.3237059500196651</v>
      </c>
      <c r="K34" s="147">
        <f>LARGE(E34:J34,1)/$D$22</f>
        <v>3.866399251280641E-2</v>
      </c>
      <c r="L34" s="147">
        <f>E34/$D$22</f>
        <v>8.2719441717351155E-3</v>
      </c>
      <c r="M34">
        <f>K14*2/3</f>
        <v>7.5631211447557467E-2</v>
      </c>
      <c r="N34">
        <f>L34/M34*100</f>
        <v>10.937209669675681</v>
      </c>
      <c r="P34">
        <f>K34/M34*100</f>
        <v>51.121741636541088</v>
      </c>
    </row>
    <row r="35" spans="2:16" ht="15" x14ac:dyDescent="0.2">
      <c r="B35" s="187"/>
      <c r="C35" s="97" t="s">
        <v>14</v>
      </c>
      <c r="D35" s="112" t="e">
        <v>#VALUE!</v>
      </c>
      <c r="E35" s="112">
        <v>3.4101644897040401E-2</v>
      </c>
      <c r="F35" s="112">
        <v>9.8100006230628853E-2</v>
      </c>
      <c r="G35" s="112">
        <v>9.2246399602519874E-2</v>
      </c>
      <c r="H35" s="112">
        <v>9.8957243853809995E-2</v>
      </c>
      <c r="I35" s="112">
        <v>8.6640568828968735E-3</v>
      </c>
      <c r="J35" s="112">
        <v>2.6593999702653918E-2</v>
      </c>
      <c r="K35" s="148"/>
    </row>
    <row r="36" spans="2:16" ht="15.75" thickBot="1" x14ac:dyDescent="0.25">
      <c r="B36" s="187"/>
      <c r="C36" s="113" t="s">
        <v>15</v>
      </c>
      <c r="D36" s="112" t="e">
        <v>#VALUE!</v>
      </c>
      <c r="E36" s="112">
        <v>6.8595126459142231</v>
      </c>
      <c r="F36" s="112">
        <v>8.7275662536720997</v>
      </c>
      <c r="G36" s="112">
        <v>5.2939468299793138</v>
      </c>
      <c r="H36" s="112">
        <v>4.7156572591948143</v>
      </c>
      <c r="I36" s="112">
        <v>0.38057669173199565</v>
      </c>
      <c r="J36" s="112">
        <v>1.1444649312202717</v>
      </c>
      <c r="K36" s="148" t="s">
        <v>38</v>
      </c>
      <c r="L36" t="s">
        <v>39</v>
      </c>
    </row>
    <row r="37" spans="2:16" ht="15.75" thickBot="1" x14ac:dyDescent="0.25">
      <c r="B37" s="189">
        <v>1257</v>
      </c>
      <c r="C37" s="99" t="s">
        <v>13</v>
      </c>
      <c r="D37" s="100" t="e">
        <v>#VALUE!</v>
      </c>
      <c r="E37" s="100">
        <v>0.19773569583987527</v>
      </c>
      <c r="F37" s="100">
        <v>0.5000756630795099</v>
      </c>
      <c r="G37" s="100">
        <v>0.50601098928944566</v>
      </c>
      <c r="H37" s="100">
        <v>0.27638360112108484</v>
      </c>
      <c r="I37" s="100" t="e">
        <v>#VALUE!</v>
      </c>
      <c r="J37" s="100" t="e">
        <v>#VALUE!</v>
      </c>
      <c r="K37" s="147">
        <f>LARGE(E37:H37,1)/$D$22</f>
        <v>8.4194840147994287E-3</v>
      </c>
      <c r="L37" s="147">
        <f>E37/$D$22</f>
        <v>3.290111411645179E-3</v>
      </c>
      <c r="M37">
        <f>K17*2/3</f>
        <v>7.723495708472107E-2</v>
      </c>
      <c r="N37">
        <f>L37/M37*100</f>
        <v>4.2598734249779779</v>
      </c>
      <c r="P37">
        <f>K37/M37*100</f>
        <v>10.901131213893049</v>
      </c>
    </row>
    <row r="38" spans="2:16" ht="15.75" thickBot="1" x14ac:dyDescent="0.25">
      <c r="B38" s="190"/>
      <c r="C38" s="101" t="s">
        <v>14</v>
      </c>
      <c r="D38" s="100" t="e">
        <v>#VALUE!</v>
      </c>
      <c r="E38" s="100">
        <v>1.6415753519330462E-2</v>
      </c>
      <c r="F38" s="100">
        <v>2.2193852392432066E-2</v>
      </c>
      <c r="G38" s="100">
        <v>2.0678290304177997E-2</v>
      </c>
      <c r="H38" s="100">
        <v>1.7626855583606077E-2</v>
      </c>
      <c r="I38" s="100" t="e">
        <v>#VALUE!</v>
      </c>
      <c r="J38" s="100" t="e">
        <v>#VALUE!</v>
      </c>
      <c r="K38" s="1"/>
    </row>
    <row r="39" spans="2:16" ht="15.75" thickBot="1" x14ac:dyDescent="0.25">
      <c r="B39" s="191"/>
      <c r="C39" s="102" t="s">
        <v>15</v>
      </c>
      <c r="D39" s="100" t="e">
        <v>#VALUE!</v>
      </c>
      <c r="E39" s="100">
        <v>8.3018665140884842</v>
      </c>
      <c r="F39" s="100">
        <v>4.4380988780298507</v>
      </c>
      <c r="G39" s="100">
        <v>4.0865298860831087</v>
      </c>
      <c r="H39" s="100">
        <v>6.3776778043657067</v>
      </c>
      <c r="I39" s="100" t="e">
        <v>#VALUE!</v>
      </c>
      <c r="J39" s="100" t="e">
        <v>#VALUE!</v>
      </c>
      <c r="K39" s="1"/>
    </row>
    <row r="41" spans="2:16" x14ac:dyDescent="0.2">
      <c r="C41" t="s">
        <v>41</v>
      </c>
    </row>
    <row r="42" spans="2:16" ht="15" x14ac:dyDescent="0.2">
      <c r="B42" s="135" t="s">
        <v>16</v>
      </c>
      <c r="C42" s="135" t="s">
        <v>23</v>
      </c>
      <c r="D42" s="135">
        <v>92.09</v>
      </c>
      <c r="E42" s="135" t="s">
        <v>24</v>
      </c>
      <c r="F42" s="135"/>
      <c r="G42" s="135"/>
      <c r="H42" s="135"/>
      <c r="I42" s="135"/>
      <c r="J42" s="135"/>
      <c r="K42" s="1" t="s">
        <v>36</v>
      </c>
      <c r="L42" s="1" t="s">
        <v>36</v>
      </c>
      <c r="M42" t="s">
        <v>29</v>
      </c>
      <c r="N42" t="s">
        <v>35</v>
      </c>
    </row>
    <row r="43" spans="2:16" ht="15.75" thickBot="1" x14ac:dyDescent="0.25">
      <c r="B43" s="136"/>
      <c r="C43" s="136"/>
      <c r="D43" s="136"/>
      <c r="E43" s="136"/>
      <c r="F43" s="136"/>
      <c r="G43" s="136"/>
      <c r="H43" s="136"/>
      <c r="I43" s="136"/>
      <c r="J43" s="136"/>
      <c r="K43" s="146" t="s">
        <v>27</v>
      </c>
      <c r="L43" s="146" t="s">
        <v>27</v>
      </c>
      <c r="M43" s="1" t="s">
        <v>36</v>
      </c>
      <c r="N43" t="s">
        <v>39</v>
      </c>
    </row>
    <row r="44" spans="2:16" ht="15.75" thickBot="1" x14ac:dyDescent="0.25">
      <c r="B44" s="78" t="s">
        <v>11</v>
      </c>
      <c r="C44" s="79" t="s">
        <v>12</v>
      </c>
      <c r="D44" s="80">
        <v>0</v>
      </c>
      <c r="E44" s="81">
        <v>21</v>
      </c>
      <c r="F44" s="82">
        <v>45</v>
      </c>
      <c r="G44" s="82">
        <v>69</v>
      </c>
      <c r="H44" s="82">
        <v>93</v>
      </c>
      <c r="I44" s="82" t="s">
        <v>53</v>
      </c>
      <c r="J44" s="82">
        <v>165</v>
      </c>
      <c r="K44" s="82" t="s">
        <v>37</v>
      </c>
      <c r="L44" s="82" t="s">
        <v>51</v>
      </c>
      <c r="M44" s="146" t="s">
        <v>27</v>
      </c>
      <c r="N44" t="s">
        <v>26</v>
      </c>
      <c r="P44" t="s">
        <v>33</v>
      </c>
    </row>
    <row r="45" spans="2:16" ht="15.75" thickBot="1" x14ac:dyDescent="0.25">
      <c r="B45" s="123">
        <v>183</v>
      </c>
      <c r="C45" s="84" t="s">
        <v>13</v>
      </c>
      <c r="D45" s="84" t="e">
        <v>#VALUE!</v>
      </c>
      <c r="E45" s="84">
        <v>0.29042236091304008</v>
      </c>
      <c r="F45" s="84">
        <v>0.2870443854167859</v>
      </c>
      <c r="G45" s="84">
        <v>0.31768736630040534</v>
      </c>
      <c r="H45" s="84">
        <v>0.31637206740110141</v>
      </c>
      <c r="I45" s="84">
        <v>0.34793214196937416</v>
      </c>
      <c r="J45" s="84">
        <v>0.31037026293451503</v>
      </c>
      <c r="K45" s="147">
        <f>LARGE(E45:J45,1)/$D$42</f>
        <v>3.7781750675358254E-3</v>
      </c>
      <c r="L45" s="147">
        <f>E45/$D$42</f>
        <v>3.1536796711156487E-3</v>
      </c>
      <c r="M45">
        <f>K5*2/1</f>
        <v>0.23150131372214233</v>
      </c>
      <c r="N45">
        <f>L45/M45*100</f>
        <v>1.3622729048098743</v>
      </c>
    </row>
    <row r="46" spans="2:16" ht="15.75" thickBot="1" x14ac:dyDescent="0.25">
      <c r="B46" s="124"/>
      <c r="C46" s="85" t="s">
        <v>14</v>
      </c>
      <c r="D46" s="84" t="e">
        <v>#VALUE!</v>
      </c>
      <c r="E46" s="84">
        <v>4.025111184171073E-3</v>
      </c>
      <c r="F46" s="84">
        <v>3.2516744812355037E-3</v>
      </c>
      <c r="G46" s="84">
        <v>7.3879859709146027E-3</v>
      </c>
      <c r="H46" s="84">
        <v>2.7214318187603049E-2</v>
      </c>
      <c r="I46" s="84">
        <v>2.4840092696440837E-2</v>
      </c>
      <c r="J46" s="84">
        <v>8.7329961238150986E-3</v>
      </c>
      <c r="K46" s="148" t="s">
        <v>52</v>
      </c>
    </row>
    <row r="47" spans="2:16" ht="15.75" thickBot="1" x14ac:dyDescent="0.25">
      <c r="B47" s="125"/>
      <c r="C47" s="86" t="s">
        <v>15</v>
      </c>
      <c r="D47" s="84" t="e">
        <v>#VALUE!</v>
      </c>
      <c r="E47" s="84">
        <v>1.3859508515517835</v>
      </c>
      <c r="F47" s="84">
        <v>1.1328124312600998</v>
      </c>
      <c r="G47" s="84">
        <v>2.3255523368620583</v>
      </c>
      <c r="H47" s="84">
        <v>8.6019977715353466</v>
      </c>
      <c r="I47" s="84">
        <v>7.1393498042004193</v>
      </c>
      <c r="J47" s="84">
        <v>2.8137348086268403</v>
      </c>
      <c r="K47" s="148" t="s">
        <v>37</v>
      </c>
    </row>
    <row r="48" spans="2:16" ht="15.75" thickBot="1" x14ac:dyDescent="0.25">
      <c r="B48" s="137">
        <v>1202</v>
      </c>
      <c r="C48" s="87" t="s">
        <v>13</v>
      </c>
      <c r="D48" s="88" t="e">
        <v>#VALUE!</v>
      </c>
      <c r="E48" s="88">
        <v>0.38069153734271699</v>
      </c>
      <c r="F48" s="88">
        <v>0.33504429293269045</v>
      </c>
      <c r="G48" s="88">
        <v>0.31399208134206225</v>
      </c>
      <c r="H48" s="88">
        <v>0.31458443636286088</v>
      </c>
      <c r="I48" s="88">
        <v>0.37758984560546677</v>
      </c>
      <c r="J48" s="88">
        <v>0.32422126670680051</v>
      </c>
      <c r="K48" s="147">
        <f>LARGE(E48:J48,1)/$D$42</f>
        <v>4.1339074529559887E-3</v>
      </c>
      <c r="L48" s="147">
        <f>H48/$D$42</f>
        <v>3.416054255216211E-3</v>
      </c>
      <c r="M48">
        <f>K8*2/1</f>
        <v>0.23386945023589606</v>
      </c>
      <c r="N48">
        <f>L48/M48*100</f>
        <v>1.4606671592935949</v>
      </c>
      <c r="P48">
        <f>K48/M48*100</f>
        <v>1.7676132768885626</v>
      </c>
    </row>
    <row r="49" spans="2:17" ht="15.75" thickBot="1" x14ac:dyDescent="0.25">
      <c r="B49" s="126"/>
      <c r="C49" s="89" t="s">
        <v>14</v>
      </c>
      <c r="D49" s="88" t="e">
        <v>#VALUE!</v>
      </c>
      <c r="E49" s="88">
        <v>1.2366401619406053E-2</v>
      </c>
      <c r="F49" s="88">
        <v>6.7660134522936179E-4</v>
      </c>
      <c r="G49" s="88">
        <v>1.8498590516300133E-2</v>
      </c>
      <c r="H49" s="88">
        <v>1.9883288531920021E-2</v>
      </c>
      <c r="I49" s="88">
        <v>4.2984056001400782E-3</v>
      </c>
      <c r="J49" s="88">
        <v>1.8022458578503101E-2</v>
      </c>
      <c r="K49" s="148"/>
    </row>
    <row r="50" spans="2:17" ht="15.75" thickBot="1" x14ac:dyDescent="0.25">
      <c r="B50" s="138"/>
      <c r="C50" s="90" t="s">
        <v>15</v>
      </c>
      <c r="D50" s="88" t="e">
        <v>#VALUE!</v>
      </c>
      <c r="E50" s="88">
        <v>3.2484046547830712</v>
      </c>
      <c r="F50" s="88">
        <v>0.20194385026140091</v>
      </c>
      <c r="G50" s="88">
        <v>5.8914194387430463</v>
      </c>
      <c r="H50" s="88">
        <v>6.3204933981493685</v>
      </c>
      <c r="I50" s="88">
        <v>1.138379553943663</v>
      </c>
      <c r="J50" s="88">
        <v>5.5586910635325948</v>
      </c>
      <c r="K50" s="148" t="s">
        <v>32</v>
      </c>
      <c r="O50">
        <f>(N48+N51)/2</f>
        <v>1.5201618962748833</v>
      </c>
      <c r="Q50">
        <f>(P48+P51)/2</f>
        <v>2.1125044714792867</v>
      </c>
    </row>
    <row r="51" spans="2:17" ht="15" x14ac:dyDescent="0.2">
      <c r="B51" s="128">
        <v>1239</v>
      </c>
      <c r="C51" s="103" t="s">
        <v>13</v>
      </c>
      <c r="D51" s="104" t="e">
        <v>#VALUE!</v>
      </c>
      <c r="E51" s="104">
        <v>0.40150890361085745</v>
      </c>
      <c r="F51" s="104">
        <v>0.34306452897237705</v>
      </c>
      <c r="G51" s="104">
        <v>0.32192316696055845</v>
      </c>
      <c r="H51" s="104">
        <v>0.38398374683191855</v>
      </c>
      <c r="I51" s="104">
        <v>0.43141721898651869</v>
      </c>
      <c r="J51" s="104">
        <v>0.50080035030506409</v>
      </c>
      <c r="K51" s="147">
        <f>LARGE(E51:J51,1)/$D$42</f>
        <v>5.4381621273217945E-3</v>
      </c>
      <c r="L51" s="147">
        <f>G51/$D$42</f>
        <v>3.4957451076181828E-3</v>
      </c>
      <c r="M51">
        <f>K11*2/1</f>
        <v>0.22129778294997865</v>
      </c>
      <c r="N51">
        <f>L51/M51*100</f>
        <v>1.5796566332561717</v>
      </c>
      <c r="P51">
        <f>K51/M51*100</f>
        <v>2.4573956660700107</v>
      </c>
    </row>
    <row r="52" spans="2:17" ht="15" x14ac:dyDescent="0.2">
      <c r="B52" s="128"/>
      <c r="C52" s="93" t="s">
        <v>14</v>
      </c>
      <c r="D52" s="104" t="e">
        <v>#VALUE!</v>
      </c>
      <c r="E52" s="104">
        <v>3.391808886329231E-3</v>
      </c>
      <c r="F52" s="104">
        <v>3.7255830375770002E-2</v>
      </c>
      <c r="G52" s="104">
        <v>2.4167235189755349E-2</v>
      </c>
      <c r="H52" s="104">
        <v>1.428367069470139E-2</v>
      </c>
      <c r="I52" s="104">
        <v>2.4221177909454196E-2</v>
      </c>
      <c r="J52" s="104">
        <v>4.967593050555881E-2</v>
      </c>
      <c r="K52" s="148"/>
    </row>
    <row r="53" spans="2:17" ht="15.75" thickBot="1" x14ac:dyDescent="0.25">
      <c r="B53" s="128"/>
      <c r="C53" s="105" t="s">
        <v>15</v>
      </c>
      <c r="D53" s="104" t="e">
        <v>#VALUE!</v>
      </c>
      <c r="E53" s="104">
        <v>0.84476554712135921</v>
      </c>
      <c r="F53" s="104">
        <v>10.859715076742829</v>
      </c>
      <c r="G53" s="104">
        <v>7.5071438374350627</v>
      </c>
      <c r="H53" s="104">
        <v>3.7198633568607238</v>
      </c>
      <c r="I53" s="104">
        <v>5.6143280433623772</v>
      </c>
      <c r="J53" s="104">
        <v>9.9193082583306023</v>
      </c>
      <c r="K53" s="148" t="s">
        <v>32</v>
      </c>
    </row>
    <row r="54" spans="2:17" ht="15.75" thickBot="1" x14ac:dyDescent="0.25">
      <c r="B54" s="139">
        <v>1255</v>
      </c>
      <c r="C54" s="95" t="s">
        <v>13</v>
      </c>
      <c r="D54" s="96" t="e">
        <v>#VALUE!</v>
      </c>
      <c r="E54" s="96">
        <v>1.8815237720399043</v>
      </c>
      <c r="F54" s="96">
        <v>1.9387056776583045</v>
      </c>
      <c r="G54" s="96">
        <v>1.9734834220580613</v>
      </c>
      <c r="H54" s="96">
        <v>1.9968804548193699</v>
      </c>
      <c r="I54" s="96">
        <v>2.0234969734392614</v>
      </c>
      <c r="J54" s="96">
        <v>2.0552931315303162</v>
      </c>
      <c r="K54" s="147">
        <f>LARGE(E54:J54,1)/$D$42</f>
        <v>2.2318309605063699E-2</v>
      </c>
      <c r="L54" s="147">
        <f>E54/$D$42</f>
        <v>2.0431358150069544E-2</v>
      </c>
      <c r="M54">
        <f>K14*2/1</f>
        <v>0.2268936343426724</v>
      </c>
      <c r="N54">
        <f>L54/M54*100</f>
        <v>9.0048177020305999</v>
      </c>
      <c r="P54">
        <f>K54/M54*100</f>
        <v>9.8364635348724025</v>
      </c>
    </row>
    <row r="55" spans="2:17" ht="15.75" thickBot="1" x14ac:dyDescent="0.25">
      <c r="B55" s="130"/>
      <c r="C55" s="97" t="s">
        <v>14</v>
      </c>
      <c r="D55" s="96" t="e">
        <v>#VALUE!</v>
      </c>
      <c r="E55" s="96">
        <v>1.0023528383985314E-2</v>
      </c>
      <c r="F55" s="96">
        <v>1.7454547812819347E-2</v>
      </c>
      <c r="G55" s="96">
        <v>2.1811321972476271E-2</v>
      </c>
      <c r="H55" s="96">
        <v>4.0606424464327863E-2</v>
      </c>
      <c r="I55" s="96">
        <v>5.7127815274840114E-2</v>
      </c>
      <c r="J55" s="96">
        <v>4.7289899191538247E-2</v>
      </c>
      <c r="K55" s="148"/>
    </row>
    <row r="56" spans="2:17" ht="15.75" thickBot="1" x14ac:dyDescent="0.25">
      <c r="B56" s="140"/>
      <c r="C56" s="98" t="s">
        <v>15</v>
      </c>
      <c r="D56" s="96" t="e">
        <v>#VALUE!</v>
      </c>
      <c r="E56" s="96">
        <v>0.53273461292057123</v>
      </c>
      <c r="F56" s="96">
        <v>0.9003196314925993</v>
      </c>
      <c r="G56" s="96">
        <v>1.1052194170311387</v>
      </c>
      <c r="H56" s="96">
        <v>2.0334930098757948</v>
      </c>
      <c r="I56" s="96">
        <v>2.8232221755065008</v>
      </c>
      <c r="J56" s="96">
        <v>2.3008834343900841</v>
      </c>
      <c r="K56" s="148" t="s">
        <v>38</v>
      </c>
      <c r="L56" t="s">
        <v>39</v>
      </c>
    </row>
    <row r="57" spans="2:17" ht="15" x14ac:dyDescent="0.2">
      <c r="B57" s="132">
        <v>1257</v>
      </c>
      <c r="C57" s="106" t="s">
        <v>13</v>
      </c>
      <c r="D57" s="107" t="e">
        <v>#VALUE!</v>
      </c>
      <c r="E57" s="107">
        <v>1.7343266861455333</v>
      </c>
      <c r="F57" s="107">
        <v>2.188655392802914</v>
      </c>
      <c r="G57" s="107">
        <v>2.2060139703689248</v>
      </c>
      <c r="H57" s="107">
        <v>2.0459196251156335</v>
      </c>
      <c r="I57" s="107">
        <v>2.052874348528722</v>
      </c>
      <c r="J57" s="107">
        <v>1.7746292802585077</v>
      </c>
      <c r="K57" s="147">
        <f>LARGE(E57:J57,1)/$D$42</f>
        <v>2.3954978503300299E-2</v>
      </c>
      <c r="L57" s="147">
        <f>E57/$D$42</f>
        <v>1.8832953481871358E-2</v>
      </c>
      <c r="M57">
        <f>K17*2/1</f>
        <v>0.23170487125416322</v>
      </c>
      <c r="N57">
        <f>L57/M57*100</f>
        <v>8.127992035701741</v>
      </c>
      <c r="P57">
        <f>K57/M57*100</f>
        <v>10.338573536947115</v>
      </c>
    </row>
    <row r="58" spans="2:17" ht="15" x14ac:dyDescent="0.2">
      <c r="B58" s="132"/>
      <c r="C58" s="101" t="s">
        <v>14</v>
      </c>
      <c r="D58" s="107" t="e">
        <v>#VALUE!</v>
      </c>
      <c r="E58" s="107">
        <v>1.9853689907581289E-2</v>
      </c>
      <c r="F58" s="107">
        <v>1.0116490111214585E-2</v>
      </c>
      <c r="G58" s="107">
        <v>2.0163071453000975E-2</v>
      </c>
      <c r="H58" s="107">
        <v>0.14222798346132506</v>
      </c>
      <c r="I58" s="107">
        <v>7.4564966270777813E-2</v>
      </c>
      <c r="J58" s="107">
        <v>9.8615370768863619E-2</v>
      </c>
    </row>
    <row r="59" spans="2:17" ht="15.75" thickBot="1" x14ac:dyDescent="0.25">
      <c r="B59" s="133"/>
      <c r="C59" s="102" t="s">
        <v>15</v>
      </c>
      <c r="D59" s="107" t="e">
        <v>#VALUE!</v>
      </c>
      <c r="E59" s="107">
        <v>1.1447491447937794</v>
      </c>
      <c r="F59" s="107">
        <v>0.46222398210706178</v>
      </c>
      <c r="G59" s="107">
        <v>0.91400470367959574</v>
      </c>
      <c r="H59" s="107">
        <v>6.9517874365805783</v>
      </c>
      <c r="I59" s="107">
        <v>3.6322226113945018</v>
      </c>
      <c r="J59" s="107">
        <v>5.5569561409748891</v>
      </c>
    </row>
    <row r="60" spans="2:17" x14ac:dyDescent="0.2">
      <c r="B60" s="1"/>
      <c r="C60" s="1"/>
      <c r="D60" s="1"/>
      <c r="E60" s="1"/>
      <c r="F60" s="1"/>
      <c r="G60" s="1"/>
      <c r="H60" s="1"/>
      <c r="I60" s="1"/>
      <c r="J60" s="3"/>
    </row>
    <row r="61" spans="2:17" x14ac:dyDescent="0.2">
      <c r="B61" s="1"/>
      <c r="C61" t="s">
        <v>42</v>
      </c>
      <c r="D61" s="1"/>
      <c r="E61" s="1"/>
      <c r="F61" s="1"/>
      <c r="G61" s="1"/>
      <c r="H61" s="1"/>
      <c r="I61" s="1"/>
      <c r="J61" s="3"/>
    </row>
    <row r="62" spans="2:17" ht="15" x14ac:dyDescent="0.2">
      <c r="B62" s="116" t="s">
        <v>19</v>
      </c>
      <c r="C62" s="116" t="s">
        <v>23</v>
      </c>
      <c r="D62" s="116">
        <v>46.07</v>
      </c>
      <c r="E62" s="116" t="s">
        <v>24</v>
      </c>
      <c r="F62" s="116"/>
      <c r="G62" s="116"/>
      <c r="H62" s="116"/>
      <c r="I62" s="116"/>
      <c r="J62" s="121"/>
      <c r="L62" s="145"/>
      <c r="M62" t="s">
        <v>29</v>
      </c>
      <c r="N62" t="s">
        <v>49</v>
      </c>
    </row>
    <row r="63" spans="2:17" ht="15.75" thickBot="1" x14ac:dyDescent="0.25">
      <c r="B63" s="119"/>
      <c r="C63" s="119"/>
      <c r="D63" s="119"/>
      <c r="E63" s="119"/>
      <c r="F63" s="119"/>
      <c r="G63" s="119"/>
      <c r="H63" s="119"/>
      <c r="I63" s="119"/>
      <c r="J63" s="122"/>
      <c r="L63" s="145"/>
      <c r="M63" t="s">
        <v>30</v>
      </c>
      <c r="N63" t="s">
        <v>34</v>
      </c>
    </row>
    <row r="64" spans="2:17" ht="15.75" thickBot="1" x14ac:dyDescent="0.25">
      <c r="B64" s="114" t="s">
        <v>11</v>
      </c>
      <c r="C64" s="79" t="s">
        <v>12</v>
      </c>
      <c r="D64" s="80">
        <v>0</v>
      </c>
      <c r="E64" s="81">
        <v>21</v>
      </c>
      <c r="F64" s="82">
        <v>45</v>
      </c>
      <c r="G64" s="82">
        <v>69</v>
      </c>
      <c r="H64" s="82">
        <v>93</v>
      </c>
      <c r="I64" s="82" t="s">
        <v>53</v>
      </c>
      <c r="J64" s="82">
        <v>165</v>
      </c>
      <c r="K64" s="81">
        <v>21</v>
      </c>
      <c r="L64" s="82"/>
      <c r="M64" s="146" t="s">
        <v>27</v>
      </c>
      <c r="N64" t="s">
        <v>26</v>
      </c>
      <c r="P64" t="s">
        <v>33</v>
      </c>
    </row>
    <row r="65" spans="2:17" ht="15.75" thickBot="1" x14ac:dyDescent="0.25">
      <c r="B65" s="123">
        <v>183</v>
      </c>
      <c r="C65" s="83" t="s">
        <v>13</v>
      </c>
      <c r="D65" s="84">
        <v>0.45556544134411142</v>
      </c>
      <c r="E65" s="84">
        <v>6.5305374931790725</v>
      </c>
      <c r="F65" s="84">
        <v>5.4530853938186974</v>
      </c>
      <c r="G65" s="84">
        <v>3.992220295802182</v>
      </c>
      <c r="H65" s="84">
        <v>3.1718468181376616</v>
      </c>
      <c r="I65" s="84">
        <v>2.0612892234342395</v>
      </c>
      <c r="J65" s="84">
        <v>1.865800239581388</v>
      </c>
      <c r="K65" s="147">
        <f>E65/$D$62</f>
        <v>0.14175249605337686</v>
      </c>
      <c r="L65" s="147"/>
      <c r="M65">
        <f>K5*2/1</f>
        <v>0.23150131372214233</v>
      </c>
      <c r="N65">
        <f>K65/M65*100</f>
        <v>61.231832240707803</v>
      </c>
    </row>
    <row r="66" spans="2:17" ht="15.75" thickBot="1" x14ac:dyDescent="0.25">
      <c r="B66" s="124"/>
      <c r="C66" s="85" t="s">
        <v>14</v>
      </c>
      <c r="D66" s="84">
        <v>3.3636733710019406E-2</v>
      </c>
      <c r="E66" s="84">
        <v>0.51240032174482719</v>
      </c>
      <c r="F66" s="84">
        <v>0.18120373645117527</v>
      </c>
      <c r="G66" s="84">
        <v>0.20720412001045496</v>
      </c>
      <c r="H66" s="84">
        <v>0.28702176401573676</v>
      </c>
      <c r="I66" s="84">
        <v>0.18653115537732726</v>
      </c>
      <c r="J66" s="84">
        <v>0.18970169142603654</v>
      </c>
      <c r="K66" s="148"/>
    </row>
    <row r="67" spans="2:17" ht="15.75" thickBot="1" x14ac:dyDescent="0.25">
      <c r="B67" s="125"/>
      <c r="C67" s="86" t="s">
        <v>15</v>
      </c>
      <c r="D67" s="84">
        <v>7.3835130274097978</v>
      </c>
      <c r="E67" s="84">
        <v>7.8462197373495233</v>
      </c>
      <c r="F67" s="84">
        <v>3.3229579836871319</v>
      </c>
      <c r="G67" s="84">
        <v>5.1901975506795051</v>
      </c>
      <c r="H67" s="84">
        <v>9.0490424182672413</v>
      </c>
      <c r="I67" s="84">
        <v>9.0492471050013279</v>
      </c>
      <c r="J67" s="84">
        <v>10.167309843876863</v>
      </c>
      <c r="K67" s="148"/>
    </row>
    <row r="68" spans="2:17" ht="15" x14ac:dyDescent="0.2">
      <c r="B68" s="126">
        <v>1202</v>
      </c>
      <c r="C68" s="108" t="s">
        <v>13</v>
      </c>
      <c r="D68" s="109" t="e">
        <v>#VALUE!</v>
      </c>
      <c r="E68" s="109">
        <v>7.160159521917258</v>
      </c>
      <c r="F68" s="109">
        <v>5.7944334063214482</v>
      </c>
      <c r="G68" s="109">
        <v>3.0675752504402869</v>
      </c>
      <c r="H68" s="109">
        <v>2.2301876643671577</v>
      </c>
      <c r="I68" s="109">
        <v>1.3368807996415739</v>
      </c>
      <c r="J68" s="109">
        <v>0.22659833758209294</v>
      </c>
      <c r="K68" s="147">
        <f>E68/$D$62</f>
        <v>0.15541913440237157</v>
      </c>
      <c r="L68" s="147"/>
      <c r="M68">
        <f>K8*2/1</f>
        <v>0.23386945023589606</v>
      </c>
      <c r="N68">
        <f>K68/M68*100</f>
        <v>66.455509364564563</v>
      </c>
      <c r="P68">
        <f>K68/M68*100</f>
        <v>66.455509364564563</v>
      </c>
    </row>
    <row r="69" spans="2:17" ht="15" x14ac:dyDescent="0.2">
      <c r="B69" s="126"/>
      <c r="C69" s="89" t="s">
        <v>14</v>
      </c>
      <c r="D69" s="109" t="e">
        <v>#VALUE!</v>
      </c>
      <c r="E69" s="109">
        <v>0.27446294044337965</v>
      </c>
      <c r="F69" s="109">
        <v>9.8275797088374695E-2</v>
      </c>
      <c r="G69" s="109">
        <v>6.8940899437541059E-2</v>
      </c>
      <c r="H69" s="109">
        <v>3.1469180144870545E-2</v>
      </c>
      <c r="I69" s="109">
        <v>0.12296750736440787</v>
      </c>
      <c r="J69" s="109">
        <v>7.3649338102702022E-4</v>
      </c>
      <c r="K69" s="148"/>
    </row>
    <row r="70" spans="2:17" ht="15.75" thickBot="1" x14ac:dyDescent="0.25">
      <c r="B70" s="126"/>
      <c r="C70" s="110" t="s">
        <v>15</v>
      </c>
      <c r="D70" s="109" t="e">
        <v>#VALUE!</v>
      </c>
      <c r="E70" s="109">
        <v>3.833195889047559</v>
      </c>
      <c r="F70" s="109">
        <v>1.6960380799468766</v>
      </c>
      <c r="G70" s="109">
        <v>2.2474069520428559</v>
      </c>
      <c r="H70" s="109">
        <v>1.4110552509849121</v>
      </c>
      <c r="I70" s="109">
        <v>9.1980906149131787</v>
      </c>
      <c r="J70" s="109">
        <v>0.3250215287921962</v>
      </c>
      <c r="K70" s="148"/>
      <c r="Q70">
        <f>(P68+P71)/2</f>
        <v>64.052443002770616</v>
      </c>
    </row>
    <row r="71" spans="2:17" ht="15.75" thickBot="1" x14ac:dyDescent="0.25">
      <c r="B71" s="127">
        <v>1239</v>
      </c>
      <c r="C71" s="91" t="s">
        <v>13</v>
      </c>
      <c r="D71" s="92">
        <v>0.35129858828200616</v>
      </c>
      <c r="E71" s="92">
        <v>6.2852703798719425</v>
      </c>
      <c r="F71" s="92">
        <v>5.3421581081594498</v>
      </c>
      <c r="G71" s="92">
        <v>3.4047181450423118</v>
      </c>
      <c r="H71" s="92">
        <v>2.0468573881146628</v>
      </c>
      <c r="I71" s="92">
        <v>1.1290576564044084</v>
      </c>
      <c r="J71" s="92">
        <v>1.1474004500598589</v>
      </c>
      <c r="K71" s="147">
        <f>E71/$D$62</f>
        <v>0.13642870370896337</v>
      </c>
      <c r="L71" s="147"/>
      <c r="M71">
        <f>K11*2/1</f>
        <v>0.22129778294997865</v>
      </c>
      <c r="N71">
        <f>K71/M71*100</f>
        <v>61.649376640976662</v>
      </c>
      <c r="P71">
        <f>K71/M71*100</f>
        <v>61.649376640976662</v>
      </c>
    </row>
    <row r="72" spans="2:17" ht="15.75" thickBot="1" x14ac:dyDescent="0.25">
      <c r="B72" s="128"/>
      <c r="C72" s="93" t="s">
        <v>14</v>
      </c>
      <c r="D72" s="92">
        <v>3.3149779238613342E-2</v>
      </c>
      <c r="E72" s="92">
        <v>0.11778920184082028</v>
      </c>
      <c r="F72" s="92">
        <v>0.31059510952792152</v>
      </c>
      <c r="G72" s="92">
        <v>0.25849144035194427</v>
      </c>
      <c r="H72" s="92">
        <v>0.14665918375209636</v>
      </c>
      <c r="I72" s="92">
        <v>9.0933667226292383E-2</v>
      </c>
      <c r="J72" s="92">
        <v>9.363922326551577E-2</v>
      </c>
      <c r="K72" s="148"/>
    </row>
    <row r="73" spans="2:17" ht="15.75" thickBot="1" x14ac:dyDescent="0.25">
      <c r="B73" s="129"/>
      <c r="C73" s="94" t="s">
        <v>15</v>
      </c>
      <c r="D73" s="92">
        <v>9.4363542423353675</v>
      </c>
      <c r="E73" s="92">
        <v>1.8740514683032641</v>
      </c>
      <c r="F73" s="92">
        <v>5.8140381328947939</v>
      </c>
      <c r="G73" s="92">
        <v>7.5921538682530763</v>
      </c>
      <c r="H73" s="92">
        <v>7.1650904749735638</v>
      </c>
      <c r="I73" s="92">
        <v>8.0539436325935121</v>
      </c>
      <c r="J73" s="92">
        <v>8.1609888910737904</v>
      </c>
      <c r="K73" s="148"/>
    </row>
    <row r="74" spans="2:17" ht="15" x14ac:dyDescent="0.2">
      <c r="B74" s="130">
        <v>1255</v>
      </c>
      <c r="C74" s="111" t="s">
        <v>13</v>
      </c>
      <c r="D74" s="112" t="e">
        <v>#VALUE!</v>
      </c>
      <c r="E74" s="112">
        <v>6.4155381096856319</v>
      </c>
      <c r="F74" s="112">
        <v>4.9726707950507389</v>
      </c>
      <c r="G74" s="112">
        <v>4.2562950994783009</v>
      </c>
      <c r="H74" s="112">
        <v>3.4269601104454637</v>
      </c>
      <c r="I74" s="112">
        <v>3.0333975123330936</v>
      </c>
      <c r="J74" s="112">
        <v>2.2628176550673094</v>
      </c>
      <c r="K74" s="147">
        <f>E74/$D$62</f>
        <v>0.13925630800272698</v>
      </c>
      <c r="L74" s="147"/>
      <c r="M74">
        <f>K14*2/1</f>
        <v>0.2268936343426724</v>
      </c>
      <c r="N74">
        <f>K74/M74*100</f>
        <v>61.375149816857046</v>
      </c>
      <c r="P74">
        <f>K74/M74*100</f>
        <v>61.375149816857046</v>
      </c>
    </row>
    <row r="75" spans="2:17" ht="15" x14ac:dyDescent="0.2">
      <c r="B75" s="130"/>
      <c r="C75" s="97" t="s">
        <v>14</v>
      </c>
      <c r="D75" s="112" t="e">
        <v>#VALUE!</v>
      </c>
      <c r="E75" s="112">
        <v>3.1578309264378775E-2</v>
      </c>
      <c r="F75" s="112">
        <v>0.2025471860826327</v>
      </c>
      <c r="G75" s="112">
        <v>0.10111249923417752</v>
      </c>
      <c r="H75" s="112">
        <v>0.24174965863642783</v>
      </c>
      <c r="I75" s="112">
        <v>0.2069374152214645</v>
      </c>
      <c r="J75" s="112">
        <v>7.1182541291056098E-2</v>
      </c>
      <c r="K75" s="148"/>
    </row>
    <row r="76" spans="2:17" ht="15.75" thickBot="1" x14ac:dyDescent="0.25">
      <c r="B76" s="130"/>
      <c r="C76" s="113" t="s">
        <v>15</v>
      </c>
      <c r="D76" s="112" t="e">
        <v>#VALUE!</v>
      </c>
      <c r="E76" s="112">
        <v>0.49221606550360192</v>
      </c>
      <c r="F76" s="112">
        <v>4.0732072246613704</v>
      </c>
      <c r="G76" s="112">
        <v>2.3755988922518787</v>
      </c>
      <c r="H76" s="112">
        <v>7.05434702608789</v>
      </c>
      <c r="I76" s="112">
        <v>6.8219682511146251</v>
      </c>
      <c r="J76" s="112">
        <v>3.1457480072091233</v>
      </c>
      <c r="K76" s="148" t="s">
        <v>39</v>
      </c>
      <c r="L76" s="151" t="s">
        <v>40</v>
      </c>
    </row>
    <row r="77" spans="2:17" ht="15.75" thickBot="1" x14ac:dyDescent="0.25">
      <c r="B77" s="131">
        <v>1257</v>
      </c>
      <c r="C77" s="99" t="s">
        <v>13</v>
      </c>
      <c r="D77" s="100">
        <v>0.36247378928918089</v>
      </c>
      <c r="E77" s="100">
        <v>4.7290861330154925</v>
      </c>
      <c r="F77" s="100">
        <v>5.6220144798808676</v>
      </c>
      <c r="G77" s="100">
        <v>4.8645342367113669</v>
      </c>
      <c r="H77" s="100">
        <v>3.685874409059462</v>
      </c>
      <c r="I77" s="100">
        <v>2.4677109892441482</v>
      </c>
      <c r="J77" s="100">
        <v>0.73090334029921533</v>
      </c>
      <c r="K77" s="147">
        <f>E77/$D$62</f>
        <v>0.10265001374029721</v>
      </c>
      <c r="L77" s="147">
        <f>F77/$D$62</f>
        <v>0.12203200520687796</v>
      </c>
      <c r="M77">
        <f>K17*2/1</f>
        <v>0.23170487125416322</v>
      </c>
      <c r="N77">
        <f>L77/M77*100</f>
        <v>52.667000286333135</v>
      </c>
      <c r="P77">
        <f>L77/M77*100</f>
        <v>52.667000286333135</v>
      </c>
    </row>
    <row r="78" spans="2:17" ht="15.75" thickBot="1" x14ac:dyDescent="0.25">
      <c r="B78" s="132"/>
      <c r="C78" s="101" t="s">
        <v>14</v>
      </c>
      <c r="D78" s="100">
        <v>1.7461661999548739E-2</v>
      </c>
      <c r="E78" s="100">
        <v>0.32658858837949656</v>
      </c>
      <c r="F78" s="100">
        <v>5.3531652648119099E-2</v>
      </c>
      <c r="G78" s="100">
        <v>0.38024351625387171</v>
      </c>
      <c r="H78" s="100">
        <v>0.15289125534029421</v>
      </c>
      <c r="I78" s="100">
        <v>2.8864783849809148E-2</v>
      </c>
      <c r="J78" s="100">
        <v>2.5978313854223389E-2</v>
      </c>
    </row>
    <row r="79" spans="2:17" ht="15.75" thickBot="1" x14ac:dyDescent="0.25">
      <c r="B79" s="133"/>
      <c r="C79" s="102" t="s">
        <v>15</v>
      </c>
      <c r="D79" s="100">
        <v>4.8173585278514741</v>
      </c>
      <c r="E79" s="100">
        <v>6.9059555946647126</v>
      </c>
      <c r="F79" s="100">
        <v>0.95217920266284073</v>
      </c>
      <c r="G79" s="100">
        <v>7.8166479615720128</v>
      </c>
      <c r="H79" s="100">
        <v>4.1480321457645113</v>
      </c>
      <c r="I79" s="100">
        <v>1.1696987198103914</v>
      </c>
      <c r="J79" s="100">
        <v>3.5542748844995633</v>
      </c>
    </row>
    <row r="80" spans="2:17" x14ac:dyDescent="0.2">
      <c r="K80" s="149"/>
      <c r="L80" s="149"/>
    </row>
    <row r="81" spans="2:16" x14ac:dyDescent="0.2">
      <c r="K81" s="149"/>
      <c r="L81" s="149"/>
    </row>
    <row r="82" spans="2:16" x14ac:dyDescent="0.2">
      <c r="C82" t="s">
        <v>44</v>
      </c>
      <c r="K82" s="149"/>
      <c r="L82" s="149"/>
    </row>
    <row r="83" spans="2:16" ht="14.25" customHeight="1" x14ac:dyDescent="0.2">
      <c r="B83" s="152" t="s">
        <v>17</v>
      </c>
      <c r="C83" s="152" t="s">
        <v>23</v>
      </c>
      <c r="D83" s="152">
        <v>74.08</v>
      </c>
      <c r="E83" s="152" t="s">
        <v>24</v>
      </c>
      <c r="F83" s="152"/>
      <c r="G83" s="152"/>
      <c r="H83" s="152"/>
      <c r="I83" s="152"/>
      <c r="J83" s="152"/>
      <c r="K83" s="1" t="s">
        <v>45</v>
      </c>
      <c r="L83" s="1" t="s">
        <v>45</v>
      </c>
      <c r="M83" t="s">
        <v>29</v>
      </c>
      <c r="N83" t="s">
        <v>46</v>
      </c>
    </row>
    <row r="84" spans="2:16" ht="15" customHeight="1" thickBot="1" x14ac:dyDescent="0.25">
      <c r="B84" s="152"/>
      <c r="C84" s="152"/>
      <c r="D84" s="152"/>
      <c r="E84" s="152"/>
      <c r="F84" s="152"/>
      <c r="G84" s="152"/>
      <c r="H84" s="152"/>
      <c r="I84" s="152"/>
      <c r="J84" s="152"/>
      <c r="K84" s="146" t="s">
        <v>27</v>
      </c>
      <c r="L84" s="146" t="s">
        <v>27</v>
      </c>
      <c r="M84" s="1" t="s">
        <v>45</v>
      </c>
      <c r="N84" t="s">
        <v>39</v>
      </c>
    </row>
    <row r="85" spans="2:16" ht="15.75" thickBot="1" x14ac:dyDescent="0.25">
      <c r="B85" s="114" t="s">
        <v>11</v>
      </c>
      <c r="C85" s="79" t="s">
        <v>12</v>
      </c>
      <c r="D85" s="80">
        <v>0</v>
      </c>
      <c r="E85" s="81">
        <v>21</v>
      </c>
      <c r="F85" s="82">
        <v>45</v>
      </c>
      <c r="G85" s="82">
        <v>69</v>
      </c>
      <c r="H85" s="82">
        <v>93</v>
      </c>
      <c r="I85" s="82" t="s">
        <v>53</v>
      </c>
      <c r="J85" s="82">
        <v>165</v>
      </c>
      <c r="K85" s="82" t="s">
        <v>37</v>
      </c>
      <c r="L85" s="82">
        <v>21</v>
      </c>
      <c r="M85" s="146" t="s">
        <v>27</v>
      </c>
      <c r="N85" t="s">
        <v>26</v>
      </c>
      <c r="P85" t="s">
        <v>33</v>
      </c>
    </row>
    <row r="86" spans="2:16" ht="15.75" thickBot="1" x14ac:dyDescent="0.25">
      <c r="B86" s="177">
        <v>183</v>
      </c>
      <c r="C86" s="83" t="s">
        <v>13</v>
      </c>
      <c r="D86" s="84" t="e">
        <v>#VALUE!</v>
      </c>
      <c r="E86" s="84">
        <v>0.34860062799853936</v>
      </c>
      <c r="F86" s="84">
        <v>0.22464263479226682</v>
      </c>
      <c r="G86" s="84">
        <v>0.20960627678951063</v>
      </c>
      <c r="H86" s="84">
        <v>0.21188745681158569</v>
      </c>
      <c r="I86" s="84">
        <v>0.22829035640049961</v>
      </c>
      <c r="J86" s="84">
        <v>0.2466234071225003</v>
      </c>
      <c r="K86" s="147">
        <f>LARGE(E86:J86,1)/$D$83</f>
        <v>4.7057320194187277E-3</v>
      </c>
      <c r="L86" s="147">
        <f>E86/$D$83</f>
        <v>4.7057320194187277E-3</v>
      </c>
      <c r="M86">
        <f>K5*4/3</f>
        <v>0.1543342091480949</v>
      </c>
      <c r="N86">
        <f>L86/M86*100</f>
        <v>3.0490531201045878</v>
      </c>
    </row>
    <row r="87" spans="2:16" ht="15.75" thickBot="1" x14ac:dyDescent="0.25">
      <c r="B87" s="178"/>
      <c r="C87" s="85" t="s">
        <v>14</v>
      </c>
      <c r="D87" s="84" t="e">
        <v>#VALUE!</v>
      </c>
      <c r="E87" s="84">
        <v>5.5020063310485491E-3</v>
      </c>
      <c r="F87" s="84">
        <v>1.0114506463808071E-2</v>
      </c>
      <c r="G87" s="84">
        <v>1.0039498217970001E-2</v>
      </c>
      <c r="H87" s="84">
        <v>6.3594790139077095E-3</v>
      </c>
      <c r="I87" s="84">
        <v>1.1680427042843416E-2</v>
      </c>
      <c r="J87" s="84">
        <v>9.1873433712923308E-3</v>
      </c>
      <c r="K87" s="148"/>
    </row>
    <row r="88" spans="2:16" ht="15.75" thickBot="1" x14ac:dyDescent="0.25">
      <c r="B88" s="179"/>
      <c r="C88" s="86" t="s">
        <v>15</v>
      </c>
      <c r="D88" s="84" t="e">
        <v>#VALUE!</v>
      </c>
      <c r="E88" s="84">
        <v>1.5783122258378728</v>
      </c>
      <c r="F88" s="84">
        <v>4.5024874611007082</v>
      </c>
      <c r="G88" s="84">
        <v>4.789693501426866</v>
      </c>
      <c r="H88" s="84">
        <v>3.0013475595030989</v>
      </c>
      <c r="I88" s="84">
        <v>5.1164785175384013</v>
      </c>
      <c r="J88" s="84">
        <v>3.725251985805583</v>
      </c>
      <c r="K88" s="148" t="s">
        <v>48</v>
      </c>
    </row>
    <row r="89" spans="2:16" ht="15" x14ac:dyDescent="0.2">
      <c r="B89" s="181">
        <v>1202</v>
      </c>
      <c r="C89" s="108" t="s">
        <v>13</v>
      </c>
      <c r="D89" s="109" t="e">
        <v>#VALUE!</v>
      </c>
      <c r="E89" s="155">
        <v>0.13402663146792756</v>
      </c>
      <c r="F89" s="109">
        <v>0.23543640641573715</v>
      </c>
      <c r="G89" s="109">
        <v>0.33700979174253515</v>
      </c>
      <c r="H89" s="109">
        <v>0.19385319249204105</v>
      </c>
      <c r="I89" s="109">
        <v>0.22532336680360276</v>
      </c>
      <c r="J89" s="109">
        <v>0.24303560076340056</v>
      </c>
      <c r="K89" s="147">
        <f>LARGE(E89:J89,1)/$D$83</f>
        <v>4.5492682470644596E-3</v>
      </c>
      <c r="L89" s="147">
        <f>E89/$D$83</f>
        <v>1.8092147876340114E-3</v>
      </c>
      <c r="M89">
        <f>K8*4/3</f>
        <v>0.15591296682393072</v>
      </c>
      <c r="N89">
        <f>L89/M89*100</f>
        <v>1.1604004621867789</v>
      </c>
      <c r="O89" s="150"/>
      <c r="P89">
        <f>K89/M89*100</f>
        <v>2.917825463613847</v>
      </c>
    </row>
    <row r="90" spans="2:16" ht="15" x14ac:dyDescent="0.2">
      <c r="B90" s="181"/>
      <c r="C90" s="89" t="s">
        <v>14</v>
      </c>
      <c r="D90" s="109" t="e">
        <v>#VALUE!</v>
      </c>
      <c r="E90" s="155">
        <v>7.7515712588698419E-3</v>
      </c>
      <c r="F90" s="109">
        <v>4.5280699618479468E-3</v>
      </c>
      <c r="G90" s="109">
        <v>1.2933569711150561E-2</v>
      </c>
      <c r="H90" s="109">
        <v>1.096844558330253E-2</v>
      </c>
      <c r="I90" s="109">
        <v>4.8145456972805284E-3</v>
      </c>
      <c r="J90" s="109">
        <v>1.7471610490294394E-2</v>
      </c>
      <c r="K90" s="148"/>
    </row>
    <row r="91" spans="2:16" ht="15.75" thickBot="1" x14ac:dyDescent="0.25">
      <c r="B91" s="181"/>
      <c r="C91" s="110" t="s">
        <v>15</v>
      </c>
      <c r="D91" s="109" t="e">
        <v>#VALUE!</v>
      </c>
      <c r="E91" s="109">
        <v>5.7836052238056768</v>
      </c>
      <c r="F91" s="109">
        <v>1.923266681981296</v>
      </c>
      <c r="G91" s="109">
        <v>3.8377430057080955</v>
      </c>
      <c r="H91" s="109">
        <v>5.6581196534861586</v>
      </c>
      <c r="I91" s="109">
        <v>2.1367272136835243</v>
      </c>
      <c r="J91" s="109">
        <v>7.1889099520457966</v>
      </c>
      <c r="K91" s="148" t="s">
        <v>32</v>
      </c>
    </row>
    <row r="92" spans="2:16" ht="15.75" thickBot="1" x14ac:dyDescent="0.25">
      <c r="B92" s="183">
        <v>1239</v>
      </c>
      <c r="C92" s="91" t="s">
        <v>13</v>
      </c>
      <c r="D92" s="92" t="e">
        <v>#VALUE!</v>
      </c>
      <c r="E92" s="92">
        <v>0.14698028576353325</v>
      </c>
      <c r="F92" s="92">
        <v>0.14664381255653777</v>
      </c>
      <c r="G92" s="92">
        <v>0.16829352774749401</v>
      </c>
      <c r="H92" s="92">
        <v>0.20409712040736619</v>
      </c>
      <c r="I92" s="92">
        <v>0.23522450276626108</v>
      </c>
      <c r="J92" s="92">
        <v>0.28847302387708718</v>
      </c>
      <c r="K92" s="147">
        <f>LARGE(E92:J92,1)/$D$83</f>
        <v>3.8940742963969651E-3</v>
      </c>
      <c r="L92" s="147">
        <f>E92/$D$83</f>
        <v>1.9840751317971553E-3</v>
      </c>
      <c r="M92">
        <f>K11*4/3</f>
        <v>0.14753185529998578</v>
      </c>
      <c r="N92">
        <f>L92/M92*100</f>
        <v>1.3448452388555752</v>
      </c>
      <c r="O92" s="150"/>
      <c r="P92">
        <f>K92/M92*100</f>
        <v>2.6394803267937625</v>
      </c>
    </row>
    <row r="93" spans="2:16" ht="15.75" thickBot="1" x14ac:dyDescent="0.25">
      <c r="B93" s="184"/>
      <c r="C93" s="93" t="s">
        <v>14</v>
      </c>
      <c r="D93" s="92" t="e">
        <v>#VALUE!</v>
      </c>
      <c r="E93" s="92">
        <v>3.1645204991202908E-3</v>
      </c>
      <c r="F93" s="92">
        <v>1.8293445726811141E-2</v>
      </c>
      <c r="G93" s="92">
        <v>2.0081763586526667E-2</v>
      </c>
      <c r="H93" s="92">
        <v>3.278413490695492E-3</v>
      </c>
      <c r="I93" s="92">
        <v>2.0389331064558314E-2</v>
      </c>
      <c r="J93" s="92">
        <v>2.2911997473537921E-2</v>
      </c>
      <c r="K93" s="148"/>
    </row>
    <row r="94" spans="2:16" ht="15.75" thickBot="1" x14ac:dyDescent="0.25">
      <c r="B94" s="185"/>
      <c r="C94" s="94" t="s">
        <v>15</v>
      </c>
      <c r="D94" s="92" t="e">
        <v>#VALUE!</v>
      </c>
      <c r="E94" s="92">
        <v>2.1530237764073177</v>
      </c>
      <c r="F94" s="92">
        <v>12.474747763229489</v>
      </c>
      <c r="G94" s="92">
        <v>11.93258223017177</v>
      </c>
      <c r="H94" s="92">
        <v>1.606300708286313</v>
      </c>
      <c r="I94" s="92">
        <v>8.6680302539820335</v>
      </c>
      <c r="J94" s="92">
        <v>7.9425095510144761</v>
      </c>
      <c r="K94" s="148" t="s">
        <v>47</v>
      </c>
    </row>
    <row r="95" spans="2:16" ht="15" x14ac:dyDescent="0.2">
      <c r="B95" s="187">
        <v>1255</v>
      </c>
      <c r="C95" s="111" t="s">
        <v>13</v>
      </c>
      <c r="D95" s="112" t="e">
        <v>#VALUE!</v>
      </c>
      <c r="E95" s="112">
        <v>0.57943253147185825</v>
      </c>
      <c r="F95" s="112">
        <v>0.49146205155838957</v>
      </c>
      <c r="G95" s="112">
        <v>0.50876593657918101</v>
      </c>
      <c r="H95" s="112">
        <v>0.51903412396449411</v>
      </c>
      <c r="I95" s="112">
        <v>0.55005735985455706</v>
      </c>
      <c r="J95" s="112">
        <v>0.54025156925068851</v>
      </c>
      <c r="K95" s="147">
        <f>LARGE(E95:J95,1)/$D$83</f>
        <v>7.8217134377950633E-3</v>
      </c>
      <c r="L95" s="147">
        <f>F95/$D$83</f>
        <v>6.6342069594815005E-3</v>
      </c>
      <c r="M95">
        <f>K14*4/3</f>
        <v>0.15126242289511493</v>
      </c>
      <c r="N95">
        <f>L95/M95*100</f>
        <v>4.3858923006156303</v>
      </c>
      <c r="O95" s="150"/>
      <c r="P95">
        <f>K95/M95*100</f>
        <v>5.170956069650309</v>
      </c>
    </row>
    <row r="96" spans="2:16" ht="15" x14ac:dyDescent="0.2">
      <c r="B96" s="187"/>
      <c r="C96" s="97" t="s">
        <v>14</v>
      </c>
      <c r="D96" s="112" t="e">
        <v>#VALUE!</v>
      </c>
      <c r="E96" s="112">
        <v>6.3801985418084489E-2</v>
      </c>
      <c r="F96" s="112">
        <v>1.0927575158584276E-2</v>
      </c>
      <c r="G96" s="112">
        <v>1.4119141294593558E-2</v>
      </c>
      <c r="H96" s="112">
        <v>1.0545937206524338E-2</v>
      </c>
      <c r="I96" s="112">
        <v>2.4720292152915199E-2</v>
      </c>
      <c r="J96" s="112">
        <v>7.3208637350457382E-3</v>
      </c>
      <c r="K96" s="148"/>
    </row>
    <row r="97" spans="2:16" ht="15.75" thickBot="1" x14ac:dyDescent="0.25">
      <c r="B97" s="187"/>
      <c r="C97" s="113" t="s">
        <v>15</v>
      </c>
      <c r="D97" s="112" t="e">
        <v>#VALUE!</v>
      </c>
      <c r="E97" s="112">
        <v>11.0111155229784</v>
      </c>
      <c r="F97" s="112">
        <v>2.2234829981142488</v>
      </c>
      <c r="G97" s="112">
        <v>2.7751742558724048</v>
      </c>
      <c r="H97" s="112">
        <v>2.0318388945166466</v>
      </c>
      <c r="I97" s="112">
        <v>4.494129877555241</v>
      </c>
      <c r="J97" s="112">
        <v>1.35508421478526</v>
      </c>
      <c r="K97" s="148" t="s">
        <v>50</v>
      </c>
      <c r="L97" t="s">
        <v>39</v>
      </c>
    </row>
    <row r="98" spans="2:16" ht="15.75" thickBot="1" x14ac:dyDescent="0.25">
      <c r="B98" s="189">
        <v>1257</v>
      </c>
      <c r="C98" s="99" t="s">
        <v>13</v>
      </c>
      <c r="D98" s="100" t="e">
        <v>#VALUE!</v>
      </c>
      <c r="E98" s="100">
        <v>0.30579225442308039</v>
      </c>
      <c r="F98" s="100">
        <v>0.33379084216199617</v>
      </c>
      <c r="G98" s="100">
        <v>0.34039979879517518</v>
      </c>
      <c r="H98" s="100">
        <v>0.33571580289685299</v>
      </c>
      <c r="I98" s="100">
        <v>0.39216002963092728</v>
      </c>
      <c r="J98" s="156">
        <v>0.40760575208538691</v>
      </c>
      <c r="K98" s="147">
        <f>LARGE(E98:J98,1)/$D$83</f>
        <v>5.5022374741547911E-3</v>
      </c>
      <c r="L98" s="147">
        <f>E98/$D$83</f>
        <v>4.1278652054951457E-3</v>
      </c>
      <c r="M98">
        <f>K17*4/3</f>
        <v>0.15446991416944214</v>
      </c>
      <c r="N98">
        <f>L98/M98*100</f>
        <v>2.6722777880016046</v>
      </c>
      <c r="O98" s="150"/>
      <c r="P98">
        <f>K98/M98*100</f>
        <v>3.5620123852203616</v>
      </c>
    </row>
    <row r="99" spans="2:16" ht="15.75" thickBot="1" x14ac:dyDescent="0.25">
      <c r="B99" s="190"/>
      <c r="C99" s="101" t="s">
        <v>14</v>
      </c>
      <c r="D99" s="100" t="e">
        <v>#VALUE!</v>
      </c>
      <c r="E99" s="100">
        <v>2.1361648089192498E-2</v>
      </c>
      <c r="F99" s="100">
        <v>6.6390701848050996E-3</v>
      </c>
      <c r="G99" s="100">
        <v>4.829716080962664E-3</v>
      </c>
      <c r="H99" s="100">
        <v>2.9971947948724657E-2</v>
      </c>
      <c r="I99" s="100">
        <v>1.2887500846764668E-2</v>
      </c>
      <c r="J99" s="156">
        <v>9.4369840014568648E-3</v>
      </c>
    </row>
    <row r="100" spans="2:16" ht="15.75" thickBot="1" x14ac:dyDescent="0.25">
      <c r="B100" s="191"/>
      <c r="C100" s="102" t="s">
        <v>15</v>
      </c>
      <c r="D100" s="100" t="e">
        <v>#VALUE!</v>
      </c>
      <c r="E100" s="100">
        <v>6.9856733714508943</v>
      </c>
      <c r="F100" s="100">
        <v>1.9889911124592836</v>
      </c>
      <c r="G100" s="100">
        <v>1.4188363500969028</v>
      </c>
      <c r="H100" s="100">
        <v>8.9277739356027244</v>
      </c>
      <c r="I100" s="100">
        <v>3.2862861773275194</v>
      </c>
      <c r="J100" s="100">
        <v>2.3152234611939351</v>
      </c>
    </row>
  </sheetData>
  <mergeCells count="15">
    <mergeCell ref="B25:B27"/>
    <mergeCell ref="B5:B7"/>
    <mergeCell ref="B8:B10"/>
    <mergeCell ref="B11:B13"/>
    <mergeCell ref="B14:B16"/>
    <mergeCell ref="B17:B19"/>
    <mergeCell ref="B92:B94"/>
    <mergeCell ref="B95:B97"/>
    <mergeCell ref="B98:B100"/>
    <mergeCell ref="B86:B88"/>
    <mergeCell ref="B28:B30"/>
    <mergeCell ref="B31:B33"/>
    <mergeCell ref="B34:B36"/>
    <mergeCell ref="B37:B39"/>
    <mergeCell ref="B89:B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H60"/>
  <sheetViews>
    <sheetView topLeftCell="C19" workbookViewId="0">
      <selection activeCell="Q18" sqref="Q18"/>
    </sheetView>
  </sheetViews>
  <sheetFormatPr defaultRowHeight="14.25" x14ac:dyDescent="0.2"/>
  <cols>
    <col min="4" max="4" width="15.875" customWidth="1"/>
  </cols>
  <sheetData>
    <row r="1" spans="2:8" x14ac:dyDescent="0.2">
      <c r="C1" t="s">
        <v>57</v>
      </c>
      <c r="D1" t="s">
        <v>58</v>
      </c>
      <c r="F1" t="s">
        <v>59</v>
      </c>
    </row>
    <row r="2" spans="2:8" ht="15.75" thickBot="1" x14ac:dyDescent="0.3">
      <c r="C2" s="165">
        <v>183</v>
      </c>
      <c r="D2">
        <v>1309</v>
      </c>
      <c r="E2">
        <v>1303</v>
      </c>
      <c r="F2">
        <v>1290</v>
      </c>
      <c r="G2">
        <v>1255</v>
      </c>
      <c r="H2">
        <v>1257</v>
      </c>
    </row>
    <row r="3" spans="2:8" ht="15" thickBot="1" x14ac:dyDescent="0.25">
      <c r="B3" s="157" t="s">
        <v>54</v>
      </c>
      <c r="C3" s="158" t="s">
        <v>3</v>
      </c>
    </row>
    <row r="4" spans="2:8" ht="15" thickBot="1" x14ac:dyDescent="0.25">
      <c r="B4" s="159"/>
      <c r="C4" s="160"/>
    </row>
    <row r="5" spans="2:8" ht="15" x14ac:dyDescent="0.25">
      <c r="B5" s="161">
        <v>0</v>
      </c>
      <c r="C5" s="162">
        <v>0.05</v>
      </c>
      <c r="D5">
        <v>6.6000000000000003E-2</v>
      </c>
      <c r="E5">
        <v>7.3999999999999996E-2</v>
      </c>
      <c r="F5">
        <v>7.1999999999999995E-2</v>
      </c>
      <c r="G5">
        <v>7.8E-2</v>
      </c>
      <c r="H5">
        <v>5.6000000000000001E-2</v>
      </c>
    </row>
    <row r="6" spans="2:8" ht="15" x14ac:dyDescent="0.25">
      <c r="B6" s="161">
        <v>8.8699999999999992</v>
      </c>
      <c r="C6" s="162">
        <v>0.498</v>
      </c>
      <c r="D6">
        <v>0.17399999999999999</v>
      </c>
      <c r="E6">
        <v>0.222</v>
      </c>
      <c r="F6">
        <v>0.16</v>
      </c>
      <c r="G6">
        <v>0.158</v>
      </c>
      <c r="H6">
        <v>0.11600000000000001</v>
      </c>
    </row>
    <row r="7" spans="2:8" ht="15" x14ac:dyDescent="0.25">
      <c r="B7" s="161">
        <v>10.1</v>
      </c>
      <c r="C7" s="162">
        <v>0.89</v>
      </c>
      <c r="D7">
        <v>0.18</v>
      </c>
      <c r="E7">
        <v>0.245</v>
      </c>
      <c r="F7">
        <v>0.185</v>
      </c>
      <c r="G7">
        <v>0.185</v>
      </c>
      <c r="H7">
        <v>0.15</v>
      </c>
    </row>
    <row r="8" spans="2:8" ht="15" x14ac:dyDescent="0.25">
      <c r="B8" s="161">
        <v>11.1</v>
      </c>
      <c r="C8" s="162">
        <v>1.54</v>
      </c>
      <c r="D8">
        <v>0.185</v>
      </c>
      <c r="E8">
        <v>0.35</v>
      </c>
      <c r="F8">
        <v>0.22500000000000001</v>
      </c>
      <c r="G8">
        <v>0.22500000000000001</v>
      </c>
      <c r="H8">
        <v>0.185</v>
      </c>
    </row>
    <row r="9" spans="2:8" ht="15" x14ac:dyDescent="0.25">
      <c r="B9" s="161">
        <v>12.28</v>
      </c>
      <c r="C9" s="162">
        <v>2.3199999999999998</v>
      </c>
      <c r="D9">
        <v>0.2</v>
      </c>
      <c r="E9">
        <v>0.43</v>
      </c>
      <c r="F9">
        <v>0.27500000000000002</v>
      </c>
      <c r="G9">
        <v>0.26500000000000001</v>
      </c>
      <c r="H9">
        <v>0.22500000000000001</v>
      </c>
    </row>
    <row r="10" spans="2:8" ht="15" x14ac:dyDescent="0.25">
      <c r="B10" s="161">
        <v>13.35</v>
      </c>
      <c r="C10" s="162">
        <v>2.62</v>
      </c>
      <c r="D10">
        <v>0.27500000000000002</v>
      </c>
      <c r="E10">
        <v>0.54</v>
      </c>
      <c r="F10">
        <v>0.30499999999999999</v>
      </c>
      <c r="G10">
        <v>0.35</v>
      </c>
      <c r="H10">
        <v>0.28499999999999998</v>
      </c>
    </row>
    <row r="11" spans="2:8" ht="15" x14ac:dyDescent="0.25">
      <c r="B11" s="161">
        <v>14.35</v>
      </c>
      <c r="C11" s="162">
        <v>2.89</v>
      </c>
      <c r="D11">
        <v>0.32500000000000001</v>
      </c>
      <c r="E11">
        <v>0.69</v>
      </c>
      <c r="F11">
        <v>0.4</v>
      </c>
      <c r="G11">
        <v>0.46500000000000002</v>
      </c>
      <c r="H11">
        <v>0.35499999999999998</v>
      </c>
    </row>
    <row r="12" spans="2:8" ht="15" x14ac:dyDescent="0.25">
      <c r="B12" s="161">
        <v>15.35</v>
      </c>
      <c r="C12" s="162">
        <v>3.44</v>
      </c>
      <c r="D12">
        <v>0.31</v>
      </c>
      <c r="E12">
        <v>0.83</v>
      </c>
      <c r="F12">
        <v>0.41</v>
      </c>
      <c r="G12">
        <v>0.52</v>
      </c>
      <c r="H12">
        <v>0.4</v>
      </c>
    </row>
    <row r="13" spans="2:8" ht="15" x14ac:dyDescent="0.25">
      <c r="B13" s="161">
        <v>16.350000000000001</v>
      </c>
      <c r="C13" s="162">
        <v>3.44</v>
      </c>
      <c r="D13">
        <v>0.47</v>
      </c>
      <c r="E13">
        <v>1.1000000000000001</v>
      </c>
      <c r="F13">
        <v>0.54</v>
      </c>
      <c r="G13">
        <v>0.65</v>
      </c>
      <c r="H13">
        <v>0.56999999999999995</v>
      </c>
    </row>
    <row r="14" spans="2:8" ht="15" x14ac:dyDescent="0.25">
      <c r="B14" s="161">
        <v>17.350000000000001</v>
      </c>
      <c r="C14" s="162">
        <v>4</v>
      </c>
      <c r="D14">
        <v>0.45</v>
      </c>
      <c r="E14">
        <v>1.3</v>
      </c>
      <c r="F14">
        <v>0.66</v>
      </c>
      <c r="G14">
        <v>0.69</v>
      </c>
      <c r="H14">
        <v>0.71</v>
      </c>
    </row>
    <row r="15" spans="2:8" ht="15" x14ac:dyDescent="0.25">
      <c r="B15" s="161">
        <v>19.52</v>
      </c>
      <c r="C15" s="162">
        <v>3.96</v>
      </c>
      <c r="D15">
        <v>0.72</v>
      </c>
      <c r="E15">
        <v>1.84</v>
      </c>
      <c r="F15">
        <v>0.91500000000000004</v>
      </c>
      <c r="G15">
        <v>0.96</v>
      </c>
      <c r="H15">
        <v>0.98</v>
      </c>
    </row>
    <row r="16" spans="2:8" ht="15" x14ac:dyDescent="0.25">
      <c r="B16" s="161">
        <v>21.27</v>
      </c>
      <c r="C16" s="162">
        <v>4.0999999999999996</v>
      </c>
      <c r="D16">
        <v>0.96599999999999997</v>
      </c>
      <c r="E16">
        <v>2.39</v>
      </c>
      <c r="F16">
        <v>1.2350000000000001</v>
      </c>
      <c r="G16">
        <v>1.415</v>
      </c>
      <c r="H16">
        <v>1.38</v>
      </c>
    </row>
    <row r="17" spans="1:8" ht="15" x14ac:dyDescent="0.25">
      <c r="B17" s="161">
        <v>33.020000000000003</v>
      </c>
      <c r="C17" s="162">
        <v>4.72</v>
      </c>
      <c r="D17">
        <v>4.9400000000000004</v>
      </c>
      <c r="E17">
        <v>4.32</v>
      </c>
      <c r="F17">
        <v>4.54</v>
      </c>
      <c r="G17">
        <v>4.16</v>
      </c>
      <c r="H17">
        <v>3</v>
      </c>
    </row>
    <row r="19" spans="1:8" ht="15" thickBot="1" x14ac:dyDescent="0.25">
      <c r="A19" t="s">
        <v>56</v>
      </c>
      <c r="C19" s="166">
        <v>183</v>
      </c>
      <c r="D19">
        <v>1309</v>
      </c>
      <c r="E19">
        <v>1303</v>
      </c>
      <c r="F19">
        <v>1209</v>
      </c>
      <c r="G19">
        <v>1255</v>
      </c>
      <c r="H19">
        <v>1257</v>
      </c>
    </row>
    <row r="20" spans="1:8" ht="15" thickBot="1" x14ac:dyDescent="0.25">
      <c r="B20" s="163" t="s">
        <v>55</v>
      </c>
      <c r="C20" s="158" t="s">
        <v>3</v>
      </c>
    </row>
    <row r="21" spans="1:8" ht="15" thickBot="1" x14ac:dyDescent="0.25">
      <c r="B21" s="157" t="s">
        <v>54</v>
      </c>
      <c r="C21" s="164"/>
    </row>
    <row r="22" spans="1:8" ht="15" x14ac:dyDescent="0.2">
      <c r="B22" s="115">
        <v>0</v>
      </c>
      <c r="C22" s="115">
        <v>5.0000000000036814E-2</v>
      </c>
      <c r="D22">
        <v>6.6000000000257741E-2</v>
      </c>
      <c r="E22">
        <v>7.4003840153660183E-2</v>
      </c>
      <c r="F22">
        <v>7.2000546683707062E-2</v>
      </c>
      <c r="G22" s="115">
        <v>7.8049993264545744E-2</v>
      </c>
      <c r="H22">
        <v>5.6003727623922729E-2</v>
      </c>
    </row>
    <row r="23" spans="1:8" ht="15" x14ac:dyDescent="0.2">
      <c r="B23" s="115">
        <v>1</v>
      </c>
      <c r="C23" s="115">
        <v>5.0000000181224503E-2</v>
      </c>
      <c r="D23">
        <v>6.600000001217203E-2</v>
      </c>
      <c r="E23">
        <v>7.4022380055368028E-2</v>
      </c>
      <c r="F23">
        <v>7.2002899797415434E-2</v>
      </c>
      <c r="G23" s="115">
        <v>7.8143099192711313E-2</v>
      </c>
      <c r="H23">
        <v>5.6017393806484982E-2</v>
      </c>
    </row>
    <row r="24" spans="1:8" ht="15" x14ac:dyDescent="0.2">
      <c r="B24" s="115">
        <v>2</v>
      </c>
      <c r="C24" s="115">
        <v>5.0000096027191847E-2</v>
      </c>
      <c r="D24">
        <v>6.6000000355556948E-2</v>
      </c>
      <c r="E24">
        <v>7.4104618673191791E-2</v>
      </c>
      <c r="F24">
        <v>7.201297535752986E-2</v>
      </c>
      <c r="G24" s="115">
        <v>7.8373102639101258E-2</v>
      </c>
      <c r="H24">
        <v>5.6068397386870632E-2</v>
      </c>
    </row>
    <row r="25" spans="1:8" ht="15" x14ac:dyDescent="0.2">
      <c r="B25" s="115">
        <v>3</v>
      </c>
      <c r="C25" s="115">
        <v>5.0009825099686739E-2</v>
      </c>
      <c r="D25">
        <v>6.6000006820453289E-2</v>
      </c>
      <c r="E25">
        <v>7.4403248495530483E-2</v>
      </c>
      <c r="F25">
        <v>7.2049833751334988E-2</v>
      </c>
      <c r="G25" s="115">
        <v>7.8893474913072137E-2</v>
      </c>
      <c r="H25">
        <v>5.6231005839404213E-2</v>
      </c>
    </row>
    <row r="26" spans="1:8" ht="15" x14ac:dyDescent="0.2">
      <c r="B26" s="115">
        <v>4</v>
      </c>
      <c r="C26" s="115">
        <v>5.0298748483756449E-2</v>
      </c>
      <c r="D26">
        <v>6.6000090539176701E-2</v>
      </c>
      <c r="E26">
        <v>7.5312904447094542E-2</v>
      </c>
      <c r="F26">
        <v>7.216685716351838E-2</v>
      </c>
      <c r="G26" s="115">
        <v>7.9980056069620886E-2</v>
      </c>
      <c r="H26">
        <v>5.6681528468808702E-2</v>
      </c>
    </row>
    <row r="27" spans="1:8" ht="15" x14ac:dyDescent="0.2">
      <c r="B27" s="115">
        <v>5</v>
      </c>
      <c r="C27" s="115">
        <v>5.3710773036703643E-2</v>
      </c>
      <c r="D27">
        <v>6.6000870771225031E-2</v>
      </c>
      <c r="E27">
        <v>7.7687741070060934E-2</v>
      </c>
      <c r="F27">
        <v>7.2493921517356105E-2</v>
      </c>
      <c r="G27" s="115">
        <v>8.2088847724678282E-2</v>
      </c>
      <c r="H27">
        <v>5.7782979470682991E-2</v>
      </c>
    </row>
    <row r="28" spans="1:8" ht="15" x14ac:dyDescent="0.2">
      <c r="B28" s="115">
        <v>6</v>
      </c>
      <c r="C28" s="115">
        <v>7.3809629027082907E-2</v>
      </c>
      <c r="D28">
        <v>6.6006316226372069E-2</v>
      </c>
      <c r="E28">
        <v>8.3102854693452202E-2</v>
      </c>
      <c r="F28">
        <v>7.3308935602721462E-2</v>
      </c>
      <c r="G28" s="115">
        <v>8.5917258586985915E-2</v>
      </c>
      <c r="H28">
        <v>6.0191880938262013E-2</v>
      </c>
    </row>
    <row r="29" spans="1:8" ht="15" x14ac:dyDescent="0.2">
      <c r="B29" s="115">
        <v>7</v>
      </c>
      <c r="C29" s="115">
        <v>0.14383895037149547</v>
      </c>
      <c r="D29">
        <v>6.6035790319868698E-2</v>
      </c>
      <c r="E29">
        <v>9.4067994944159447E-2</v>
      </c>
      <c r="F29">
        <v>7.5140690066938784E-2</v>
      </c>
      <c r="G29" s="115">
        <v>9.2457050515454831E-2</v>
      </c>
      <c r="H29">
        <v>6.4962445335031954E-2</v>
      </c>
    </row>
    <row r="30" spans="1:8" ht="15" x14ac:dyDescent="0.2">
      <c r="B30" s="115">
        <v>8</v>
      </c>
      <c r="C30" s="115">
        <v>0.30813631783828149</v>
      </c>
      <c r="D30">
        <v>6.616337784043376E-2</v>
      </c>
      <c r="E30">
        <v>0.11407566408545508</v>
      </c>
      <c r="F30">
        <v>7.8892520536927441E-2</v>
      </c>
      <c r="G30" s="115">
        <v>0.10302510609250813</v>
      </c>
      <c r="H30">
        <v>7.3610883962649504E-2</v>
      </c>
    </row>
    <row r="31" spans="1:8" ht="15" x14ac:dyDescent="0.2">
      <c r="B31" s="115">
        <v>9</v>
      </c>
      <c r="C31" s="115">
        <v>0.5946209167868699</v>
      </c>
      <c r="D31">
        <v>6.6617220229489932E-2</v>
      </c>
      <c r="E31">
        <v>0.14739741763160807</v>
      </c>
      <c r="F31">
        <v>8.5961381400191661E-2</v>
      </c>
      <c r="G31" s="115">
        <v>0.11925943630804645</v>
      </c>
      <c r="H31">
        <v>8.81030190368704E-2</v>
      </c>
    </row>
    <row r="32" spans="1:8" ht="15" x14ac:dyDescent="0.2">
      <c r="B32" s="115">
        <v>10</v>
      </c>
      <c r="C32" s="115">
        <v>0.9947736070485943</v>
      </c>
      <c r="D32">
        <v>6.7975824023119982E-2</v>
      </c>
      <c r="E32">
        <v>0.19862493073077914</v>
      </c>
      <c r="F32">
        <v>9.8316271405049852E-2</v>
      </c>
      <c r="G32" s="115">
        <v>0.14307268937525291</v>
      </c>
      <c r="H32">
        <v>0.11074459199110735</v>
      </c>
    </row>
    <row r="33" spans="2:8" ht="15" x14ac:dyDescent="0.2">
      <c r="B33" s="115">
        <v>11</v>
      </c>
      <c r="C33" s="115">
        <v>1.4685286386796716</v>
      </c>
      <c r="D33">
        <v>7.1471202642311688E-2</v>
      </c>
      <c r="E33">
        <v>0.27204592200165312</v>
      </c>
      <c r="F33">
        <v>0.11849995200898664</v>
      </c>
      <c r="G33" s="115">
        <v>0.17656272710356774</v>
      </c>
      <c r="H33">
        <v>0.14398031605410475</v>
      </c>
    </row>
    <row r="34" spans="2:8" ht="15" x14ac:dyDescent="0.2">
      <c r="B34" s="115">
        <v>12</v>
      </c>
      <c r="C34" s="115">
        <v>1.9645660172007551</v>
      </c>
      <c r="D34">
        <v>7.9344176986295589E-2</v>
      </c>
      <c r="E34">
        <v>0.37100375102471184</v>
      </c>
      <c r="F34">
        <v>0.14953084036261</v>
      </c>
      <c r="G34" s="115">
        <v>0.2218877250035951</v>
      </c>
      <c r="H34">
        <v>0.19013420662793895</v>
      </c>
    </row>
    <row r="35" spans="2:8" ht="15" x14ac:dyDescent="0.2">
      <c r="B35" s="115">
        <v>13</v>
      </c>
      <c r="C35" s="115">
        <v>2.4386792061694873</v>
      </c>
      <c r="D35">
        <v>9.5123610376535592E-2</v>
      </c>
      <c r="E35">
        <v>0.49739050864579981</v>
      </c>
      <c r="F35">
        <v>0.19470442156375781</v>
      </c>
      <c r="G35" s="115">
        <v>0.28111973644001786</v>
      </c>
      <c r="H35">
        <v>0.25113998802871307</v>
      </c>
    </row>
    <row r="36" spans="2:8" ht="15" x14ac:dyDescent="0.2">
      <c r="B36" s="115">
        <v>14</v>
      </c>
      <c r="C36" s="115">
        <v>2.862242395670441</v>
      </c>
      <c r="D36">
        <v>0.12367091803013325</v>
      </c>
      <c r="E36">
        <v>0.65137467479679623</v>
      </c>
      <c r="F36">
        <v>0.25731797671778722</v>
      </c>
      <c r="G36" s="115">
        <v>0.35609428349849942</v>
      </c>
      <c r="H36">
        <v>0.32831161523736679</v>
      </c>
    </row>
    <row r="37" spans="2:8" ht="15" x14ac:dyDescent="0.2">
      <c r="B37" s="115">
        <v>15</v>
      </c>
      <c r="C37" s="115">
        <v>3.2221972800805778</v>
      </c>
      <c r="D37">
        <v>0.17087961709139038</v>
      </c>
      <c r="E37">
        <v>0.83139335713550089</v>
      </c>
      <c r="F37">
        <v>0.34036080467100893</v>
      </c>
      <c r="G37" s="115">
        <v>0.44827373866543468</v>
      </c>
      <c r="H37">
        <v>0.42219175273594534</v>
      </c>
    </row>
    <row r="38" spans="2:8" ht="15" x14ac:dyDescent="0.2">
      <c r="B38" s="115">
        <v>16</v>
      </c>
      <c r="C38" s="115">
        <v>3.5169970672145188</v>
      </c>
      <c r="D38">
        <v>0.24303379357383556</v>
      </c>
      <c r="E38">
        <v>1.0343746068589854</v>
      </c>
      <c r="F38">
        <v>0.44621922090908744</v>
      </c>
      <c r="G38" s="115">
        <v>0.55863938852508943</v>
      </c>
      <c r="H38">
        <v>0.53249633519135742</v>
      </c>
    </row>
    <row r="39" spans="2:8" ht="15" x14ac:dyDescent="0.2">
      <c r="B39" s="115">
        <v>17</v>
      </c>
      <c r="C39" s="115">
        <v>3.7519302702534838</v>
      </c>
      <c r="D39">
        <v>0.34595362057515749</v>
      </c>
      <c r="E39">
        <v>1.2561151591341386</v>
      </c>
      <c r="F39">
        <v>0.57644064220222557</v>
      </c>
      <c r="G39" s="115">
        <v>0.68762211053429922</v>
      </c>
      <c r="H39">
        <v>0.65815302103982753</v>
      </c>
    </row>
    <row r="40" spans="2:8" ht="15" x14ac:dyDescent="0.2">
      <c r="B40" s="115">
        <v>18</v>
      </c>
      <c r="C40" s="115">
        <v>3.9354147032753577</v>
      </c>
      <c r="D40">
        <v>0.4841307202473063</v>
      </c>
      <c r="E40">
        <v>1.49172704742413</v>
      </c>
      <c r="F40">
        <v>0.73158703629109956</v>
      </c>
      <c r="G40" s="115">
        <v>0.83507579128886578</v>
      </c>
      <c r="H40">
        <v>0.7974156984020071</v>
      </c>
    </row>
    <row r="41" spans="2:8" ht="15" x14ac:dyDescent="0.2">
      <c r="B41" s="115">
        <v>19</v>
      </c>
      <c r="C41" s="115">
        <v>4.0765979816713402</v>
      </c>
      <c r="D41">
        <v>0.66005315501385642</v>
      </c>
      <c r="E41">
        <v>1.7360767728375095</v>
      </c>
      <c r="F41">
        <v>0.91118991872743837</v>
      </c>
      <c r="G41" s="115">
        <v>1.000292120321348</v>
      </c>
      <c r="H41">
        <v>0.9480286530421258</v>
      </c>
    </row>
    <row r="42" spans="2:8" ht="15" x14ac:dyDescent="0.2">
      <c r="B42" s="115">
        <v>20</v>
      </c>
      <c r="C42" s="115">
        <v>4.1840439006871204</v>
      </c>
      <c r="D42">
        <v>0.87385182830060337</v>
      </c>
      <c r="E42">
        <v>1.9841629796771958</v>
      </c>
      <c r="F42">
        <v>1.113801824428148</v>
      </c>
      <c r="G42" s="115">
        <v>1.1820510345494764</v>
      </c>
      <c r="H42">
        <v>1.1074124105041905</v>
      </c>
    </row>
    <row r="43" spans="2:8" ht="15" x14ac:dyDescent="0.2">
      <c r="B43" s="115">
        <v>21</v>
      </c>
      <c r="C43" s="115">
        <v>4.2651530900373329</v>
      </c>
      <c r="D43">
        <v>1.1233043070545659</v>
      </c>
      <c r="E43">
        <v>2.2314035832597088</v>
      </c>
      <c r="F43">
        <v>1.337126214453169</v>
      </c>
      <c r="G43" s="115">
        <v>1.3786982841441635</v>
      </c>
      <c r="H43">
        <v>1.2728468483434183</v>
      </c>
    </row>
    <row r="44" spans="2:8" ht="15" x14ac:dyDescent="0.2">
      <c r="B44" s="115">
        <v>22</v>
      </c>
      <c r="C44" s="115">
        <v>4.3260152473093685</v>
      </c>
      <c r="D44">
        <v>1.4041465680922056</v>
      </c>
      <c r="E44">
        <v>2.473824800649826</v>
      </c>
      <c r="F44">
        <v>1.5782005946098614</v>
      </c>
      <c r="G44" s="115">
        <v>1.5882403858075951</v>
      </c>
      <c r="H44">
        <v>1.4416336155880196</v>
      </c>
    </row>
    <row r="45" spans="2:8" ht="15" x14ac:dyDescent="0.2">
      <c r="B45" s="115">
        <v>23</v>
      </c>
      <c r="C45" s="115">
        <v>4.3714830210419082</v>
      </c>
      <c r="D45">
        <v>1.7105908244409083</v>
      </c>
      <c r="E45">
        <v>2.7081597149183594</v>
      </c>
      <c r="F45">
        <v>1.833606015761335</v>
      </c>
      <c r="G45" s="115">
        <v>1.8084473983432618</v>
      </c>
      <c r="H45">
        <v>1.6112271016840778</v>
      </c>
    </row>
    <row r="46" spans="2:8" ht="15" x14ac:dyDescent="0.2">
      <c r="B46" s="115">
        <v>24</v>
      </c>
      <c r="C46" s="115">
        <v>4.4053395528634764</v>
      </c>
      <c r="D46">
        <v>2.035932892949273</v>
      </c>
      <c r="E46">
        <v>2.9318725836205393</v>
      </c>
      <c r="F46">
        <v>2.0996788102145909</v>
      </c>
      <c r="G46" s="115">
        <v>2.0369551251188809</v>
      </c>
      <c r="H46">
        <v>1.7793296943363597</v>
      </c>
    </row>
    <row r="47" spans="2:8" ht="15" x14ac:dyDescent="0.2">
      <c r="B47" s="115">
        <v>25</v>
      </c>
      <c r="C47" s="115">
        <v>4.4304893907523271</v>
      </c>
      <c r="D47">
        <v>2.3731470319623051</v>
      </c>
      <c r="E47">
        <v>3.1431282551107609</v>
      </c>
      <c r="F47">
        <v>2.3727056942287557</v>
      </c>
      <c r="G47" s="115">
        <v>2.2713601086959838</v>
      </c>
      <c r="H47">
        <v>1.943952071976345</v>
      </c>
    </row>
    <row r="48" spans="2:8" ht="15" x14ac:dyDescent="0.2">
      <c r="B48" s="115">
        <v>26</v>
      </c>
      <c r="C48" s="115">
        <v>4.4491384115596002</v>
      </c>
      <c r="D48">
        <v>2.7153963181091196</v>
      </c>
      <c r="E48">
        <v>3.3407254713991255</v>
      </c>
      <c r="F48">
        <v>2.6490896284647301</v>
      </c>
      <c r="G48" s="115">
        <v>2.509302765757667</v>
      </c>
      <c r="H48">
        <v>2.1034425738165425</v>
      </c>
    </row>
    <row r="49" spans="2:8" ht="15" x14ac:dyDescent="0.2">
      <c r="B49" s="115">
        <v>27</v>
      </c>
      <c r="C49" s="115">
        <v>4.462948845603413</v>
      </c>
      <c r="D49">
        <v>3.0564201335178187</v>
      </c>
      <c r="E49">
        <v>3.5240101267392552</v>
      </c>
      <c r="F49">
        <v>2.9254798518585505</v>
      </c>
      <c r="G49" s="115">
        <v>2.7485359307552271</v>
      </c>
      <c r="H49">
        <v>2.2564914304890977</v>
      </c>
    </row>
    <row r="50" spans="2:8" ht="15" x14ac:dyDescent="0.2">
      <c r="B50" s="115">
        <v>28</v>
      </c>
      <c r="C50" s="115">
        <v>4.4731661980849218</v>
      </c>
      <c r="D50">
        <v>3.3907890394990683</v>
      </c>
      <c r="E50">
        <v>3.692780974138631</v>
      </c>
      <c r="F50">
        <v>3.1988645342141444</v>
      </c>
      <c r="G50" s="115">
        <v>2.9869777468508416</v>
      </c>
      <c r="H50">
        <v>2.4021161583657018</v>
      </c>
    </row>
    <row r="51" spans="2:8" ht="15" x14ac:dyDescent="0.2">
      <c r="B51" s="115">
        <v>29</v>
      </c>
      <c r="C51" s="115">
        <v>4.4807198913628765</v>
      </c>
      <c r="D51">
        <v>3.7140375314363601</v>
      </c>
      <c r="E51">
        <v>3.8471966644666526</v>
      </c>
      <c r="F51">
        <v>3.4666281968098205</v>
      </c>
      <c r="G51" s="115">
        <v>3.2227491651048856</v>
      </c>
      <c r="H51">
        <v>2.539634105546686</v>
      </c>
    </row>
    <row r="52" spans="2:8" ht="15" x14ac:dyDescent="0.2">
      <c r="B52" s="115">
        <v>30</v>
      </c>
      <c r="C52" s="115">
        <v>4.486301399064299</v>
      </c>
      <c r="D52">
        <v>4.0226965804889137</v>
      </c>
      <c r="E52">
        <v>3.9876898342797569</v>
      </c>
      <c r="F52">
        <v>3.7265784113602107</v>
      </c>
      <c r="G52" s="115">
        <v>3.4541972613636003</v>
      </c>
      <c r="H52">
        <v>2.6686273355371397</v>
      </c>
    </row>
    <row r="53" spans="2:8" ht="15" x14ac:dyDescent="0.2">
      <c r="B53" s="115">
        <v>31</v>
      </c>
      <c r="C53" s="115">
        <v>4.4904240342289619</v>
      </c>
      <c r="D53">
        <v>4.3142520477243824</v>
      </c>
      <c r="E53">
        <v>4.114891427252819</v>
      </c>
      <c r="F53">
        <v>3.9769474818929273</v>
      </c>
      <c r="G53" s="115">
        <v>3.6799061785237037</v>
      </c>
      <c r="H53">
        <v>2.7889040189224481</v>
      </c>
    </row>
    <row r="54" spans="2:8" ht="15" x14ac:dyDescent="0.2">
      <c r="B54" s="115">
        <v>32</v>
      </c>
      <c r="C54" s="115">
        <v>4.4934682380549722</v>
      </c>
      <c r="D54">
        <v>4.5870542561575203</v>
      </c>
      <c r="E54">
        <v>4.2295665646226723</v>
      </c>
      <c r="F54">
        <v>4.2163751067261632</v>
      </c>
      <c r="G54" s="115">
        <v>3.898697802466867</v>
      </c>
      <c r="H54">
        <v>2.9004594637304613</v>
      </c>
    </row>
    <row r="55" spans="2:8" ht="15" x14ac:dyDescent="0.2">
      <c r="B55" s="115">
        <v>33</v>
      </c>
      <c r="C55" s="115">
        <v>4.495715639494712</v>
      </c>
      <c r="D55">
        <v>4.8402003716151327</v>
      </c>
      <c r="E55">
        <v>4.3325620012964432</v>
      </c>
      <c r="F55">
        <v>4.4438776884678983</v>
      </c>
      <c r="G55" s="115">
        <v>4.1096243481501373</v>
      </c>
      <c r="H55">
        <v>3.0034389673544211</v>
      </c>
    </row>
    <row r="56" spans="2:8" ht="15" x14ac:dyDescent="0.2">
      <c r="B56" s="115">
        <v>34</v>
      </c>
      <c r="C56" s="115">
        <v>4.4973745378571053</v>
      </c>
      <c r="D56">
        <v>5.0734064472843254</v>
      </c>
      <c r="E56">
        <v>4.4247644047964743</v>
      </c>
      <c r="F56">
        <v>4.6588092580223952</v>
      </c>
      <c r="G56" s="115">
        <v>4.3119549339585106</v>
      </c>
      <c r="H56">
        <v>3.0981038750569021</v>
      </c>
    </row>
    <row r="57" spans="2:8" ht="15" x14ac:dyDescent="0.2">
      <c r="B57" s="115">
        <v>35</v>
      </c>
      <c r="C57" s="115">
        <v>4.4985988971310036</v>
      </c>
      <c r="D57">
        <v>5.28688114503273</v>
      </c>
      <c r="E57">
        <v>4.5070682561111823</v>
      </c>
      <c r="F57">
        <v>4.8608181018249663</v>
      </c>
      <c r="G57" s="115">
        <v>4.5051580166454226</v>
      </c>
      <c r="H57">
        <v>3.1848016001985973</v>
      </c>
    </row>
    <row r="58" spans="2:8" ht="15" x14ac:dyDescent="0.2">
      <c r="B58" s="115">
        <v>36</v>
      </c>
      <c r="C58" s="115">
        <v>4.4995024655867359</v>
      </c>
      <c r="D58">
        <v>5.4812088871379467</v>
      </c>
      <c r="E58">
        <v>4.5803519886374673</v>
      </c>
      <c r="F58">
        <v>5.0498022720277547</v>
      </c>
      <c r="G58" s="115">
        <v>4.6888812947920462</v>
      </c>
      <c r="H58">
        <v>3.2639398924585556</v>
      </c>
    </row>
    <row r="59" spans="2:8" ht="15" x14ac:dyDescent="0.2">
      <c r="B59" s="115">
        <v>37</v>
      </c>
      <c r="C59" s="115">
        <v>4.5001692508812603</v>
      </c>
      <c r="D59">
        <v>5.6572467823022343</v>
      </c>
      <c r="E59">
        <v>4.645460966899166</v>
      </c>
      <c r="F59">
        <v>5.225866308810815</v>
      </c>
      <c r="G59" s="115">
        <v>4.8629304030244267</v>
      </c>
      <c r="H59">
        <v>3.3359653120550274</v>
      </c>
    </row>
    <row r="60" spans="2:8" ht="15" x14ac:dyDescent="0.2">
      <c r="B60" s="115">
        <v>38</v>
      </c>
      <c r="C60" s="115">
        <v>4.5006612800753913</v>
      </c>
      <c r="D60">
        <v>5.8160371449755512</v>
      </c>
      <c r="E60">
        <v>4.7031959943696817</v>
      </c>
      <c r="F60">
        <v>5.3892807634509374</v>
      </c>
      <c r="G60" s="115">
        <v>5.0272474386857446</v>
      </c>
      <c r="H60">
        <v>3.4013456546039764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7"/>
  <sheetViews>
    <sheetView topLeftCell="A5" workbookViewId="0">
      <selection activeCell="H17" sqref="H17"/>
    </sheetView>
  </sheetViews>
  <sheetFormatPr defaultRowHeight="14.25" x14ac:dyDescent="0.2"/>
  <cols>
    <col min="3" max="3" width="38" bestFit="1" customWidth="1"/>
    <col min="4" max="4" width="10.625" bestFit="1" customWidth="1"/>
    <col min="5" max="5" width="10.375" customWidth="1"/>
  </cols>
  <sheetData>
    <row r="5" spans="3:7" x14ac:dyDescent="0.2">
      <c r="F5" t="s">
        <v>68</v>
      </c>
    </row>
    <row r="6" spans="3:7" ht="16.5" customHeight="1" x14ac:dyDescent="0.2">
      <c r="C6" s="193" t="s">
        <v>83</v>
      </c>
      <c r="D6" s="193" t="s">
        <v>13</v>
      </c>
      <c r="E6" s="193" t="s">
        <v>64</v>
      </c>
      <c r="F6" s="195" t="s">
        <v>3</v>
      </c>
    </row>
    <row r="7" spans="3:7" x14ac:dyDescent="0.2">
      <c r="C7" s="194"/>
      <c r="D7" s="194"/>
      <c r="E7" s="194"/>
      <c r="F7" s="196"/>
    </row>
    <row r="8" spans="3:7" x14ac:dyDescent="0.2">
      <c r="C8" s="168" t="s">
        <v>63</v>
      </c>
      <c r="D8" s="168" t="s">
        <v>65</v>
      </c>
      <c r="E8" s="168" t="s">
        <v>60</v>
      </c>
      <c r="F8" s="168">
        <v>7.84</v>
      </c>
    </row>
    <row r="9" spans="3:7" x14ac:dyDescent="0.2">
      <c r="C9" s="169" t="s">
        <v>80</v>
      </c>
      <c r="D9" s="169" t="s">
        <v>67</v>
      </c>
      <c r="E9" s="169">
        <v>21</v>
      </c>
      <c r="F9" s="169">
        <v>4.32</v>
      </c>
      <c r="G9" s="176"/>
    </row>
    <row r="10" spans="3:7" x14ac:dyDescent="0.2">
      <c r="C10" s="169" t="s">
        <v>84</v>
      </c>
      <c r="D10" s="169" t="s">
        <v>67</v>
      </c>
      <c r="E10" s="169">
        <v>20</v>
      </c>
      <c r="F10" s="169">
        <v>5</v>
      </c>
      <c r="G10" s="176"/>
    </row>
    <row r="11" spans="3:7" x14ac:dyDescent="0.2">
      <c r="C11" s="175" t="s">
        <v>82</v>
      </c>
      <c r="D11" s="175"/>
      <c r="E11" s="175"/>
      <c r="F11" s="175"/>
    </row>
    <row r="12" spans="3:7" x14ac:dyDescent="0.2">
      <c r="C12" s="167" t="s">
        <v>85</v>
      </c>
      <c r="D12" s="167" t="s">
        <v>66</v>
      </c>
      <c r="E12" s="167">
        <v>29</v>
      </c>
      <c r="F12" s="167">
        <v>7.18</v>
      </c>
    </row>
    <row r="13" spans="3:7" x14ac:dyDescent="0.2">
      <c r="C13" s="167" t="s">
        <v>79</v>
      </c>
      <c r="D13" s="167" t="s">
        <v>66</v>
      </c>
      <c r="E13" s="167">
        <v>22</v>
      </c>
      <c r="F13" s="167">
        <v>7.22</v>
      </c>
    </row>
    <row r="14" spans="3:7" x14ac:dyDescent="0.2">
      <c r="C14" s="167" t="s">
        <v>69</v>
      </c>
      <c r="D14" s="167" t="s">
        <v>66</v>
      </c>
      <c r="E14" s="167">
        <v>34</v>
      </c>
      <c r="F14" s="167">
        <v>5.8</v>
      </c>
    </row>
    <row r="15" spans="3:7" ht="15.75" x14ac:dyDescent="0.25">
      <c r="C15" s="173" t="s">
        <v>70</v>
      </c>
      <c r="D15" s="170" t="s">
        <v>66</v>
      </c>
      <c r="E15" s="170">
        <v>25</v>
      </c>
      <c r="F15" s="170">
        <v>3.62</v>
      </c>
    </row>
    <row r="16" spans="3:7" ht="15.75" x14ac:dyDescent="0.25">
      <c r="C16" s="173" t="s">
        <v>71</v>
      </c>
      <c r="D16" s="170" t="s">
        <v>66</v>
      </c>
      <c r="E16" s="170">
        <v>26</v>
      </c>
      <c r="F16" s="170">
        <v>3.52</v>
      </c>
    </row>
    <row r="17" spans="3:6" ht="15.75" x14ac:dyDescent="0.25">
      <c r="C17" s="173" t="s">
        <v>72</v>
      </c>
      <c r="D17" s="170" t="s">
        <v>66</v>
      </c>
      <c r="E17" s="170">
        <v>26</v>
      </c>
      <c r="F17" s="170">
        <v>3.48</v>
      </c>
    </row>
    <row r="18" spans="3:6" ht="15.75" x14ac:dyDescent="0.25">
      <c r="C18" s="173" t="s">
        <v>73</v>
      </c>
      <c r="D18" s="170" t="s">
        <v>66</v>
      </c>
      <c r="E18" s="170">
        <v>26</v>
      </c>
      <c r="F18" s="170">
        <v>2.84</v>
      </c>
    </row>
    <row r="19" spans="3:6" ht="15.75" x14ac:dyDescent="0.25">
      <c r="C19" s="173" t="s">
        <v>74</v>
      </c>
      <c r="D19" s="170" t="s">
        <v>66</v>
      </c>
      <c r="E19" s="170">
        <v>33</v>
      </c>
      <c r="F19" s="170">
        <v>2.64</v>
      </c>
    </row>
    <row r="20" spans="3:6" ht="15.75" x14ac:dyDescent="0.25">
      <c r="C20" s="173" t="s">
        <v>81</v>
      </c>
      <c r="D20" s="170" t="s">
        <v>66</v>
      </c>
      <c r="E20" s="170">
        <v>34</v>
      </c>
      <c r="F20" s="170">
        <v>1.86</v>
      </c>
    </row>
    <row r="21" spans="3:6" ht="15.75" x14ac:dyDescent="0.25">
      <c r="C21" s="173" t="s">
        <v>62</v>
      </c>
      <c r="D21" s="170" t="s">
        <v>66</v>
      </c>
      <c r="E21" s="170">
        <v>36</v>
      </c>
      <c r="F21" s="170">
        <v>1.58</v>
      </c>
    </row>
    <row r="22" spans="3:6" ht="15.75" x14ac:dyDescent="0.25">
      <c r="C22" s="173" t="s">
        <v>75</v>
      </c>
      <c r="D22" s="170" t="s">
        <v>66</v>
      </c>
      <c r="E22" s="170">
        <v>34</v>
      </c>
      <c r="F22" s="170">
        <v>1.08</v>
      </c>
    </row>
    <row r="23" spans="3:6" ht="15.75" x14ac:dyDescent="0.25">
      <c r="C23" s="173" t="s">
        <v>76</v>
      </c>
      <c r="D23" s="170" t="s">
        <v>66</v>
      </c>
      <c r="E23" s="170">
        <v>34</v>
      </c>
      <c r="F23" s="170">
        <v>0.72</v>
      </c>
    </row>
    <row r="24" spans="3:6" ht="15.75" x14ac:dyDescent="0.25">
      <c r="C24" s="173" t="s">
        <v>77</v>
      </c>
      <c r="D24" s="170" t="s">
        <v>66</v>
      </c>
      <c r="E24" s="170">
        <v>29</v>
      </c>
      <c r="F24" s="170">
        <v>0.25</v>
      </c>
    </row>
    <row r="25" spans="3:6" ht="15.75" x14ac:dyDescent="0.25">
      <c r="C25" s="173" t="s">
        <v>61</v>
      </c>
      <c r="D25" s="170" t="s">
        <v>66</v>
      </c>
      <c r="E25" s="170">
        <v>32</v>
      </c>
      <c r="F25" s="170">
        <v>0.2</v>
      </c>
    </row>
    <row r="26" spans="3:6" ht="15.75" x14ac:dyDescent="0.25">
      <c r="C26" s="174" t="s">
        <v>78</v>
      </c>
      <c r="D26" s="171" t="s">
        <v>66</v>
      </c>
      <c r="E26" s="171">
        <v>34</v>
      </c>
      <c r="F26" s="171">
        <v>0.04</v>
      </c>
    </row>
    <row r="27" spans="3:6" ht="15.75" x14ac:dyDescent="0.25">
      <c r="C27" s="172"/>
    </row>
  </sheetData>
  <mergeCells count="4">
    <mergeCell ref="D6:D7"/>
    <mergeCell ref="E6:E7"/>
    <mergeCell ref="F6:F7"/>
    <mergeCell ref="C6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resumo</vt:lpstr>
      <vt:lpstr>resumo (2)</vt:lpstr>
      <vt:lpstr>%</vt:lpstr>
      <vt:lpstr>MGM</vt:lpstr>
      <vt:lpstr>Optimization experiment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Utilizador</cp:lastModifiedBy>
  <dcterms:created xsi:type="dcterms:W3CDTF">2021-12-15T12:15:03Z</dcterms:created>
  <dcterms:modified xsi:type="dcterms:W3CDTF">2022-10-19T14:52:43Z</dcterms:modified>
</cp:coreProperties>
</file>