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iva\Downloads\DRi_Data_management_Data-20230731T111649Z-001\DRi_Data_management_Data\"/>
    </mc:Choice>
  </mc:AlternateContent>
  <xr:revisionPtr revIDLastSave="0" documentId="13_ncr:1_{086DAEA2-C187-4188-A333-A6D49C86F5B1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Total Member Details" sheetId="1" r:id="rId1"/>
  </sheets>
  <externalReferences>
    <externalReference r:id="rId2"/>
  </externalReferences>
  <definedNames>
    <definedName name="_94524" localSheetId="0">'Total Member Details'!$A$1:$M$160</definedName>
    <definedName name="_xlnm._FilterDatabase" localSheetId="0" hidden="1">'Total Member Details'!$A$8:$AG$161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61" i="1" l="1"/>
  <c r="AD161" i="1"/>
  <c r="AC161" i="1"/>
  <c r="AB161" i="1"/>
  <c r="AA161" i="1"/>
  <c r="Z161" i="1"/>
  <c r="X161" i="1"/>
  <c r="W161" i="1"/>
  <c r="V161" i="1"/>
  <c r="L161" i="1"/>
  <c r="AF159" i="1"/>
  <c r="R159" i="1"/>
  <c r="P159" i="1"/>
  <c r="U159" i="1" s="1"/>
  <c r="O159" i="1"/>
  <c r="N159" i="1"/>
  <c r="Q159" i="1" s="1"/>
  <c r="M159" i="1"/>
  <c r="AF158" i="1"/>
  <c r="R158" i="1"/>
  <c r="T158" i="1" s="1"/>
  <c r="P158" i="1"/>
  <c r="U158" i="1" s="1"/>
  <c r="O158" i="1"/>
  <c r="N158" i="1"/>
  <c r="Q158" i="1" s="1"/>
  <c r="M158" i="1"/>
  <c r="AF157" i="1"/>
  <c r="R157" i="1"/>
  <c r="P157" i="1"/>
  <c r="U157" i="1" s="1"/>
  <c r="O157" i="1"/>
  <c r="N157" i="1"/>
  <c r="Q157" i="1" s="1"/>
  <c r="M157" i="1"/>
  <c r="AF156" i="1"/>
  <c r="R156" i="1"/>
  <c r="T156" i="1" s="1"/>
  <c r="P156" i="1"/>
  <c r="U156" i="1" s="1"/>
  <c r="O156" i="1"/>
  <c r="N156" i="1"/>
  <c r="Q156" i="1" s="1"/>
  <c r="M156" i="1"/>
  <c r="AF155" i="1"/>
  <c r="R155" i="1"/>
  <c r="P155" i="1"/>
  <c r="U155" i="1" s="1"/>
  <c r="O155" i="1"/>
  <c r="N155" i="1"/>
  <c r="Q155" i="1" s="1"/>
  <c r="M155" i="1"/>
  <c r="AF154" i="1"/>
  <c r="R154" i="1"/>
  <c r="T154" i="1" s="1"/>
  <c r="P154" i="1"/>
  <c r="U154" i="1" s="1"/>
  <c r="O154" i="1"/>
  <c r="N154" i="1"/>
  <c r="Q154" i="1" s="1"/>
  <c r="M154" i="1"/>
  <c r="AF153" i="1"/>
  <c r="R153" i="1"/>
  <c r="P153" i="1"/>
  <c r="U153" i="1" s="1"/>
  <c r="O153" i="1"/>
  <c r="N153" i="1"/>
  <c r="Q153" i="1" s="1"/>
  <c r="M153" i="1"/>
  <c r="AF152" i="1"/>
  <c r="R152" i="1"/>
  <c r="T152" i="1" s="1"/>
  <c r="P152" i="1"/>
  <c r="U152" i="1" s="1"/>
  <c r="O152" i="1"/>
  <c r="N152" i="1"/>
  <c r="Q152" i="1" s="1"/>
  <c r="M152" i="1"/>
  <c r="AF151" i="1"/>
  <c r="R151" i="1"/>
  <c r="P151" i="1"/>
  <c r="U151" i="1" s="1"/>
  <c r="O151" i="1"/>
  <c r="N151" i="1"/>
  <c r="Q151" i="1" s="1"/>
  <c r="M151" i="1"/>
  <c r="AF150" i="1"/>
  <c r="R150" i="1"/>
  <c r="T150" i="1" s="1"/>
  <c r="P150" i="1"/>
  <c r="U150" i="1" s="1"/>
  <c r="O150" i="1"/>
  <c r="N150" i="1"/>
  <c r="Q150" i="1" s="1"/>
  <c r="M150" i="1"/>
  <c r="AF149" i="1"/>
  <c r="R149" i="1"/>
  <c r="P149" i="1"/>
  <c r="U149" i="1" s="1"/>
  <c r="O149" i="1"/>
  <c r="N149" i="1"/>
  <c r="Q149" i="1" s="1"/>
  <c r="M149" i="1"/>
  <c r="AF148" i="1"/>
  <c r="R148" i="1"/>
  <c r="T148" i="1" s="1"/>
  <c r="P148" i="1"/>
  <c r="U148" i="1" s="1"/>
  <c r="O148" i="1"/>
  <c r="N148" i="1"/>
  <c r="Q148" i="1" s="1"/>
  <c r="M148" i="1"/>
  <c r="AF147" i="1"/>
  <c r="R147" i="1"/>
  <c r="P147" i="1"/>
  <c r="O147" i="1"/>
  <c r="T147" i="1" s="1"/>
  <c r="N147" i="1"/>
  <c r="M147" i="1"/>
  <c r="AF146" i="1"/>
  <c r="R146" i="1"/>
  <c r="P146" i="1"/>
  <c r="O146" i="1"/>
  <c r="N146" i="1"/>
  <c r="M146" i="1"/>
  <c r="AF145" i="1"/>
  <c r="T145" i="1"/>
  <c r="R145" i="1"/>
  <c r="P145" i="1"/>
  <c r="O145" i="1"/>
  <c r="N145" i="1"/>
  <c r="Q145" i="1" s="1"/>
  <c r="M145" i="1"/>
  <c r="AF144" i="1"/>
  <c r="R144" i="1"/>
  <c r="P144" i="1"/>
  <c r="O144" i="1"/>
  <c r="N144" i="1"/>
  <c r="Q144" i="1" s="1"/>
  <c r="M144" i="1"/>
  <c r="AF143" i="1"/>
  <c r="R143" i="1"/>
  <c r="P143" i="1"/>
  <c r="O143" i="1"/>
  <c r="T143" i="1" s="1"/>
  <c r="N143" i="1"/>
  <c r="M143" i="1"/>
  <c r="AF142" i="1"/>
  <c r="R142" i="1"/>
  <c r="T142" i="1" s="1"/>
  <c r="P142" i="1"/>
  <c r="O142" i="1"/>
  <c r="N142" i="1"/>
  <c r="M142" i="1"/>
  <c r="AF141" i="1"/>
  <c r="T141" i="1"/>
  <c r="R141" i="1"/>
  <c r="P141" i="1"/>
  <c r="O141" i="1"/>
  <c r="N141" i="1"/>
  <c r="Q141" i="1" s="1"/>
  <c r="M141" i="1"/>
  <c r="AF140" i="1"/>
  <c r="R140" i="1"/>
  <c r="T140" i="1" s="1"/>
  <c r="P140" i="1"/>
  <c r="O140" i="1"/>
  <c r="N140" i="1"/>
  <c r="Q140" i="1" s="1"/>
  <c r="M140" i="1"/>
  <c r="AF139" i="1"/>
  <c r="R139" i="1"/>
  <c r="P139" i="1"/>
  <c r="O139" i="1"/>
  <c r="T139" i="1" s="1"/>
  <c r="N139" i="1"/>
  <c r="M139" i="1"/>
  <c r="AF138" i="1"/>
  <c r="R138" i="1"/>
  <c r="P138" i="1"/>
  <c r="O138" i="1"/>
  <c r="N138" i="1"/>
  <c r="Q138" i="1" s="1"/>
  <c r="M138" i="1"/>
  <c r="AF137" i="1"/>
  <c r="R137" i="1"/>
  <c r="T137" i="1" s="1"/>
  <c r="P137" i="1"/>
  <c r="O137" i="1"/>
  <c r="N137" i="1"/>
  <c r="Q137" i="1" s="1"/>
  <c r="M137" i="1"/>
  <c r="AF136" i="1"/>
  <c r="R136" i="1"/>
  <c r="P136" i="1"/>
  <c r="O136" i="1"/>
  <c r="N136" i="1"/>
  <c r="M136" i="1"/>
  <c r="AF135" i="1"/>
  <c r="T135" i="1"/>
  <c r="R135" i="1"/>
  <c r="P135" i="1"/>
  <c r="O135" i="1"/>
  <c r="N135" i="1"/>
  <c r="Q135" i="1" s="1"/>
  <c r="M135" i="1"/>
  <c r="AF134" i="1"/>
  <c r="R134" i="1"/>
  <c r="T134" i="1" s="1"/>
  <c r="P134" i="1"/>
  <c r="O134" i="1"/>
  <c r="N134" i="1"/>
  <c r="M134" i="1"/>
  <c r="AF133" i="1"/>
  <c r="R133" i="1"/>
  <c r="P133" i="1"/>
  <c r="O133" i="1"/>
  <c r="T133" i="1" s="1"/>
  <c r="N133" i="1"/>
  <c r="M133" i="1"/>
  <c r="AF132" i="1"/>
  <c r="R132" i="1"/>
  <c r="T132" i="1" s="1"/>
  <c r="P132" i="1"/>
  <c r="O132" i="1"/>
  <c r="N132" i="1"/>
  <c r="Q132" i="1" s="1"/>
  <c r="M132" i="1"/>
  <c r="AF131" i="1"/>
  <c r="R131" i="1"/>
  <c r="P131" i="1"/>
  <c r="O131" i="1"/>
  <c r="T131" i="1" s="1"/>
  <c r="N131" i="1"/>
  <c r="M131" i="1"/>
  <c r="AF130" i="1"/>
  <c r="R130" i="1"/>
  <c r="P130" i="1"/>
  <c r="O130" i="1"/>
  <c r="N130" i="1"/>
  <c r="Q130" i="1" s="1"/>
  <c r="M130" i="1"/>
  <c r="AF129" i="1"/>
  <c r="R129" i="1"/>
  <c r="T129" i="1" s="1"/>
  <c r="P129" i="1"/>
  <c r="O129" i="1"/>
  <c r="N129" i="1"/>
  <c r="Q129" i="1" s="1"/>
  <c r="M129" i="1"/>
  <c r="AF128" i="1"/>
  <c r="R128" i="1"/>
  <c r="P128" i="1"/>
  <c r="O128" i="1"/>
  <c r="N128" i="1"/>
  <c r="M128" i="1"/>
  <c r="AF127" i="1"/>
  <c r="T127" i="1"/>
  <c r="R127" i="1"/>
  <c r="P127" i="1"/>
  <c r="O127" i="1"/>
  <c r="N127" i="1"/>
  <c r="Q127" i="1" s="1"/>
  <c r="M127" i="1"/>
  <c r="AF126" i="1"/>
  <c r="R126" i="1"/>
  <c r="T126" i="1" s="1"/>
  <c r="P126" i="1"/>
  <c r="O126" i="1"/>
  <c r="N126" i="1"/>
  <c r="M126" i="1"/>
  <c r="AF125" i="1"/>
  <c r="R125" i="1"/>
  <c r="P125" i="1"/>
  <c r="O125" i="1"/>
  <c r="T125" i="1" s="1"/>
  <c r="N125" i="1"/>
  <c r="M125" i="1"/>
  <c r="AF124" i="1"/>
  <c r="R124" i="1"/>
  <c r="T124" i="1" s="1"/>
  <c r="P124" i="1"/>
  <c r="O124" i="1"/>
  <c r="N124" i="1"/>
  <c r="Q124" i="1" s="1"/>
  <c r="M124" i="1"/>
  <c r="AF123" i="1"/>
  <c r="R123" i="1"/>
  <c r="P123" i="1"/>
  <c r="O123" i="1"/>
  <c r="T123" i="1" s="1"/>
  <c r="N123" i="1"/>
  <c r="M123" i="1"/>
  <c r="AF122" i="1"/>
  <c r="R122" i="1"/>
  <c r="P122" i="1"/>
  <c r="O122" i="1"/>
  <c r="N122" i="1"/>
  <c r="Q122" i="1" s="1"/>
  <c r="M122" i="1"/>
  <c r="AF121" i="1"/>
  <c r="R121" i="1"/>
  <c r="T121" i="1" s="1"/>
  <c r="P121" i="1"/>
  <c r="O121" i="1"/>
  <c r="N121" i="1"/>
  <c r="Q121" i="1" s="1"/>
  <c r="M121" i="1"/>
  <c r="AF120" i="1"/>
  <c r="R120" i="1"/>
  <c r="P120" i="1"/>
  <c r="O120" i="1"/>
  <c r="N120" i="1"/>
  <c r="M120" i="1"/>
  <c r="AF119" i="1"/>
  <c r="T119" i="1"/>
  <c r="R119" i="1"/>
  <c r="P119" i="1"/>
  <c r="O119" i="1"/>
  <c r="N119" i="1"/>
  <c r="Q119" i="1" s="1"/>
  <c r="M119" i="1"/>
  <c r="AF118" i="1"/>
  <c r="R118" i="1"/>
  <c r="T118" i="1" s="1"/>
  <c r="P118" i="1"/>
  <c r="O118" i="1"/>
  <c r="N118" i="1"/>
  <c r="M118" i="1"/>
  <c r="AF117" i="1"/>
  <c r="R117" i="1"/>
  <c r="P117" i="1"/>
  <c r="O117" i="1"/>
  <c r="T117" i="1" s="1"/>
  <c r="N117" i="1"/>
  <c r="M117" i="1"/>
  <c r="AF116" i="1"/>
  <c r="R116" i="1"/>
  <c r="T116" i="1" s="1"/>
  <c r="P116" i="1"/>
  <c r="O116" i="1"/>
  <c r="N116" i="1"/>
  <c r="Q116" i="1" s="1"/>
  <c r="M116" i="1"/>
  <c r="AF115" i="1"/>
  <c r="R115" i="1"/>
  <c r="P115" i="1"/>
  <c r="O115" i="1"/>
  <c r="T115" i="1" s="1"/>
  <c r="N115" i="1"/>
  <c r="M115" i="1"/>
  <c r="AF114" i="1"/>
  <c r="R114" i="1"/>
  <c r="P114" i="1"/>
  <c r="O114" i="1"/>
  <c r="N114" i="1"/>
  <c r="Q114" i="1" s="1"/>
  <c r="M114" i="1"/>
  <c r="AF113" i="1"/>
  <c r="R113" i="1"/>
  <c r="T113" i="1" s="1"/>
  <c r="P113" i="1"/>
  <c r="O113" i="1"/>
  <c r="N113" i="1"/>
  <c r="Q113" i="1" s="1"/>
  <c r="M113" i="1"/>
  <c r="AF112" i="1"/>
  <c r="R112" i="1"/>
  <c r="P112" i="1"/>
  <c r="O112" i="1"/>
  <c r="N112" i="1"/>
  <c r="M112" i="1"/>
  <c r="AF111" i="1"/>
  <c r="T111" i="1"/>
  <c r="R111" i="1"/>
  <c r="P111" i="1"/>
  <c r="O111" i="1"/>
  <c r="N111" i="1"/>
  <c r="Q111" i="1" s="1"/>
  <c r="M111" i="1"/>
  <c r="AF110" i="1"/>
  <c r="R110" i="1"/>
  <c r="T110" i="1" s="1"/>
  <c r="P110" i="1"/>
  <c r="O110" i="1"/>
  <c r="N110" i="1"/>
  <c r="M110" i="1"/>
  <c r="AF109" i="1"/>
  <c r="R109" i="1"/>
  <c r="P109" i="1"/>
  <c r="O109" i="1"/>
  <c r="T109" i="1" s="1"/>
  <c r="N109" i="1"/>
  <c r="M109" i="1"/>
  <c r="AF108" i="1"/>
  <c r="R108" i="1"/>
  <c r="T108" i="1" s="1"/>
  <c r="P108" i="1"/>
  <c r="O108" i="1"/>
  <c r="N108" i="1"/>
  <c r="Q108" i="1" s="1"/>
  <c r="M108" i="1"/>
  <c r="AF107" i="1"/>
  <c r="R107" i="1"/>
  <c r="P107" i="1"/>
  <c r="O107" i="1"/>
  <c r="T107" i="1" s="1"/>
  <c r="N107" i="1"/>
  <c r="M107" i="1"/>
  <c r="AF106" i="1"/>
  <c r="R106" i="1"/>
  <c r="P106" i="1"/>
  <c r="O106" i="1"/>
  <c r="N106" i="1"/>
  <c r="Q106" i="1" s="1"/>
  <c r="M106" i="1"/>
  <c r="AF105" i="1"/>
  <c r="R105" i="1"/>
  <c r="T105" i="1" s="1"/>
  <c r="P105" i="1"/>
  <c r="O105" i="1"/>
  <c r="N105" i="1"/>
  <c r="Q105" i="1" s="1"/>
  <c r="M105" i="1"/>
  <c r="AF104" i="1"/>
  <c r="R104" i="1"/>
  <c r="P104" i="1"/>
  <c r="O104" i="1"/>
  <c r="N104" i="1"/>
  <c r="M104" i="1"/>
  <c r="AF103" i="1"/>
  <c r="T103" i="1"/>
  <c r="R103" i="1"/>
  <c r="P103" i="1"/>
  <c r="O103" i="1"/>
  <c r="N103" i="1"/>
  <c r="Q103" i="1" s="1"/>
  <c r="M103" i="1"/>
  <c r="AF102" i="1"/>
  <c r="R102" i="1"/>
  <c r="T102" i="1" s="1"/>
  <c r="P102" i="1"/>
  <c r="O102" i="1"/>
  <c r="N102" i="1"/>
  <c r="M102" i="1"/>
  <c r="AF101" i="1"/>
  <c r="R101" i="1"/>
  <c r="P101" i="1"/>
  <c r="O101" i="1"/>
  <c r="T101" i="1" s="1"/>
  <c r="N101" i="1"/>
  <c r="M101" i="1"/>
  <c r="AF100" i="1"/>
  <c r="R100" i="1"/>
  <c r="T100" i="1" s="1"/>
  <c r="P100" i="1"/>
  <c r="O100" i="1"/>
  <c r="N100" i="1"/>
  <c r="Q100" i="1" s="1"/>
  <c r="M100" i="1"/>
  <c r="AF99" i="1"/>
  <c r="R99" i="1"/>
  <c r="P99" i="1"/>
  <c r="O99" i="1"/>
  <c r="T99" i="1" s="1"/>
  <c r="N99" i="1"/>
  <c r="M99" i="1"/>
  <c r="AF98" i="1"/>
  <c r="R98" i="1"/>
  <c r="P98" i="1"/>
  <c r="O98" i="1"/>
  <c r="N98" i="1"/>
  <c r="Q98" i="1" s="1"/>
  <c r="M98" i="1"/>
  <c r="AF97" i="1"/>
  <c r="R97" i="1"/>
  <c r="T97" i="1" s="1"/>
  <c r="P97" i="1"/>
  <c r="O97" i="1"/>
  <c r="N97" i="1"/>
  <c r="Q97" i="1" s="1"/>
  <c r="M97" i="1"/>
  <c r="AF96" i="1"/>
  <c r="R96" i="1"/>
  <c r="P96" i="1"/>
  <c r="O96" i="1"/>
  <c r="N96" i="1"/>
  <c r="M96" i="1"/>
  <c r="AF95" i="1"/>
  <c r="T95" i="1"/>
  <c r="R95" i="1"/>
  <c r="P95" i="1"/>
  <c r="O95" i="1"/>
  <c r="N95" i="1"/>
  <c r="Q95" i="1" s="1"/>
  <c r="M95" i="1"/>
  <c r="AF94" i="1"/>
  <c r="R94" i="1"/>
  <c r="T94" i="1" s="1"/>
  <c r="P94" i="1"/>
  <c r="O94" i="1"/>
  <c r="N94" i="1"/>
  <c r="M94" i="1"/>
  <c r="AF93" i="1"/>
  <c r="R93" i="1"/>
  <c r="P93" i="1"/>
  <c r="O93" i="1"/>
  <c r="T93" i="1" s="1"/>
  <c r="N93" i="1"/>
  <c r="M93" i="1"/>
  <c r="AF92" i="1"/>
  <c r="R92" i="1"/>
  <c r="T92" i="1" s="1"/>
  <c r="P92" i="1"/>
  <c r="O92" i="1"/>
  <c r="N92" i="1"/>
  <c r="Q92" i="1" s="1"/>
  <c r="M92" i="1"/>
  <c r="AF91" i="1"/>
  <c r="R91" i="1"/>
  <c r="P91" i="1"/>
  <c r="O91" i="1"/>
  <c r="N91" i="1"/>
  <c r="M91" i="1"/>
  <c r="AF90" i="1"/>
  <c r="R90" i="1"/>
  <c r="P90" i="1"/>
  <c r="O90" i="1"/>
  <c r="N90" i="1"/>
  <c r="M90" i="1"/>
  <c r="AF89" i="1"/>
  <c r="R89" i="1"/>
  <c r="T89" i="1" s="1"/>
  <c r="P89" i="1"/>
  <c r="O89" i="1"/>
  <c r="N89" i="1"/>
  <c r="M89" i="1"/>
  <c r="AF88" i="1"/>
  <c r="R88" i="1"/>
  <c r="P88" i="1"/>
  <c r="O88" i="1"/>
  <c r="N88" i="1"/>
  <c r="M88" i="1"/>
  <c r="AF87" i="1"/>
  <c r="T87" i="1"/>
  <c r="R87" i="1"/>
  <c r="P87" i="1"/>
  <c r="O87" i="1"/>
  <c r="N87" i="1"/>
  <c r="Q87" i="1" s="1"/>
  <c r="M87" i="1"/>
  <c r="AF86" i="1"/>
  <c r="R86" i="1"/>
  <c r="P86" i="1"/>
  <c r="O86" i="1"/>
  <c r="N86" i="1"/>
  <c r="M86" i="1"/>
  <c r="AF85" i="1"/>
  <c r="R85" i="1"/>
  <c r="P85" i="1"/>
  <c r="O85" i="1"/>
  <c r="T85" i="1" s="1"/>
  <c r="N85" i="1"/>
  <c r="M85" i="1"/>
  <c r="AF84" i="1"/>
  <c r="R84" i="1"/>
  <c r="T84" i="1" s="1"/>
  <c r="P84" i="1"/>
  <c r="O84" i="1"/>
  <c r="N84" i="1"/>
  <c r="M84" i="1"/>
  <c r="AF83" i="1"/>
  <c r="R83" i="1"/>
  <c r="P83" i="1"/>
  <c r="O83" i="1"/>
  <c r="T83" i="1" s="1"/>
  <c r="N83" i="1"/>
  <c r="M83" i="1"/>
  <c r="AF82" i="1"/>
  <c r="R82" i="1"/>
  <c r="T82" i="1" s="1"/>
  <c r="P82" i="1"/>
  <c r="O82" i="1"/>
  <c r="N82" i="1"/>
  <c r="Q82" i="1" s="1"/>
  <c r="M82" i="1"/>
  <c r="AF81" i="1"/>
  <c r="R81" i="1"/>
  <c r="P81" i="1"/>
  <c r="O81" i="1"/>
  <c r="T81" i="1" s="1"/>
  <c r="N81" i="1"/>
  <c r="M81" i="1"/>
  <c r="AF80" i="1"/>
  <c r="R80" i="1"/>
  <c r="T80" i="1" s="1"/>
  <c r="P80" i="1"/>
  <c r="O80" i="1"/>
  <c r="N80" i="1"/>
  <c r="Q80" i="1" s="1"/>
  <c r="M80" i="1"/>
  <c r="AF79" i="1"/>
  <c r="R79" i="1"/>
  <c r="T79" i="1" s="1"/>
  <c r="P79" i="1"/>
  <c r="O79" i="1"/>
  <c r="N79" i="1"/>
  <c r="Q79" i="1" s="1"/>
  <c r="M79" i="1"/>
  <c r="AF78" i="1"/>
  <c r="R78" i="1"/>
  <c r="P78" i="1"/>
  <c r="O78" i="1"/>
  <c r="N78" i="1"/>
  <c r="M78" i="1"/>
  <c r="AF77" i="1"/>
  <c r="T77" i="1"/>
  <c r="R77" i="1"/>
  <c r="P77" i="1"/>
  <c r="O77" i="1"/>
  <c r="N77" i="1"/>
  <c r="Q77" i="1" s="1"/>
  <c r="M77" i="1"/>
  <c r="AF76" i="1"/>
  <c r="R76" i="1"/>
  <c r="P76" i="1"/>
  <c r="O76" i="1"/>
  <c r="N76" i="1"/>
  <c r="M76" i="1"/>
  <c r="AF75" i="1"/>
  <c r="R75" i="1"/>
  <c r="P75" i="1"/>
  <c r="O75" i="1"/>
  <c r="N75" i="1"/>
  <c r="Q75" i="1" s="1"/>
  <c r="M75" i="1"/>
  <c r="AF74" i="1"/>
  <c r="R74" i="1"/>
  <c r="P74" i="1"/>
  <c r="U74" i="1" s="1"/>
  <c r="O74" i="1"/>
  <c r="N74" i="1"/>
  <c r="M74" i="1"/>
  <c r="AF73" i="1"/>
  <c r="R73" i="1"/>
  <c r="T73" i="1" s="1"/>
  <c r="P73" i="1"/>
  <c r="O73" i="1"/>
  <c r="N73" i="1"/>
  <c r="Q73" i="1" s="1"/>
  <c r="M73" i="1"/>
  <c r="AF72" i="1"/>
  <c r="R72" i="1"/>
  <c r="P72" i="1"/>
  <c r="U72" i="1" s="1"/>
  <c r="O72" i="1"/>
  <c r="N72" i="1"/>
  <c r="M72" i="1"/>
  <c r="AF71" i="1"/>
  <c r="R71" i="1"/>
  <c r="T71" i="1" s="1"/>
  <c r="P71" i="1"/>
  <c r="O71" i="1"/>
  <c r="N71" i="1"/>
  <c r="Q71" i="1" s="1"/>
  <c r="M71" i="1"/>
  <c r="AF70" i="1"/>
  <c r="R70" i="1"/>
  <c r="P70" i="1"/>
  <c r="U70" i="1" s="1"/>
  <c r="O70" i="1"/>
  <c r="N70" i="1"/>
  <c r="M70" i="1"/>
  <c r="AF69" i="1"/>
  <c r="R69" i="1"/>
  <c r="T69" i="1" s="1"/>
  <c r="P69" i="1"/>
  <c r="O69" i="1"/>
  <c r="N69" i="1"/>
  <c r="Q69" i="1" s="1"/>
  <c r="M69" i="1"/>
  <c r="AF68" i="1"/>
  <c r="R68" i="1"/>
  <c r="P68" i="1"/>
  <c r="U68" i="1" s="1"/>
  <c r="O68" i="1"/>
  <c r="N68" i="1"/>
  <c r="M68" i="1"/>
  <c r="AF67" i="1"/>
  <c r="R67" i="1"/>
  <c r="T67" i="1" s="1"/>
  <c r="P67" i="1"/>
  <c r="O67" i="1"/>
  <c r="N67" i="1"/>
  <c r="Q67" i="1" s="1"/>
  <c r="M67" i="1"/>
  <c r="AF66" i="1"/>
  <c r="R66" i="1"/>
  <c r="P66" i="1"/>
  <c r="U66" i="1" s="1"/>
  <c r="O66" i="1"/>
  <c r="N66" i="1"/>
  <c r="M66" i="1"/>
  <c r="AF65" i="1"/>
  <c r="R65" i="1"/>
  <c r="T65" i="1" s="1"/>
  <c r="P65" i="1"/>
  <c r="O65" i="1"/>
  <c r="N65" i="1"/>
  <c r="Q65" i="1" s="1"/>
  <c r="M65" i="1"/>
  <c r="AF64" i="1"/>
  <c r="R64" i="1"/>
  <c r="P64" i="1"/>
  <c r="U64" i="1" s="1"/>
  <c r="O64" i="1"/>
  <c r="N64" i="1"/>
  <c r="M64" i="1"/>
  <c r="AF63" i="1"/>
  <c r="R63" i="1"/>
  <c r="T63" i="1" s="1"/>
  <c r="P63" i="1"/>
  <c r="O63" i="1"/>
  <c r="N63" i="1"/>
  <c r="Q63" i="1" s="1"/>
  <c r="M63" i="1"/>
  <c r="AF62" i="1"/>
  <c r="R62" i="1"/>
  <c r="P62" i="1"/>
  <c r="U62" i="1" s="1"/>
  <c r="O62" i="1"/>
  <c r="N62" i="1"/>
  <c r="M62" i="1"/>
  <c r="AF61" i="1"/>
  <c r="R61" i="1"/>
  <c r="T61" i="1" s="1"/>
  <c r="P61" i="1"/>
  <c r="O61" i="1"/>
  <c r="N61" i="1"/>
  <c r="Q61" i="1" s="1"/>
  <c r="M61" i="1"/>
  <c r="AF60" i="1"/>
  <c r="R60" i="1"/>
  <c r="P60" i="1"/>
  <c r="U60" i="1" s="1"/>
  <c r="O60" i="1"/>
  <c r="N60" i="1"/>
  <c r="M60" i="1"/>
  <c r="AF59" i="1"/>
  <c r="R59" i="1"/>
  <c r="T59" i="1" s="1"/>
  <c r="P59" i="1"/>
  <c r="O59" i="1"/>
  <c r="N59" i="1"/>
  <c r="Q59" i="1" s="1"/>
  <c r="M59" i="1"/>
  <c r="AF58" i="1"/>
  <c r="R58" i="1"/>
  <c r="P58" i="1"/>
  <c r="U58" i="1" s="1"/>
  <c r="O58" i="1"/>
  <c r="N58" i="1"/>
  <c r="M58" i="1"/>
  <c r="AF57" i="1"/>
  <c r="R57" i="1"/>
  <c r="T57" i="1" s="1"/>
  <c r="P57" i="1"/>
  <c r="O57" i="1"/>
  <c r="N57" i="1"/>
  <c r="Q57" i="1" s="1"/>
  <c r="M57" i="1"/>
  <c r="AF56" i="1"/>
  <c r="R56" i="1"/>
  <c r="P56" i="1"/>
  <c r="U56" i="1" s="1"/>
  <c r="O56" i="1"/>
  <c r="N56" i="1"/>
  <c r="M56" i="1"/>
  <c r="AF55" i="1"/>
  <c r="R55" i="1"/>
  <c r="T55" i="1" s="1"/>
  <c r="Q55" i="1"/>
  <c r="P55" i="1"/>
  <c r="U55" i="1" s="1"/>
  <c r="M55" i="1"/>
  <c r="AF54" i="1"/>
  <c r="R54" i="1"/>
  <c r="T54" i="1" s="1"/>
  <c r="Q54" i="1"/>
  <c r="P54" i="1"/>
  <c r="U54" i="1" s="1"/>
  <c r="M54" i="1"/>
  <c r="AF53" i="1"/>
  <c r="R53" i="1"/>
  <c r="P53" i="1"/>
  <c r="U53" i="1" s="1"/>
  <c r="O53" i="1"/>
  <c r="N53" i="1"/>
  <c r="M53" i="1"/>
  <c r="AF52" i="1"/>
  <c r="R52" i="1"/>
  <c r="T52" i="1" s="1"/>
  <c r="P52" i="1"/>
  <c r="O52" i="1"/>
  <c r="N52" i="1"/>
  <c r="Q52" i="1" s="1"/>
  <c r="M52" i="1"/>
  <c r="AF51" i="1"/>
  <c r="R51" i="1"/>
  <c r="P51" i="1"/>
  <c r="U51" i="1" s="1"/>
  <c r="O51" i="1"/>
  <c r="N51" i="1"/>
  <c r="M51" i="1"/>
  <c r="AF50" i="1"/>
  <c r="R50" i="1"/>
  <c r="T50" i="1" s="1"/>
  <c r="P50" i="1"/>
  <c r="O50" i="1"/>
  <c r="N50" i="1"/>
  <c r="Q50" i="1" s="1"/>
  <c r="M50" i="1"/>
  <c r="AF49" i="1"/>
  <c r="R49" i="1"/>
  <c r="P49" i="1"/>
  <c r="U49" i="1" s="1"/>
  <c r="O49" i="1"/>
  <c r="N49" i="1"/>
  <c r="M49" i="1"/>
  <c r="AF48" i="1"/>
  <c r="R48" i="1"/>
  <c r="T48" i="1" s="1"/>
  <c r="P48" i="1"/>
  <c r="O48" i="1"/>
  <c r="N48" i="1"/>
  <c r="Q48" i="1" s="1"/>
  <c r="M48" i="1"/>
  <c r="AF47" i="1"/>
  <c r="R47" i="1"/>
  <c r="P47" i="1"/>
  <c r="U47" i="1" s="1"/>
  <c r="O47" i="1"/>
  <c r="N47" i="1"/>
  <c r="M47" i="1"/>
  <c r="AF46" i="1"/>
  <c r="R46" i="1"/>
  <c r="T46" i="1" s="1"/>
  <c r="P46" i="1"/>
  <c r="O46" i="1"/>
  <c r="N46" i="1"/>
  <c r="Q46" i="1" s="1"/>
  <c r="M46" i="1"/>
  <c r="AF45" i="1"/>
  <c r="R45" i="1"/>
  <c r="P45" i="1"/>
  <c r="U45" i="1" s="1"/>
  <c r="O45" i="1"/>
  <c r="N45" i="1"/>
  <c r="M45" i="1"/>
  <c r="AF44" i="1"/>
  <c r="R44" i="1"/>
  <c r="T44" i="1" s="1"/>
  <c r="P44" i="1"/>
  <c r="O44" i="1"/>
  <c r="N44" i="1"/>
  <c r="Q44" i="1" s="1"/>
  <c r="M44" i="1"/>
  <c r="AF43" i="1"/>
  <c r="R43" i="1"/>
  <c r="P43" i="1"/>
  <c r="U43" i="1" s="1"/>
  <c r="O43" i="1"/>
  <c r="N43" i="1"/>
  <c r="M43" i="1"/>
  <c r="AF42" i="1"/>
  <c r="R42" i="1"/>
  <c r="T42" i="1" s="1"/>
  <c r="P42" i="1"/>
  <c r="O42" i="1"/>
  <c r="N42" i="1"/>
  <c r="Q42" i="1" s="1"/>
  <c r="M42" i="1"/>
  <c r="AF41" i="1"/>
  <c r="R41" i="1"/>
  <c r="P41" i="1"/>
  <c r="U41" i="1" s="1"/>
  <c r="O41" i="1"/>
  <c r="N41" i="1"/>
  <c r="M41" i="1"/>
  <c r="AF40" i="1"/>
  <c r="R40" i="1"/>
  <c r="T40" i="1" s="1"/>
  <c r="P40" i="1"/>
  <c r="O40" i="1"/>
  <c r="N40" i="1"/>
  <c r="Q40" i="1" s="1"/>
  <c r="M40" i="1"/>
  <c r="AF39" i="1"/>
  <c r="R39" i="1"/>
  <c r="P39" i="1"/>
  <c r="U39" i="1" s="1"/>
  <c r="O39" i="1"/>
  <c r="N39" i="1"/>
  <c r="M39" i="1"/>
  <c r="AF38" i="1"/>
  <c r="R38" i="1"/>
  <c r="T38" i="1" s="1"/>
  <c r="P38" i="1"/>
  <c r="O38" i="1"/>
  <c r="N38" i="1"/>
  <c r="Q38" i="1" s="1"/>
  <c r="M38" i="1"/>
  <c r="AF37" i="1"/>
  <c r="R37" i="1"/>
  <c r="P37" i="1"/>
  <c r="U37" i="1" s="1"/>
  <c r="O37" i="1"/>
  <c r="N37" i="1"/>
  <c r="M37" i="1"/>
  <c r="AF36" i="1"/>
  <c r="R36" i="1"/>
  <c r="T36" i="1" s="1"/>
  <c r="P36" i="1"/>
  <c r="O36" i="1"/>
  <c r="N36" i="1"/>
  <c r="Q36" i="1" s="1"/>
  <c r="M36" i="1"/>
  <c r="AF35" i="1"/>
  <c r="R35" i="1"/>
  <c r="P35" i="1"/>
  <c r="U35" i="1" s="1"/>
  <c r="O35" i="1"/>
  <c r="N35" i="1"/>
  <c r="M35" i="1"/>
  <c r="AF34" i="1"/>
  <c r="R34" i="1"/>
  <c r="T34" i="1" s="1"/>
  <c r="P34" i="1"/>
  <c r="O34" i="1"/>
  <c r="N34" i="1"/>
  <c r="Q34" i="1" s="1"/>
  <c r="M34" i="1"/>
  <c r="AF33" i="1"/>
  <c r="R33" i="1"/>
  <c r="P33" i="1"/>
  <c r="U33" i="1" s="1"/>
  <c r="O33" i="1"/>
  <c r="N33" i="1"/>
  <c r="M33" i="1"/>
  <c r="AF32" i="1"/>
  <c r="R32" i="1"/>
  <c r="T32" i="1" s="1"/>
  <c r="P32" i="1"/>
  <c r="O32" i="1"/>
  <c r="N32" i="1"/>
  <c r="Q32" i="1" s="1"/>
  <c r="M32" i="1"/>
  <c r="AF31" i="1"/>
  <c r="R31" i="1"/>
  <c r="P31" i="1"/>
  <c r="U31" i="1" s="1"/>
  <c r="O31" i="1"/>
  <c r="N31" i="1"/>
  <c r="M31" i="1"/>
  <c r="AF30" i="1"/>
  <c r="R30" i="1"/>
  <c r="T30" i="1" s="1"/>
  <c r="P30" i="1"/>
  <c r="O30" i="1"/>
  <c r="N30" i="1"/>
  <c r="Q30" i="1" s="1"/>
  <c r="M30" i="1"/>
  <c r="AF29" i="1"/>
  <c r="R29" i="1"/>
  <c r="P29" i="1"/>
  <c r="U29" i="1" s="1"/>
  <c r="O29" i="1"/>
  <c r="N29" i="1"/>
  <c r="M29" i="1"/>
  <c r="AF28" i="1"/>
  <c r="R28" i="1"/>
  <c r="T28" i="1" s="1"/>
  <c r="P28" i="1"/>
  <c r="O28" i="1"/>
  <c r="N28" i="1"/>
  <c r="Q28" i="1" s="1"/>
  <c r="M28" i="1"/>
  <c r="AF27" i="1"/>
  <c r="R27" i="1"/>
  <c r="P27" i="1"/>
  <c r="U27" i="1" s="1"/>
  <c r="O27" i="1"/>
  <c r="N27" i="1"/>
  <c r="M27" i="1"/>
  <c r="AF26" i="1"/>
  <c r="R26" i="1"/>
  <c r="T26" i="1" s="1"/>
  <c r="P26" i="1"/>
  <c r="O26" i="1"/>
  <c r="N26" i="1"/>
  <c r="Q26" i="1" s="1"/>
  <c r="M26" i="1"/>
  <c r="AF25" i="1"/>
  <c r="R25" i="1"/>
  <c r="P25" i="1"/>
  <c r="U25" i="1" s="1"/>
  <c r="O25" i="1"/>
  <c r="N25" i="1"/>
  <c r="M25" i="1"/>
  <c r="AF24" i="1"/>
  <c r="R24" i="1"/>
  <c r="T24" i="1" s="1"/>
  <c r="P24" i="1"/>
  <c r="O24" i="1"/>
  <c r="N24" i="1"/>
  <c r="Q24" i="1" s="1"/>
  <c r="M24" i="1"/>
  <c r="AF23" i="1"/>
  <c r="R23" i="1"/>
  <c r="T23" i="1" s="1"/>
  <c r="Q23" i="1"/>
  <c r="P23" i="1"/>
  <c r="U23" i="1" s="1"/>
  <c r="M23" i="1"/>
  <c r="AF22" i="1"/>
  <c r="R22" i="1"/>
  <c r="T22" i="1" s="1"/>
  <c r="P22" i="1"/>
  <c r="U22" i="1" s="1"/>
  <c r="O22" i="1"/>
  <c r="N22" i="1"/>
  <c r="Q22" i="1" s="1"/>
  <c r="M22" i="1"/>
  <c r="AF21" i="1"/>
  <c r="R21" i="1"/>
  <c r="P21" i="1"/>
  <c r="O21" i="1"/>
  <c r="N21" i="1"/>
  <c r="M21" i="1"/>
  <c r="AF20" i="1"/>
  <c r="R20" i="1"/>
  <c r="T20" i="1" s="1"/>
  <c r="P20" i="1"/>
  <c r="U20" i="1" s="1"/>
  <c r="O20" i="1"/>
  <c r="N20" i="1"/>
  <c r="Q20" i="1" s="1"/>
  <c r="M20" i="1"/>
  <c r="AF19" i="1"/>
  <c r="R19" i="1"/>
  <c r="P19" i="1"/>
  <c r="O19" i="1"/>
  <c r="N19" i="1"/>
  <c r="M19" i="1"/>
  <c r="AF18" i="1"/>
  <c r="R18" i="1"/>
  <c r="T18" i="1" s="1"/>
  <c r="P18" i="1"/>
  <c r="U18" i="1" s="1"/>
  <c r="O18" i="1"/>
  <c r="N18" i="1"/>
  <c r="Q18" i="1" s="1"/>
  <c r="M18" i="1"/>
  <c r="AF17" i="1"/>
  <c r="R17" i="1"/>
  <c r="P17" i="1"/>
  <c r="O17" i="1"/>
  <c r="N17" i="1"/>
  <c r="M17" i="1"/>
  <c r="AF16" i="1"/>
  <c r="R16" i="1"/>
  <c r="T16" i="1" s="1"/>
  <c r="P16" i="1"/>
  <c r="U16" i="1" s="1"/>
  <c r="O16" i="1"/>
  <c r="N16" i="1"/>
  <c r="Q16" i="1" s="1"/>
  <c r="M16" i="1"/>
  <c r="AF15" i="1"/>
  <c r="R15" i="1"/>
  <c r="P15" i="1"/>
  <c r="O15" i="1"/>
  <c r="N15" i="1"/>
  <c r="M15" i="1"/>
  <c r="AF14" i="1"/>
  <c r="R14" i="1"/>
  <c r="T14" i="1" s="1"/>
  <c r="P14" i="1"/>
  <c r="U14" i="1" s="1"/>
  <c r="O14" i="1"/>
  <c r="N14" i="1"/>
  <c r="Q14" i="1" s="1"/>
  <c r="M14" i="1"/>
  <c r="AF13" i="1"/>
  <c r="R13" i="1"/>
  <c r="P13" i="1"/>
  <c r="O13" i="1"/>
  <c r="N13" i="1"/>
  <c r="M13" i="1"/>
  <c r="AF12" i="1"/>
  <c r="R12" i="1"/>
  <c r="T12" i="1" s="1"/>
  <c r="P12" i="1"/>
  <c r="U12" i="1" s="1"/>
  <c r="O12" i="1"/>
  <c r="N12" i="1"/>
  <c r="Q12" i="1" s="1"/>
  <c r="M12" i="1"/>
  <c r="AF11" i="1"/>
  <c r="R11" i="1"/>
  <c r="P11" i="1"/>
  <c r="O11" i="1"/>
  <c r="N11" i="1"/>
  <c r="M11" i="1"/>
  <c r="AF10" i="1"/>
  <c r="R10" i="1"/>
  <c r="T10" i="1" s="1"/>
  <c r="P10" i="1"/>
  <c r="U10" i="1" s="1"/>
  <c r="O10" i="1"/>
  <c r="N10" i="1"/>
  <c r="Q10" i="1" s="1"/>
  <c r="M10" i="1"/>
  <c r="M7" i="1" s="1"/>
  <c r="AF9" i="1"/>
  <c r="R9" i="1"/>
  <c r="P9" i="1"/>
  <c r="O9" i="1"/>
  <c r="O161" i="1" s="1"/>
  <c r="N9" i="1"/>
  <c r="M9" i="1"/>
  <c r="X7" i="1"/>
  <c r="W7" i="1"/>
  <c r="V7" i="1"/>
  <c r="O7" i="1"/>
  <c r="U9" i="1" l="1"/>
  <c r="U11" i="1"/>
  <c r="U13" i="1"/>
  <c r="U15" i="1"/>
  <c r="U17" i="1"/>
  <c r="U19" i="1"/>
  <c r="U21" i="1"/>
  <c r="T25" i="1"/>
  <c r="T27" i="1"/>
  <c r="T29" i="1"/>
  <c r="T31" i="1"/>
  <c r="T33" i="1"/>
  <c r="T35" i="1"/>
  <c r="T37" i="1"/>
  <c r="T39" i="1"/>
  <c r="T41" i="1"/>
  <c r="T43" i="1"/>
  <c r="T45" i="1"/>
  <c r="T47" i="1"/>
  <c r="T49" i="1"/>
  <c r="T51" i="1"/>
  <c r="T53" i="1"/>
  <c r="T56" i="1"/>
  <c r="T58" i="1"/>
  <c r="T60" i="1"/>
  <c r="T62" i="1"/>
  <c r="T64" i="1"/>
  <c r="T66" i="1"/>
  <c r="T68" i="1"/>
  <c r="T70" i="1"/>
  <c r="T72" i="1"/>
  <c r="T74" i="1"/>
  <c r="T75" i="1"/>
  <c r="T76" i="1"/>
  <c r="M161" i="1"/>
  <c r="T9" i="1"/>
  <c r="T7" i="1" s="1"/>
  <c r="T11" i="1"/>
  <c r="T13" i="1"/>
  <c r="T15" i="1"/>
  <c r="T17" i="1"/>
  <c r="T19" i="1"/>
  <c r="T21" i="1"/>
  <c r="U24" i="1"/>
  <c r="Q25" i="1"/>
  <c r="U26" i="1"/>
  <c r="Q27" i="1"/>
  <c r="U28" i="1"/>
  <c r="Q29" i="1"/>
  <c r="U30" i="1"/>
  <c r="Q31" i="1"/>
  <c r="Q83" i="1"/>
  <c r="T91" i="1"/>
  <c r="N161" i="1"/>
  <c r="Q11" i="1"/>
  <c r="Q13" i="1"/>
  <c r="Q15" i="1"/>
  <c r="Q17" i="1"/>
  <c r="Q19" i="1"/>
  <c r="Q21" i="1"/>
  <c r="Q78" i="1"/>
  <c r="Q85" i="1"/>
  <c r="Q88" i="1"/>
  <c r="Q90" i="1"/>
  <c r="U32" i="1"/>
  <c r="Q33" i="1"/>
  <c r="U34" i="1"/>
  <c r="Q35" i="1"/>
  <c r="U36" i="1"/>
  <c r="Q37" i="1"/>
  <c r="U38" i="1"/>
  <c r="Q39" i="1"/>
  <c r="U40" i="1"/>
  <c r="Q41" i="1"/>
  <c r="U42" i="1"/>
  <c r="Q43" i="1"/>
  <c r="U44" i="1"/>
  <c r="Q45" i="1"/>
  <c r="U46" i="1"/>
  <c r="Q47" i="1"/>
  <c r="U48" i="1"/>
  <c r="Q49" i="1"/>
  <c r="U50" i="1"/>
  <c r="Q51" i="1"/>
  <c r="U52" i="1"/>
  <c r="Q53" i="1"/>
  <c r="Q56" i="1"/>
  <c r="U57" i="1"/>
  <c r="Q58" i="1"/>
  <c r="U59" i="1"/>
  <c r="Q60" i="1"/>
  <c r="U61" i="1"/>
  <c r="Q62" i="1"/>
  <c r="U63" i="1"/>
  <c r="Q64" i="1"/>
  <c r="U65" i="1"/>
  <c r="Q66" i="1"/>
  <c r="U67" i="1"/>
  <c r="Q68" i="1"/>
  <c r="U69" i="1"/>
  <c r="Q70" i="1"/>
  <c r="U71" i="1"/>
  <c r="Q72" i="1"/>
  <c r="U73" i="1"/>
  <c r="Q74" i="1"/>
  <c r="U75" i="1"/>
  <c r="Q76" i="1"/>
  <c r="T78" i="1"/>
  <c r="Q81" i="1"/>
  <c r="Q84" i="1"/>
  <c r="T86" i="1"/>
  <c r="Q89" i="1"/>
  <c r="Q91" i="1"/>
  <c r="Q94" i="1"/>
  <c r="T96" i="1"/>
  <c r="Q99" i="1"/>
  <c r="Q102" i="1"/>
  <c r="T104" i="1"/>
  <c r="Q107" i="1"/>
  <c r="Q110" i="1"/>
  <c r="T112" i="1"/>
  <c r="Q115" i="1"/>
  <c r="Q118" i="1"/>
  <c r="T120" i="1"/>
  <c r="Q123" i="1"/>
  <c r="Q126" i="1"/>
  <c r="T128" i="1"/>
  <c r="Q131" i="1"/>
  <c r="Q134" i="1"/>
  <c r="T136" i="1"/>
  <c r="Q139" i="1"/>
  <c r="Q142" i="1"/>
  <c r="T144" i="1"/>
  <c r="Q147" i="1"/>
  <c r="T149" i="1"/>
  <c r="T151" i="1"/>
  <c r="T153" i="1"/>
  <c r="T155" i="1"/>
  <c r="T157" i="1"/>
  <c r="T159" i="1"/>
  <c r="Q86" i="1"/>
  <c r="T88" i="1"/>
  <c r="T90" i="1"/>
  <c r="Q93" i="1"/>
  <c r="Q96" i="1"/>
  <c r="T98" i="1"/>
  <c r="Q101" i="1"/>
  <c r="Q104" i="1"/>
  <c r="T106" i="1"/>
  <c r="Q109" i="1"/>
  <c r="Q112" i="1"/>
  <c r="T114" i="1"/>
  <c r="Q117" i="1"/>
  <c r="Q120" i="1"/>
  <c r="T122" i="1"/>
  <c r="Q125" i="1"/>
  <c r="Q128" i="1"/>
  <c r="T130" i="1"/>
  <c r="Q133" i="1"/>
  <c r="Q136" i="1"/>
  <c r="T138" i="1"/>
  <c r="T146" i="1"/>
  <c r="Q143" i="1"/>
  <c r="Q146" i="1"/>
  <c r="T161" i="1"/>
  <c r="U76" i="1"/>
  <c r="S76" i="1"/>
  <c r="U78" i="1"/>
  <c r="S78" i="1"/>
  <c r="U80" i="1"/>
  <c r="S80" i="1"/>
  <c r="U82" i="1"/>
  <c r="S82" i="1"/>
  <c r="U84" i="1"/>
  <c r="S84" i="1"/>
  <c r="U86" i="1"/>
  <c r="S86" i="1"/>
  <c r="U88" i="1"/>
  <c r="S88" i="1"/>
  <c r="U90" i="1"/>
  <c r="S90" i="1"/>
  <c r="U92" i="1"/>
  <c r="S92" i="1"/>
  <c r="U94" i="1"/>
  <c r="S94" i="1"/>
  <c r="U96" i="1"/>
  <c r="S96" i="1"/>
  <c r="U98" i="1"/>
  <c r="S98" i="1"/>
  <c r="U100" i="1"/>
  <c r="S100" i="1"/>
  <c r="U102" i="1"/>
  <c r="S102" i="1"/>
  <c r="U104" i="1"/>
  <c r="S104" i="1"/>
  <c r="U106" i="1"/>
  <c r="S106" i="1"/>
  <c r="U108" i="1"/>
  <c r="S108" i="1"/>
  <c r="U110" i="1"/>
  <c r="S110" i="1"/>
  <c r="U112" i="1"/>
  <c r="S112" i="1"/>
  <c r="U114" i="1"/>
  <c r="S114" i="1"/>
  <c r="U116" i="1"/>
  <c r="S116" i="1"/>
  <c r="U118" i="1"/>
  <c r="S118" i="1"/>
  <c r="U120" i="1"/>
  <c r="S120" i="1"/>
  <c r="U122" i="1"/>
  <c r="S122" i="1"/>
  <c r="U124" i="1"/>
  <c r="S124" i="1"/>
  <c r="U126" i="1"/>
  <c r="S126" i="1"/>
  <c r="U128" i="1"/>
  <c r="S128" i="1"/>
  <c r="U130" i="1"/>
  <c r="S130" i="1"/>
  <c r="U132" i="1"/>
  <c r="S132" i="1"/>
  <c r="U134" i="1"/>
  <c r="S134" i="1"/>
  <c r="U136" i="1"/>
  <c r="S136" i="1"/>
  <c r="U138" i="1"/>
  <c r="S138" i="1"/>
  <c r="U140" i="1"/>
  <c r="S140" i="1"/>
  <c r="U142" i="1"/>
  <c r="S142" i="1"/>
  <c r="U144" i="1"/>
  <c r="S144" i="1"/>
  <c r="U146" i="1"/>
  <c r="S146" i="1"/>
  <c r="N7" i="1"/>
  <c r="Q9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U77" i="1"/>
  <c r="S77" i="1"/>
  <c r="U79" i="1"/>
  <c r="S79" i="1"/>
  <c r="U81" i="1"/>
  <c r="S81" i="1"/>
  <c r="U83" i="1"/>
  <c r="S83" i="1"/>
  <c r="U85" i="1"/>
  <c r="S85" i="1"/>
  <c r="U87" i="1"/>
  <c r="S87" i="1"/>
  <c r="U89" i="1"/>
  <c r="S89" i="1"/>
  <c r="U91" i="1"/>
  <c r="S91" i="1"/>
  <c r="U93" i="1"/>
  <c r="S93" i="1"/>
  <c r="U95" i="1"/>
  <c r="S95" i="1"/>
  <c r="U97" i="1"/>
  <c r="S97" i="1"/>
  <c r="U99" i="1"/>
  <c r="S99" i="1"/>
  <c r="U101" i="1"/>
  <c r="S101" i="1"/>
  <c r="U103" i="1"/>
  <c r="S103" i="1"/>
  <c r="U105" i="1"/>
  <c r="S105" i="1"/>
  <c r="U107" i="1"/>
  <c r="S107" i="1"/>
  <c r="U109" i="1"/>
  <c r="S109" i="1"/>
  <c r="U111" i="1"/>
  <c r="S111" i="1"/>
  <c r="U113" i="1"/>
  <c r="S113" i="1"/>
  <c r="U115" i="1"/>
  <c r="S115" i="1"/>
  <c r="U117" i="1"/>
  <c r="S117" i="1"/>
  <c r="U119" i="1"/>
  <c r="S119" i="1"/>
  <c r="U121" i="1"/>
  <c r="S121" i="1"/>
  <c r="U123" i="1"/>
  <c r="S123" i="1"/>
  <c r="U125" i="1"/>
  <c r="S125" i="1"/>
  <c r="U127" i="1"/>
  <c r="S127" i="1"/>
  <c r="U129" i="1"/>
  <c r="S129" i="1"/>
  <c r="U131" i="1"/>
  <c r="S131" i="1"/>
  <c r="U133" i="1"/>
  <c r="S133" i="1"/>
  <c r="U135" i="1"/>
  <c r="S135" i="1"/>
  <c r="U137" i="1"/>
  <c r="S137" i="1"/>
  <c r="U139" i="1"/>
  <c r="S139" i="1"/>
  <c r="U141" i="1"/>
  <c r="S141" i="1"/>
  <c r="U143" i="1"/>
  <c r="S143" i="1"/>
  <c r="U145" i="1"/>
  <c r="S145" i="1"/>
  <c r="U147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U7" i="1" l="1"/>
  <c r="Q161" i="1"/>
  <c r="U161" i="1"/>
  <c r="S161" i="1"/>
  <c r="S7" i="1"/>
  <c r="N6" i="1"/>
  <c r="N5" i="1" s="1"/>
  <c r="N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94524" type="6" refreshedVersion="3" background="1" saveData="1">
    <textPr sourceFile="C:\Users\Administrator\Desktop\DRIPL  Time Share Member Reconcilition\Dalmia Group Timeshare\DRI Timeshare\94524.TXT" delimited="0">
      <textFields count="9">
        <textField/>
        <textField position="7"/>
        <textField position="22"/>
        <textField position="39"/>
        <textField position="44"/>
        <textField position="49"/>
        <textField position="90"/>
        <textField position="91"/>
        <textField position="92"/>
      </textFields>
    </textPr>
  </connection>
</connections>
</file>

<file path=xl/sharedStrings.xml><?xml version="1.0" encoding="utf-8"?>
<sst xmlns="http://schemas.openxmlformats.org/spreadsheetml/2006/main" count="1070" uniqueCount="532">
  <si>
    <t>_x001B_GDALMIA RESO</t>
  </si>
  <si>
    <t>RTS I</t>
  </si>
  <si>
    <t>NTERN</t>
  </si>
  <si>
    <t>ATIONAL (P) Ltd.</t>
  </si>
  <si>
    <t>_x001B_G</t>
  </si>
  <si>
    <t>Customer List of,</t>
  </si>
  <si>
    <t>Koda</t>
  </si>
  <si>
    <t>i</t>
  </si>
  <si>
    <t>_x001B_G(</t>
  </si>
  <si>
    <t>Regul</t>
  </si>
  <si>
    <t>ar Cu</t>
  </si>
  <si>
    <t>stomer)</t>
  </si>
  <si>
    <t>(Applic</t>
  </si>
  <si>
    <t>ation No. wise)</t>
  </si>
  <si>
    <t>FROM DA</t>
  </si>
  <si>
    <t>TE: 01/01/1985</t>
  </si>
  <si>
    <t>TO DATE: 04/0</t>
  </si>
  <si>
    <t>2/202</t>
  </si>
  <si>
    <t>Run Date: 04/02/2023     Page No: 1</t>
  </si>
  <si>
    <t>S.No.</t>
  </si>
  <si>
    <t>DRI-ID</t>
  </si>
  <si>
    <t>Place</t>
  </si>
  <si>
    <t>APP No.</t>
  </si>
  <si>
    <t>Company</t>
  </si>
  <si>
    <t>Membership Type</t>
  </si>
  <si>
    <t>| APP D</t>
  </si>
  <si>
    <t>Year Of Purchase</t>
  </si>
  <si>
    <t>|CUSTOMER NAME</t>
  </si>
  <si>
    <t>AMC</t>
  </si>
  <si>
    <t>GSV</t>
  </si>
  <si>
    <t>CSV</t>
  </si>
  <si>
    <t>Deposit</t>
  </si>
  <si>
    <t>Status</t>
  </si>
  <si>
    <t>Outstanding</t>
  </si>
  <si>
    <t>Year Till Now</t>
  </si>
  <si>
    <t xml:space="preserve">Current Value </t>
  </si>
  <si>
    <t>After Deducting License Fees</t>
  </si>
  <si>
    <t>20% After Deducting consideration</t>
  </si>
  <si>
    <t>Surrender Value</t>
  </si>
  <si>
    <t>(Profit)/Loss On Adjustment</t>
  </si>
  <si>
    <t>Excess Pay Over Current Value</t>
  </si>
  <si>
    <t xml:space="preserve">Remarks            </t>
  </si>
  <si>
    <t>03019 A00 2217</t>
  </si>
  <si>
    <t>Kodaikanal</t>
  </si>
  <si>
    <t>100001 1</t>
  </si>
  <si>
    <t>DRIPL</t>
  </si>
  <si>
    <t>Purchaser</t>
  </si>
  <si>
    <t>VIVEK MADHAV KULKARNI</t>
  </si>
  <si>
    <t>03052 B00 2220</t>
  </si>
  <si>
    <t>100012 1</t>
  </si>
  <si>
    <t>20/08</t>
  </si>
  <si>
    <t>NATWARLAL SOMANI</t>
  </si>
  <si>
    <t>03020 A00 2222</t>
  </si>
  <si>
    <t>100014 1</t>
  </si>
  <si>
    <t>SHOBA DEVI SARDA</t>
  </si>
  <si>
    <t>03052 A00 2223</t>
  </si>
  <si>
    <t>100015 1</t>
  </si>
  <si>
    <t>RAMESH SARDA</t>
  </si>
  <si>
    <t>03020 B00 2224</t>
  </si>
  <si>
    <t>100027 1</t>
  </si>
  <si>
    <t>RADHESHYAM BIYANI</t>
  </si>
  <si>
    <t>03052 A00 2227</t>
  </si>
  <si>
    <t>100035 1</t>
  </si>
  <si>
    <t>22/08</t>
  </si>
  <si>
    <t>HARI MOHAN MOONDRA</t>
  </si>
  <si>
    <t>03052 E00 2228</t>
  </si>
  <si>
    <t>100037 1</t>
  </si>
  <si>
    <t>16/08</t>
  </si>
  <si>
    <t>M/S JAI FIBRES LTD</t>
  </si>
  <si>
    <t>03019 A00 2230</t>
  </si>
  <si>
    <t>100057 1</t>
  </si>
  <si>
    <t>26/08</t>
  </si>
  <si>
    <t>M/S SWADESHI STONES AND MINERALS P LTD</t>
  </si>
  <si>
    <t>03019 B00 2234</t>
  </si>
  <si>
    <t>100073 1</t>
  </si>
  <si>
    <t>M/S PERFECT COTTON CO.</t>
  </si>
  <si>
    <t>03019 A00 2235</t>
  </si>
  <si>
    <t>100080 1</t>
  </si>
  <si>
    <t>29/08</t>
  </si>
  <si>
    <t>BAJRANGLAL P. DALMIA</t>
  </si>
  <si>
    <t>03017 A00 2238</t>
  </si>
  <si>
    <t>100087 1</t>
  </si>
  <si>
    <t>30/08</t>
  </si>
  <si>
    <t>SUDHIR BANARSILAL TULSYAN</t>
  </si>
  <si>
    <t>03019 A00 2240</t>
  </si>
  <si>
    <t>100094 1</t>
  </si>
  <si>
    <t>19/08</t>
  </si>
  <si>
    <t>KAILASH CHANDRA JAIN (H.U.F.)</t>
  </si>
  <si>
    <t>03018 A00 2241</t>
  </si>
  <si>
    <t>100095 1</t>
  </si>
  <si>
    <t>PRADIP KISHANALAL THANAWALA</t>
  </si>
  <si>
    <t>03020 A00 2242</t>
  </si>
  <si>
    <t>100097 1</t>
  </si>
  <si>
    <t>27/08</t>
  </si>
  <si>
    <t>SARAF ANUJ</t>
  </si>
  <si>
    <t>03020 B00 2244</t>
  </si>
  <si>
    <t>100126 1</t>
  </si>
  <si>
    <t>RAJESH RAMNIWAS JHUNJHUNWALA</t>
  </si>
  <si>
    <t>0300 A00 2246</t>
  </si>
  <si>
    <t>100128 1</t>
  </si>
  <si>
    <t>ANKIT VIJAY DALMIA</t>
  </si>
  <si>
    <t>03019 A00 2247</t>
  </si>
  <si>
    <t>100129 1</t>
  </si>
  <si>
    <t>KAMAL LAKHOTIA</t>
  </si>
  <si>
    <t>03052 E00 2248</t>
  </si>
  <si>
    <t>100130 1</t>
  </si>
  <si>
    <t>31/08</t>
  </si>
  <si>
    <t>JOSHI KAUSHIK NATHALAL</t>
  </si>
  <si>
    <t>03018 E00 2249</t>
  </si>
  <si>
    <t>100131 1</t>
  </si>
  <si>
    <t>SUDHIR SHANKAR WANDREKAR</t>
  </si>
  <si>
    <t>03020 A00 2251</t>
  </si>
  <si>
    <t>100134 1</t>
  </si>
  <si>
    <t>M/S DRM STEEL INDUSTRIES PVT LTD</t>
  </si>
  <si>
    <t>03044 E00 2252</t>
  </si>
  <si>
    <t>100138 1</t>
  </si>
  <si>
    <t>ARUN KUMAR GOENKA</t>
  </si>
  <si>
    <t>03019 B00 2256</t>
  </si>
  <si>
    <t>100149 1</t>
  </si>
  <si>
    <t>RAMESH NAYAK</t>
  </si>
  <si>
    <t>03021 A00 2258</t>
  </si>
  <si>
    <t>100163 1</t>
  </si>
  <si>
    <t>M/S TRANSPORT CORPORATION OF INDIA LTD</t>
  </si>
  <si>
    <t>03020 A00 2261</t>
  </si>
  <si>
    <t>100172 1</t>
  </si>
  <si>
    <t>ASHOK KUMAR JATIA</t>
  </si>
  <si>
    <t>03051 A00 2266</t>
  </si>
  <si>
    <t>100210 1</t>
  </si>
  <si>
    <t>POOJA BERLIA</t>
  </si>
  <si>
    <t>03015 A00 2274</t>
  </si>
  <si>
    <t>100251 1</t>
  </si>
  <si>
    <t>NAND KISHORE RATHI</t>
  </si>
  <si>
    <t>03015 A00 2276</t>
  </si>
  <si>
    <t>100253 1</t>
  </si>
  <si>
    <t>ANAND SWAROOP GUPTA</t>
  </si>
  <si>
    <t>03021 A00 2278</t>
  </si>
  <si>
    <t>100258 1</t>
  </si>
  <si>
    <t>COROMONDAL CARBON &amp; CHEMICALS</t>
  </si>
  <si>
    <t>03021 A00 2279</t>
  </si>
  <si>
    <t>100259 1</t>
  </si>
  <si>
    <t>RAJEEV NARAIN</t>
  </si>
  <si>
    <t>03019 A00 2280</t>
  </si>
  <si>
    <t>100260 1</t>
  </si>
  <si>
    <t>16/09</t>
  </si>
  <si>
    <t>M/S F F C AROMAS PVT LTD</t>
  </si>
  <si>
    <t>0308 A00 2281</t>
  </si>
  <si>
    <t>100264 1</t>
  </si>
  <si>
    <t>KIRIT MOTICHAND SHAH</t>
  </si>
  <si>
    <t>03019 E00 2284</t>
  </si>
  <si>
    <t>100277 1</t>
  </si>
  <si>
    <t>13/09</t>
  </si>
  <si>
    <t>SMITA KAUSHAL</t>
  </si>
  <si>
    <t>03032 A00 2286</t>
  </si>
  <si>
    <t>100293 1</t>
  </si>
  <si>
    <t>17/09</t>
  </si>
  <si>
    <t>M/S DR AMINS PATHOLOGY LABORATORY</t>
  </si>
  <si>
    <t>03051 E00 2287</t>
  </si>
  <si>
    <t>100295 1</t>
  </si>
  <si>
    <t>DEVEN HARKISHAN MEHTA</t>
  </si>
  <si>
    <t>03044 E00 2288</t>
  </si>
  <si>
    <t>100300 1</t>
  </si>
  <si>
    <t>PRAKASH RATILAL PATEL</t>
  </si>
  <si>
    <t>03044 E00 2289</t>
  </si>
  <si>
    <t>100304 1</t>
  </si>
  <si>
    <t>JAYESH J RUKHANA</t>
  </si>
  <si>
    <t>03042 A00 2291</t>
  </si>
  <si>
    <t>100321 1</t>
  </si>
  <si>
    <t>21/09</t>
  </si>
  <si>
    <t>R K AGARWAL</t>
  </si>
  <si>
    <t>03021 A00 2292</t>
  </si>
  <si>
    <t>100323 1</t>
  </si>
  <si>
    <t>Y K AGGARWAL</t>
  </si>
  <si>
    <t>03017 E00 2293</t>
  </si>
  <si>
    <t>100326 1</t>
  </si>
  <si>
    <t>20/09</t>
  </si>
  <si>
    <t>KRISHNA KUMAR M BHATIA</t>
  </si>
  <si>
    <t>03051 E00 2299</t>
  </si>
  <si>
    <t>100345 1</t>
  </si>
  <si>
    <t>30/09</t>
  </si>
  <si>
    <t>VIMAL KUMAR BEHAL</t>
  </si>
  <si>
    <t>03019 E00 2302</t>
  </si>
  <si>
    <t>100371 1</t>
  </si>
  <si>
    <t>27/09</t>
  </si>
  <si>
    <t>ANTHONY LOBO</t>
  </si>
  <si>
    <t>03051 E00 2306</t>
  </si>
  <si>
    <t>100377 1</t>
  </si>
  <si>
    <t>29/09</t>
  </si>
  <si>
    <t>C G GODBOLE</t>
  </si>
  <si>
    <t>03021 A00 2308</t>
  </si>
  <si>
    <t>100464 1</t>
  </si>
  <si>
    <t>M/S GANDHI SAREES PVT. LTD.</t>
  </si>
  <si>
    <t>03021 B00 2309</t>
  </si>
  <si>
    <t>100465 1</t>
  </si>
  <si>
    <t>HARISH BANSILAL KOTHARI</t>
  </si>
  <si>
    <t>03019 B00 2310</t>
  </si>
  <si>
    <t>100467 1</t>
  </si>
  <si>
    <t>PRABHA SWADESH AGARWAL</t>
  </si>
  <si>
    <t>03019 B00 2311</t>
  </si>
  <si>
    <t>100473 1</t>
  </si>
  <si>
    <t>QUAD EDUCATION</t>
  </si>
  <si>
    <t>03020 B00 2312</t>
  </si>
  <si>
    <t>100473 2</t>
  </si>
  <si>
    <t>03022 E00 2313</t>
  </si>
  <si>
    <t>100474 1</t>
  </si>
  <si>
    <t>K SUBRAMANIAN</t>
  </si>
  <si>
    <t>03023 E00 2314</t>
  </si>
  <si>
    <t>100474 2</t>
  </si>
  <si>
    <t>03022 B00 2315</t>
  </si>
  <si>
    <t>100475 1</t>
  </si>
  <si>
    <t>KRISHNA PANDEY</t>
  </si>
  <si>
    <t>03045 E00 2316</t>
  </si>
  <si>
    <t>100476 1</t>
  </si>
  <si>
    <t>APARNA SANJAY DIVGI</t>
  </si>
  <si>
    <t>03021 A00 2317</t>
  </si>
  <si>
    <t>100480 1</t>
  </si>
  <si>
    <t>M/S KREDA INVESTMENT PVT LTD.</t>
  </si>
  <si>
    <t>03021 E00 2319</t>
  </si>
  <si>
    <t>100485 1</t>
  </si>
  <si>
    <t>PRASAD KASHINATH WAGLE</t>
  </si>
  <si>
    <t>03020 E00 2322</t>
  </si>
  <si>
    <t>100489 1</t>
  </si>
  <si>
    <t>SULAKHE RATNAKAR DATTATRAYA</t>
  </si>
  <si>
    <t>03018 A00 2323</t>
  </si>
  <si>
    <t>100490 1</t>
  </si>
  <si>
    <t>26/09</t>
  </si>
  <si>
    <t>JYANTILAL TRIBUBHAVANDAS DAMANI</t>
  </si>
  <si>
    <t>03021 E00 2325</t>
  </si>
  <si>
    <t>100492 1</t>
  </si>
  <si>
    <t>I P PAI</t>
  </si>
  <si>
    <t>03042 A00 2328</t>
  </si>
  <si>
    <t>100498 1</t>
  </si>
  <si>
    <t>M/S SHRI DIGVIJAY CEMENT CO LTD</t>
  </si>
  <si>
    <t>0301 E00 2329</t>
  </si>
  <si>
    <t>100505 1</t>
  </si>
  <si>
    <t>P K VADHER</t>
  </si>
  <si>
    <t>03052 E00 2332</t>
  </si>
  <si>
    <t>100525 1</t>
  </si>
  <si>
    <t>28/09</t>
  </si>
  <si>
    <t>SUNDAR IYER</t>
  </si>
  <si>
    <t>03019 E00 2333</t>
  </si>
  <si>
    <t>100541 1</t>
  </si>
  <si>
    <t>MADHURI SHRINIWAS NAIK</t>
  </si>
  <si>
    <t>03021 E00 2335</t>
  </si>
  <si>
    <t>100544 1</t>
  </si>
  <si>
    <t>PRATIMA MOHAN KINI</t>
  </si>
  <si>
    <t>03033 A00 2336</t>
  </si>
  <si>
    <t>100559 1</t>
  </si>
  <si>
    <t>MANUBHAI PATEL</t>
  </si>
  <si>
    <t>03019 A00 2337</t>
  </si>
  <si>
    <t>100560 1</t>
  </si>
  <si>
    <t>M/S SAMPOORNA INVESTMENT PVT LTD</t>
  </si>
  <si>
    <t>03018 A00 2341</t>
  </si>
  <si>
    <t>100569 1</t>
  </si>
  <si>
    <t>PRADEEP H SONAWALA</t>
  </si>
  <si>
    <t>03021 B00 2343</t>
  </si>
  <si>
    <t>100576 1</t>
  </si>
  <si>
    <t>SARITA CHANDRAKANT DEODHAR</t>
  </si>
  <si>
    <t>03021 E00 2344</t>
  </si>
  <si>
    <t>100577 1</t>
  </si>
  <si>
    <t>BIJOY KUMAR BARMAN</t>
  </si>
  <si>
    <t>03041 A00 2347</t>
  </si>
  <si>
    <t>100580 1</t>
  </si>
  <si>
    <t>M/S GRAPHITE INDIA LIMITED</t>
  </si>
  <si>
    <t>03040 A00 2348</t>
  </si>
  <si>
    <t>100581 1</t>
  </si>
  <si>
    <t>M/S GRAPHITE VICARB INDIA LIMITED</t>
  </si>
  <si>
    <t>03021 B00 2350</t>
  </si>
  <si>
    <t>100595 1</t>
  </si>
  <si>
    <t>14/10</t>
  </si>
  <si>
    <t>DUSIJA GIRDHARILAL NARAINDAS</t>
  </si>
  <si>
    <t>03021 A00 2351</t>
  </si>
  <si>
    <t>100596 1</t>
  </si>
  <si>
    <t>RAMKISHORE BALDWA</t>
  </si>
  <si>
    <t>03012 E00 2352</t>
  </si>
  <si>
    <t>100611 1</t>
  </si>
  <si>
    <t>VINODRAI V CHHAPIA</t>
  </si>
  <si>
    <t>03018 B00 2356</t>
  </si>
  <si>
    <t>100650 1</t>
  </si>
  <si>
    <t>28/10</t>
  </si>
  <si>
    <t>RAGHU T SHETTY</t>
  </si>
  <si>
    <t>03017 B00 2360</t>
  </si>
  <si>
    <t>100691 1</t>
  </si>
  <si>
    <t>RAJESH MAHAJAN</t>
  </si>
  <si>
    <t>03017 A00 2364</t>
  </si>
  <si>
    <t>100723 1</t>
  </si>
  <si>
    <t>M/S SPACE CONSULTANTS</t>
  </si>
  <si>
    <t>03016 E00 2373</t>
  </si>
  <si>
    <t>100784 1</t>
  </si>
  <si>
    <t>19/05</t>
  </si>
  <si>
    <t>RAJESH C DESAI</t>
  </si>
  <si>
    <t>03017 E00 2375</t>
  </si>
  <si>
    <t>100791 1</t>
  </si>
  <si>
    <t>RAGHUNATH KRISHNASA HABIB</t>
  </si>
  <si>
    <t>03017 A00 2376</t>
  </si>
  <si>
    <t>100793 1</t>
  </si>
  <si>
    <t>24/07</t>
  </si>
  <si>
    <t>SURESH KUMAR</t>
  </si>
  <si>
    <t>03023 E00 2379</t>
  </si>
  <si>
    <t>100799 1</t>
  </si>
  <si>
    <t>30/05</t>
  </si>
  <si>
    <t>KAMAL K AGGARWAL</t>
  </si>
  <si>
    <t>03044 B00 2382</t>
  </si>
  <si>
    <t>100815 1</t>
  </si>
  <si>
    <t>31/12</t>
  </si>
  <si>
    <t>MADAN GOPAL DAMANI</t>
  </si>
  <si>
    <t>03017 B00 2383</t>
  </si>
  <si>
    <t>100817 1</t>
  </si>
  <si>
    <t>SARITA JAYAWANT DESAI</t>
  </si>
  <si>
    <t>03025 E00 2384</t>
  </si>
  <si>
    <t>100827 1</t>
  </si>
  <si>
    <t>25/06</t>
  </si>
  <si>
    <t>SUNANDA MAHENDRA BAL</t>
  </si>
  <si>
    <t>03052 E00 2386</t>
  </si>
  <si>
    <t>100844 1</t>
  </si>
  <si>
    <t>22/05</t>
  </si>
  <si>
    <t>BHAGWAN BELANI</t>
  </si>
  <si>
    <t>03016 E00 2389</t>
  </si>
  <si>
    <t>100848 1</t>
  </si>
  <si>
    <t>SUJIT SHYAM</t>
  </si>
  <si>
    <t>03017 E00 2391</t>
  </si>
  <si>
    <t>100862 1</t>
  </si>
  <si>
    <t>16/06</t>
  </si>
  <si>
    <t>SATYAJIT  CHAKRAVARTHY</t>
  </si>
  <si>
    <t>03017 A00 2395</t>
  </si>
  <si>
    <t>100875 1</t>
  </si>
  <si>
    <t>21/05</t>
  </si>
  <si>
    <t>MUMTAJ ANWARALI VIRANI</t>
  </si>
  <si>
    <t>03016 A00 2396</t>
  </si>
  <si>
    <t>100892 1</t>
  </si>
  <si>
    <t>BEHARILAL JAIN &amp; SONS (P) LTD.</t>
  </si>
  <si>
    <t>03022 A00 2399</t>
  </si>
  <si>
    <t>100904 1</t>
  </si>
  <si>
    <t>INAMDAR BALKRISHNA MADHUKAR</t>
  </si>
  <si>
    <t>03050 E00 2400</t>
  </si>
  <si>
    <t>100905 1</t>
  </si>
  <si>
    <t>15/11</t>
  </si>
  <si>
    <t>SADHU PUSHOTHAMA RAO</t>
  </si>
  <si>
    <t>03042 A00 2414</t>
  </si>
  <si>
    <t>200027 1</t>
  </si>
  <si>
    <t>M/S MALAY COMMERCIAL ENT LTD</t>
  </si>
  <si>
    <t>03041 A00 2417</t>
  </si>
  <si>
    <t>200033 1</t>
  </si>
  <si>
    <t>GAURI SHANKAR KAYAN</t>
  </si>
  <si>
    <t>03044 E00 2422</t>
  </si>
  <si>
    <t>200050 1</t>
  </si>
  <si>
    <t>M/S ANURAG BISCUITS PVT LTD.</t>
  </si>
  <si>
    <t>03022 A00 2424</t>
  </si>
  <si>
    <t>200058 1</t>
  </si>
  <si>
    <t>ANURAG DALMIA</t>
  </si>
  <si>
    <t>03020 A00 2425</t>
  </si>
  <si>
    <t>300012 1</t>
  </si>
  <si>
    <t>M/S MARS INVESTMENT PVT LTD</t>
  </si>
  <si>
    <t>03019 A00 2426</t>
  </si>
  <si>
    <t>300014 1</t>
  </si>
  <si>
    <t>VENKAT CHOKHANI</t>
  </si>
  <si>
    <t>03020 A00 2427</t>
  </si>
  <si>
    <t>300021 1</t>
  </si>
  <si>
    <t>SATYANARAYAN AGARWAL</t>
  </si>
  <si>
    <t>03020 A00 2429</t>
  </si>
  <si>
    <t>300062 1</t>
  </si>
  <si>
    <t>21/08</t>
  </si>
  <si>
    <t>RAM PARKASH SHARMA</t>
  </si>
  <si>
    <t>03018 A00 2430</t>
  </si>
  <si>
    <t>300063 1</t>
  </si>
  <si>
    <t>23/08</t>
  </si>
  <si>
    <t>ARVIND SHOREWALA</t>
  </si>
  <si>
    <t>03021 A00 2431</t>
  </si>
  <si>
    <t>300064 1</t>
  </si>
  <si>
    <t>KISHAN CHAND MEHRA</t>
  </si>
  <si>
    <t>03019 A00 2434</t>
  </si>
  <si>
    <t>300067 1</t>
  </si>
  <si>
    <t>BAL KRISHAN AGARWAL</t>
  </si>
  <si>
    <t>03020 A00 2435</t>
  </si>
  <si>
    <t>300068 1</t>
  </si>
  <si>
    <t>SANTOSH KUMAR AGARWAL</t>
  </si>
  <si>
    <t>03021 A00 2436</t>
  </si>
  <si>
    <t>300069 1</t>
  </si>
  <si>
    <t>PUSHPA DEVI AGARWAL</t>
  </si>
  <si>
    <t>03022 A00 2440</t>
  </si>
  <si>
    <t>300097 1</t>
  </si>
  <si>
    <t>BANWARI LAL DALMIA</t>
  </si>
  <si>
    <t>03021 E00 2441</t>
  </si>
  <si>
    <t>300110 1</t>
  </si>
  <si>
    <t>28/08</t>
  </si>
  <si>
    <t>MANJULA PODDAR</t>
  </si>
  <si>
    <t>03022 B00 2442</t>
  </si>
  <si>
    <t>300112 1</t>
  </si>
  <si>
    <t>SHAIVALINI PODDAR</t>
  </si>
  <si>
    <t>03024 B00 2443</t>
  </si>
  <si>
    <t>300114 1</t>
  </si>
  <si>
    <t>M/S VISHNU AGENCIES PVT LTD</t>
  </si>
  <si>
    <t>03023 B00 2444</t>
  </si>
  <si>
    <t>300115 1</t>
  </si>
  <si>
    <t>SAUDAMINI PODDAR</t>
  </si>
  <si>
    <t>03027 A00 2446</t>
  </si>
  <si>
    <t>300136 1</t>
  </si>
  <si>
    <t>GUJARAT HEAVY CHEMICALS LTD</t>
  </si>
  <si>
    <t>03044 A00 2449</t>
  </si>
  <si>
    <t>300163 1</t>
  </si>
  <si>
    <t>ANIL KUMAR NARULA</t>
  </si>
  <si>
    <t>03022 A00 2450</t>
  </si>
  <si>
    <t>300165 1</t>
  </si>
  <si>
    <t>M/S SOBHAG TEXTILES PVT LTD</t>
  </si>
  <si>
    <t>03051 E00 2451</t>
  </si>
  <si>
    <t>300166 1</t>
  </si>
  <si>
    <t>03052 E00 2452</t>
  </si>
  <si>
    <t>300166 2</t>
  </si>
  <si>
    <t>03022 B00 2456</t>
  </si>
  <si>
    <t>300230 1</t>
  </si>
  <si>
    <t>JAGDISH PRAKASH GUPTA</t>
  </si>
  <si>
    <t>0300 A00 2463</t>
  </si>
  <si>
    <t>300244 1</t>
  </si>
  <si>
    <t>M/S ARJUN MINERALS &amp; TRANSPORTERS LTD.</t>
  </si>
  <si>
    <t>03042 A00 2468</t>
  </si>
  <si>
    <t>300249 1</t>
  </si>
  <si>
    <t>M/S HIND CERAMICS LTD</t>
  </si>
  <si>
    <t>03022 A00 2475</t>
  </si>
  <si>
    <t>300253 1</t>
  </si>
  <si>
    <t>M/S RAJDHANI VANIJYA LTD</t>
  </si>
  <si>
    <t>03041 A00 2476</t>
  </si>
  <si>
    <t>300254 1</t>
  </si>
  <si>
    <t>M/S MUKUL JAIN MEDICAL INSTITUTE</t>
  </si>
  <si>
    <t>03023 A00 2477</t>
  </si>
  <si>
    <t>300255 1</t>
  </si>
  <si>
    <t>SAHU MUKUL JAIN ALIAS  MSP JAIN</t>
  </si>
  <si>
    <t>03018 A00 2479</t>
  </si>
  <si>
    <t>300277 1</t>
  </si>
  <si>
    <t>M/S SANGHI TEXTILE PROCESSORS PVT LTD</t>
  </si>
  <si>
    <t>03020 E00 2482</t>
  </si>
  <si>
    <t>300285 1</t>
  </si>
  <si>
    <t>25/09</t>
  </si>
  <si>
    <t>I B SINGH</t>
  </si>
  <si>
    <t>03018 A00 2483</t>
  </si>
  <si>
    <t>300286 1</t>
  </si>
  <si>
    <t>SUMITRA DEVI NIMANI</t>
  </si>
  <si>
    <t>03021 E00 2490</t>
  </si>
  <si>
    <t>300357 1</t>
  </si>
  <si>
    <t>T DEVANATHAN</t>
  </si>
  <si>
    <t>03020 E00 2491</t>
  </si>
  <si>
    <t>300358 1</t>
  </si>
  <si>
    <t>A KANDASSWAMI</t>
  </si>
  <si>
    <t>03018 E00 2492</t>
  </si>
  <si>
    <t>300359 1</t>
  </si>
  <si>
    <t>BOTHIREDDY RAGHAVA</t>
  </si>
  <si>
    <t>03020 E00 2493</t>
  </si>
  <si>
    <t>300360 1</t>
  </si>
  <si>
    <t>M SOHAIL GHANI</t>
  </si>
  <si>
    <t>03020 B00 2494</t>
  </si>
  <si>
    <t>300365 1</t>
  </si>
  <si>
    <t>M/S TABLETS (INDIA) LTD</t>
  </si>
  <si>
    <t>03051 E00 2495</t>
  </si>
  <si>
    <t>300367 1</t>
  </si>
  <si>
    <t>KONEL PAREKH</t>
  </si>
  <si>
    <t>03052 E00 2496</t>
  </si>
  <si>
    <t>300367 2</t>
  </si>
  <si>
    <t>03037 A00 2497</t>
  </si>
  <si>
    <t>300368 1</t>
  </si>
  <si>
    <t>S SUMANTH</t>
  </si>
  <si>
    <t>03020 A00 2498</t>
  </si>
  <si>
    <t>300369 1</t>
  </si>
  <si>
    <t>03012 E00 2499</t>
  </si>
  <si>
    <t>300370 1</t>
  </si>
  <si>
    <t>M R PRABHU</t>
  </si>
  <si>
    <t>03021 E00 2500</t>
  </si>
  <si>
    <t>300372 1</t>
  </si>
  <si>
    <t>KRISHNAN SEETHARAMAN</t>
  </si>
  <si>
    <t>03019 B00 2501</t>
  </si>
  <si>
    <t>300375 1</t>
  </si>
  <si>
    <t>SNEHLATA S SHAH</t>
  </si>
  <si>
    <t>03018 B00 2920</t>
  </si>
  <si>
    <t>300375 2</t>
  </si>
  <si>
    <t>03017 E00 2502</t>
  </si>
  <si>
    <t>300378 1</t>
  </si>
  <si>
    <t>JAY SHANKAR V P</t>
  </si>
  <si>
    <t>03019 E00 2503</t>
  </si>
  <si>
    <t>300379 1</t>
  </si>
  <si>
    <t>K S RAMMOHANDAS</t>
  </si>
  <si>
    <t>03044 E00 2507</t>
  </si>
  <si>
    <t>300391 1</t>
  </si>
  <si>
    <t>M BALASUBRAMANIAM</t>
  </si>
  <si>
    <t>03019 E00 2509</t>
  </si>
  <si>
    <t>300393 1</t>
  </si>
  <si>
    <t>MANGHNANI T B</t>
  </si>
  <si>
    <t>03020 A00 2510</t>
  </si>
  <si>
    <t>300413 1</t>
  </si>
  <si>
    <t>NIRJA SARAOGI</t>
  </si>
  <si>
    <t>03015 A00 2511</t>
  </si>
  <si>
    <t>300430 1</t>
  </si>
  <si>
    <t>T A ANDREWS</t>
  </si>
  <si>
    <t>03021 E00 2512</t>
  </si>
  <si>
    <t>300435 1</t>
  </si>
  <si>
    <t>ASHOK JOHRI</t>
  </si>
  <si>
    <t>03016 E00 2513</t>
  </si>
  <si>
    <t>300436 1</t>
  </si>
  <si>
    <t>J KANTILAL JAIN</t>
  </si>
  <si>
    <t>03018 B00 2524</t>
  </si>
  <si>
    <t>300551 1</t>
  </si>
  <si>
    <t>28/05</t>
  </si>
  <si>
    <t>R V RAVEENDRAN</t>
  </si>
  <si>
    <t>03022 A00 2526</t>
  </si>
  <si>
    <t>300570 1</t>
  </si>
  <si>
    <t>16/05</t>
  </si>
  <si>
    <t>RAJALINGAM V M</t>
  </si>
  <si>
    <t>03021 B00 2527</t>
  </si>
  <si>
    <t>300571 1</t>
  </si>
  <si>
    <t>20/06</t>
  </si>
  <si>
    <t>N SHYAMASUNDARAN NAIR</t>
  </si>
  <si>
    <t>03017 A00 2530</t>
  </si>
  <si>
    <t>300587 1</t>
  </si>
  <si>
    <t>N KRISHNA SWAMY</t>
  </si>
  <si>
    <t>03017 A00 2531</t>
  </si>
  <si>
    <t>300590 1</t>
  </si>
  <si>
    <t>27/06</t>
  </si>
  <si>
    <t>C JEYA SUNDARIE</t>
  </si>
  <si>
    <t>03042 E00 2534</t>
  </si>
  <si>
    <t>300630 1</t>
  </si>
  <si>
    <t>31/05</t>
  </si>
  <si>
    <t>SEN SHIB NATH</t>
  </si>
  <si>
    <t>03023 E00 2535</t>
  </si>
  <si>
    <t>300634 1</t>
  </si>
  <si>
    <t>27/05</t>
  </si>
  <si>
    <t>MONICA NAGPAL</t>
  </si>
  <si>
    <t>03023 E00 2536</t>
  </si>
  <si>
    <t>300635 1</t>
  </si>
  <si>
    <t>26/05</t>
  </si>
  <si>
    <t>GAUTAM MUKHERJEE</t>
  </si>
  <si>
    <t>0306 B00 2540</t>
  </si>
  <si>
    <t>300683 1</t>
  </si>
  <si>
    <t>C RAJAGOPAL</t>
  </si>
  <si>
    <t>03022 E00 2543</t>
  </si>
  <si>
    <t>300694 1</t>
  </si>
  <si>
    <t>BHAGVATHY  RAMANATHAN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</si>
</sst>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m/d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left"/>
    </xf>
    <xf numFmtId="165" fontId="0" fillId="0" borderId="0" xfId="1" applyNumberFormat="1" applyFont="1"/>
    <xf numFmtId="1" fontId="0" fillId="0" borderId="0" xfId="1" applyNumberFormat="1" applyFont="1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3" xfId="0" applyFont="1" applyBorder="1"/>
    <xf numFmtId="16" fontId="2" fillId="0" borderId="3" xfId="0" applyNumberFormat="1" applyFont="1" applyBorder="1" applyAlignment="1">
      <alignment wrapText="1"/>
    </xf>
    <xf numFmtId="0" fontId="2" fillId="0" borderId="3" xfId="0" applyFont="1" applyBorder="1" applyAlignment="1">
      <alignment horizontal="left" wrapText="1"/>
    </xf>
    <xf numFmtId="165" fontId="2" fillId="0" borderId="3" xfId="1" applyNumberFormat="1" applyFont="1" applyBorder="1" applyAlignment="1">
      <alignment wrapText="1"/>
    </xf>
    <xf numFmtId="165" fontId="2" fillId="0" borderId="4" xfId="1" applyNumberFormat="1" applyFont="1" applyBorder="1" applyAlignment="1">
      <alignment wrapText="1"/>
    </xf>
    <xf numFmtId="0" fontId="0" fillId="0" borderId="0" xfId="0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166" fontId="0" fillId="0" borderId="8" xfId="0" applyNumberFormat="1" applyBorder="1" applyAlignment="1">
      <alignment horizontal="left"/>
    </xf>
    <xf numFmtId="0" fontId="0" fillId="0" borderId="7" xfId="0" applyBorder="1" applyAlignment="1">
      <alignment horizontal="left"/>
    </xf>
    <xf numFmtId="165" fontId="0" fillId="0" borderId="7" xfId="1" applyNumberFormat="1" applyFont="1" applyBorder="1"/>
    <xf numFmtId="165" fontId="0" fillId="0" borderId="9" xfId="1" applyNumberFormat="1" applyFont="1" applyBorder="1"/>
    <xf numFmtId="0" fontId="0" fillId="0" borderId="10" xfId="0" applyBorder="1"/>
    <xf numFmtId="0" fontId="0" fillId="0" borderId="11" xfId="0" applyBorder="1"/>
    <xf numFmtId="0" fontId="0" fillId="0" borderId="8" xfId="0" applyBorder="1"/>
    <xf numFmtId="165" fontId="0" fillId="0" borderId="8" xfId="1" applyNumberFormat="1" applyFont="1" applyBorder="1"/>
    <xf numFmtId="165" fontId="0" fillId="0" borderId="12" xfId="1" applyNumberFormat="1" applyFont="1" applyBorder="1"/>
    <xf numFmtId="0" fontId="0" fillId="0" borderId="8" xfId="0" applyBorder="1" applyAlignment="1">
      <alignment horizontal="left"/>
    </xf>
    <xf numFmtId="165" fontId="0" fillId="0" borderId="7" xfId="1" applyNumberFormat="1" applyFont="1" applyBorder="1" applyAlignment="1">
      <alignment wrapTex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5" xfId="0" applyBorder="1" applyAlignment="1">
      <alignment horizontal="left"/>
    </xf>
    <xf numFmtId="165" fontId="0" fillId="0" borderId="15" xfId="1" applyNumberFormat="1" applyFont="1" applyBorder="1"/>
    <xf numFmtId="165" fontId="0" fillId="0" borderId="16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left"/>
    </xf>
    <xf numFmtId="165" fontId="0" fillId="0" borderId="3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sktop%20Files\DRIPL%20%20Time%20Share%20Member%20Reconcilition\Dalmia%20Group%20Timeshare\DRI%20Timeshare\DRI-Kodai%20Total%20Member%2008.05.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odai Member Details"/>
      <sheetName val="Total Member Details"/>
      <sheetName val="Regular Member Details "/>
      <sheetName val="Outstanding Member Details  "/>
      <sheetName val="Missing Member Details"/>
      <sheetName val="Cancelled Member Details "/>
      <sheetName val="Regular But Not Active 2013"/>
    </sheetNames>
    <sheetDataSet>
      <sheetData sheetId="0">
        <row r="3">
          <cell r="C3" t="str">
            <v>100001 1</v>
          </cell>
          <cell r="D3" t="str">
            <v>Vivek Madhav Kulkarni</v>
          </cell>
          <cell r="E3">
            <v>18000</v>
          </cell>
          <cell r="F3">
            <v>18000</v>
          </cell>
          <cell r="H3" t="str">
            <v>I.R.M</v>
          </cell>
          <cell r="K3" t="str">
            <v>Last communication till 88</v>
          </cell>
        </row>
        <row r="4">
          <cell r="C4" t="str">
            <v>100012 1</v>
          </cell>
          <cell r="D4" t="str">
            <v>Natwarlal Somani</v>
          </cell>
          <cell r="E4">
            <v>10500</v>
          </cell>
          <cell r="F4">
            <v>10500</v>
          </cell>
          <cell r="H4" t="str">
            <v>I.R.M</v>
          </cell>
          <cell r="K4" t="str">
            <v>Only application form</v>
          </cell>
        </row>
        <row r="5">
          <cell r="C5" t="str">
            <v>100014 1</v>
          </cell>
          <cell r="D5" t="str">
            <v>Shobha Devi Sarda</v>
          </cell>
          <cell r="E5">
            <v>18000</v>
          </cell>
          <cell r="F5">
            <v>18000</v>
          </cell>
          <cell r="H5" t="str">
            <v>I.R.M</v>
          </cell>
          <cell r="K5" t="str">
            <v>Last communication till 1991, one more DRI 301</v>
          </cell>
        </row>
        <row r="6">
          <cell r="C6" t="str">
            <v>100015 1</v>
          </cell>
          <cell r="D6" t="str">
            <v>Ramesh Sarda</v>
          </cell>
          <cell r="E6">
            <v>13000</v>
          </cell>
          <cell r="F6">
            <v>13000</v>
          </cell>
          <cell r="H6" t="str">
            <v>I.R.M</v>
          </cell>
          <cell r="K6" t="str">
            <v>Only application form, Last communication till 91</v>
          </cell>
        </row>
        <row r="7">
          <cell r="C7" t="str">
            <v>100027 1</v>
          </cell>
          <cell r="D7" t="str">
            <v>Radheyshyam Biyani</v>
          </cell>
          <cell r="E7">
            <v>15500</v>
          </cell>
          <cell r="F7">
            <v>15500</v>
          </cell>
          <cell r="H7" t="str">
            <v>I.R.M</v>
          </cell>
          <cell r="K7" t="str">
            <v>Last communuication till 99</v>
          </cell>
        </row>
        <row r="8">
          <cell r="C8" t="str">
            <v>100035 1</v>
          </cell>
          <cell r="D8" t="str">
            <v>Hari Mohan Moondra</v>
          </cell>
          <cell r="E8">
            <v>13000</v>
          </cell>
          <cell r="F8">
            <v>13000</v>
          </cell>
          <cell r="H8" t="str">
            <v>I.R.M</v>
          </cell>
          <cell r="K8" t="str">
            <v>Only application form</v>
          </cell>
        </row>
        <row r="9">
          <cell r="C9" t="str">
            <v>100037 1</v>
          </cell>
          <cell r="D9" t="str">
            <v>M/S Jai Fabrics Ltd</v>
          </cell>
          <cell r="E9">
            <v>8500</v>
          </cell>
          <cell r="F9">
            <v>8500</v>
          </cell>
          <cell r="H9" t="str">
            <v>Missing</v>
          </cell>
          <cell r="K9" t="str">
            <v>Record missed from file(No app also) last mail 2014 only</v>
          </cell>
        </row>
        <row r="10">
          <cell r="C10" t="str">
            <v>100057 1</v>
          </cell>
          <cell r="D10" t="str">
            <v>M/S Swadeshi Stone Minerals</v>
          </cell>
          <cell r="E10">
            <v>18000</v>
          </cell>
          <cell r="F10">
            <v>18000</v>
          </cell>
          <cell r="H10" t="str">
            <v>I.R.M</v>
          </cell>
          <cell r="K10" t="str">
            <v>Last communication till 98</v>
          </cell>
        </row>
        <row r="11">
          <cell r="C11" t="str">
            <v>100069 1</v>
          </cell>
          <cell r="D11" t="str">
            <v>Om Prakash Bajaj</v>
          </cell>
          <cell r="E11">
            <v>18000</v>
          </cell>
          <cell r="F11" t="str">
            <v>Nil</v>
          </cell>
          <cell r="H11" t="str">
            <v>Cancelled</v>
          </cell>
          <cell r="J11" t="str">
            <v>Cancelled</v>
          </cell>
          <cell r="K11" t="str">
            <v>Cancelled</v>
          </cell>
        </row>
        <row r="12">
          <cell r="C12" t="str">
            <v>100069 1</v>
          </cell>
          <cell r="D12" t="str">
            <v>Harish Khemka</v>
          </cell>
          <cell r="E12">
            <v>18000</v>
          </cell>
          <cell r="F12" t="str">
            <v>Nil</v>
          </cell>
          <cell r="H12" t="str">
            <v>Cancelled</v>
          </cell>
          <cell r="J12" t="str">
            <v>Cancelled</v>
          </cell>
          <cell r="K12" t="str">
            <v>Cancelled</v>
          </cell>
        </row>
        <row r="13">
          <cell r="C13" t="str">
            <v>100073 1</v>
          </cell>
          <cell r="D13" t="str">
            <v>Perfect Cotton Co</v>
          </cell>
          <cell r="E13">
            <v>15500</v>
          </cell>
          <cell r="F13">
            <v>15500</v>
          </cell>
          <cell r="H13" t="str">
            <v>I.R.M</v>
          </cell>
          <cell r="K13" t="str">
            <v>Last communication till 03</v>
          </cell>
        </row>
        <row r="14">
          <cell r="C14" t="str">
            <v>100080 1</v>
          </cell>
          <cell r="D14" t="str">
            <v>Bajranglal D Dalmia</v>
          </cell>
          <cell r="E14">
            <v>18000</v>
          </cell>
          <cell r="F14">
            <v>18000</v>
          </cell>
          <cell r="H14" t="str">
            <v>I.R.M</v>
          </cell>
          <cell r="K14" t="str">
            <v>Last communication till 08</v>
          </cell>
        </row>
        <row r="15">
          <cell r="C15" t="str">
            <v>100087 1</v>
          </cell>
          <cell r="D15" t="str">
            <v>Sudhir Bansal</v>
          </cell>
          <cell r="E15">
            <v>18000</v>
          </cell>
          <cell r="F15">
            <v>18000</v>
          </cell>
          <cell r="H15" t="str">
            <v>I.R.M</v>
          </cell>
          <cell r="K15" t="str">
            <v>Only application form</v>
          </cell>
        </row>
        <row r="16">
          <cell r="C16" t="str">
            <v>100094 1</v>
          </cell>
          <cell r="D16" t="str">
            <v>Kailash Chandra Jain</v>
          </cell>
          <cell r="E16">
            <v>18000</v>
          </cell>
          <cell r="F16">
            <v>18000</v>
          </cell>
          <cell r="H16" t="str">
            <v>I.R.M</v>
          </cell>
          <cell r="K16" t="str">
            <v>Bonus week use in Goa - 1990</v>
          </cell>
        </row>
        <row r="17">
          <cell r="C17" t="str">
            <v>100095 1</v>
          </cell>
          <cell r="D17" t="str">
            <v>Pradip K Thanwala</v>
          </cell>
          <cell r="E17">
            <v>18000</v>
          </cell>
          <cell r="F17">
            <v>18000</v>
          </cell>
          <cell r="H17" t="str">
            <v>I.R.M</v>
          </cell>
          <cell r="K17" t="str">
            <v>Last communuication till 90</v>
          </cell>
        </row>
        <row r="18">
          <cell r="C18" t="str">
            <v>100097 1</v>
          </cell>
          <cell r="D18" t="str">
            <v xml:space="preserve">Saraf Anuj </v>
          </cell>
          <cell r="E18">
            <v>18000</v>
          </cell>
          <cell r="F18">
            <v>18000</v>
          </cell>
          <cell r="H18" t="str">
            <v>I.R.M</v>
          </cell>
          <cell r="K18" t="str">
            <v>Only application form</v>
          </cell>
        </row>
        <row r="19">
          <cell r="C19" t="str">
            <v>100125 1</v>
          </cell>
          <cell r="D19" t="str">
            <v>M/S Elite Packing &amp; Paper Pvt Ltd</v>
          </cell>
          <cell r="E19">
            <v>18000</v>
          </cell>
          <cell r="F19" t="str">
            <v>Nil</v>
          </cell>
          <cell r="H19" t="str">
            <v>Cancelled</v>
          </cell>
          <cell r="J19" t="str">
            <v>Cancelled</v>
          </cell>
          <cell r="K19" t="str">
            <v>Cancelled</v>
          </cell>
        </row>
        <row r="20">
          <cell r="C20" t="str">
            <v>100126 1</v>
          </cell>
          <cell r="D20" t="str">
            <v>Ramesh R Jhunjhunwala</v>
          </cell>
          <cell r="E20">
            <v>15500</v>
          </cell>
          <cell r="F20" t="str">
            <v>Nil</v>
          </cell>
          <cell r="H20" t="str">
            <v>Cancelled</v>
          </cell>
          <cell r="J20" t="str">
            <v>Cancelled</v>
          </cell>
          <cell r="K20" t="str">
            <v>Cancelled</v>
          </cell>
        </row>
        <row r="21">
          <cell r="C21" t="str">
            <v>100128 1</v>
          </cell>
          <cell r="D21" t="str">
            <v>Ankit Vijay Dalmia</v>
          </cell>
          <cell r="E21">
            <v>18000</v>
          </cell>
          <cell r="F21">
            <v>18000</v>
          </cell>
          <cell r="H21" t="str">
            <v>I.R.M</v>
          </cell>
          <cell r="K21" t="str">
            <v>Last communication till 10</v>
          </cell>
        </row>
        <row r="22">
          <cell r="C22" t="str">
            <v>100129 1</v>
          </cell>
          <cell r="D22" t="str">
            <v>Kamal Lakhotia</v>
          </cell>
          <cell r="E22">
            <v>18000</v>
          </cell>
          <cell r="F22">
            <v>18000</v>
          </cell>
          <cell r="H22" t="str">
            <v>I.R.M</v>
          </cell>
          <cell r="K22" t="str">
            <v>Last communication till 98</v>
          </cell>
        </row>
        <row r="23">
          <cell r="C23" t="str">
            <v>100130 1</v>
          </cell>
          <cell r="D23" t="str">
            <v>Joshi Kaushik N</v>
          </cell>
          <cell r="E23">
            <v>8500</v>
          </cell>
          <cell r="F23">
            <v>8500</v>
          </cell>
          <cell r="H23" t="str">
            <v>I.R.M</v>
          </cell>
          <cell r="K23" t="str">
            <v>Last communication till 98</v>
          </cell>
        </row>
        <row r="24">
          <cell r="C24" t="str">
            <v>100131 1</v>
          </cell>
          <cell r="D24" t="str">
            <v>Sudhir Shankar Wandrekar</v>
          </cell>
          <cell r="E24">
            <v>13500</v>
          </cell>
          <cell r="F24">
            <v>13500</v>
          </cell>
          <cell r="H24" t="str">
            <v>I.R.M</v>
          </cell>
          <cell r="K24" t="str">
            <v>Last communication till 96</v>
          </cell>
        </row>
        <row r="25">
          <cell r="C25" t="str">
            <v>100134 1</v>
          </cell>
          <cell r="D25" t="str">
            <v>M/S DRM Steel Industries Pvt Ltd</v>
          </cell>
          <cell r="E25">
            <v>23500</v>
          </cell>
          <cell r="F25">
            <v>23500</v>
          </cell>
          <cell r="H25" t="str">
            <v>I.R.M</v>
          </cell>
          <cell r="K25" t="str">
            <v>Last communication till 97</v>
          </cell>
        </row>
        <row r="26">
          <cell r="C26" t="str">
            <v>100138 1</v>
          </cell>
          <cell r="D26" t="str">
            <v>Arun Kumar Goenka</v>
          </cell>
          <cell r="E26">
            <v>8500</v>
          </cell>
          <cell r="F26">
            <v>8500</v>
          </cell>
          <cell r="H26" t="str">
            <v>I.R.M</v>
          </cell>
          <cell r="K26" t="str">
            <v>Last communication till 06</v>
          </cell>
        </row>
        <row r="27">
          <cell r="C27" t="str">
            <v>100149 1</v>
          </cell>
          <cell r="D27" t="str">
            <v>Ramesh Nayak</v>
          </cell>
          <cell r="E27">
            <v>13500</v>
          </cell>
          <cell r="F27">
            <v>13500</v>
          </cell>
          <cell r="H27" t="str">
            <v>I.R.M</v>
          </cell>
          <cell r="K27" t="str">
            <v>Only application form</v>
          </cell>
        </row>
        <row r="28">
          <cell r="C28" t="str">
            <v>100163 1</v>
          </cell>
          <cell r="D28" t="str">
            <v>M/S Transport Corporation of India Ltd</v>
          </cell>
          <cell r="E28">
            <v>18000</v>
          </cell>
          <cell r="F28">
            <v>18000</v>
          </cell>
          <cell r="H28" t="str">
            <v>I.R.M</v>
          </cell>
          <cell r="K28" t="str">
            <v>Last communication till 90</v>
          </cell>
        </row>
        <row r="29">
          <cell r="C29" t="str">
            <v>100172 1</v>
          </cell>
          <cell r="D29" t="str">
            <v>Ashok Kumar Jatia</v>
          </cell>
          <cell r="E29">
            <v>18000</v>
          </cell>
          <cell r="F29">
            <v>18000</v>
          </cell>
          <cell r="H29" t="str">
            <v>I.R.M</v>
          </cell>
          <cell r="K29" t="str">
            <v>Last communication till 02</v>
          </cell>
        </row>
        <row r="30">
          <cell r="C30" t="str">
            <v>100184 1</v>
          </cell>
          <cell r="D30" t="str">
            <v>Prosanta Basu Thakur</v>
          </cell>
          <cell r="E30">
            <v>65000</v>
          </cell>
          <cell r="F30" t="str">
            <v>Nil</v>
          </cell>
          <cell r="H30" t="str">
            <v>Cancelled</v>
          </cell>
          <cell r="J30" t="str">
            <v>Cancelled</v>
          </cell>
          <cell r="K30" t="str">
            <v>Cancelled</v>
          </cell>
        </row>
        <row r="31">
          <cell r="C31" t="str">
            <v>100210 1</v>
          </cell>
          <cell r="D31" t="str">
            <v>Pooja Berlia</v>
          </cell>
          <cell r="E31">
            <v>18500</v>
          </cell>
          <cell r="F31">
            <v>18500</v>
          </cell>
          <cell r="H31" t="str">
            <v>I.R.M</v>
          </cell>
          <cell r="K31" t="str">
            <v>Only application form</v>
          </cell>
        </row>
        <row r="32">
          <cell r="C32" t="str">
            <v>100211 1</v>
          </cell>
          <cell r="D32" t="str">
            <v>Arvind Saksena</v>
          </cell>
          <cell r="E32">
            <v>14500</v>
          </cell>
          <cell r="F32" t="str">
            <v>Nil</v>
          </cell>
          <cell r="H32" t="str">
            <v>Cancelled</v>
          </cell>
          <cell r="J32" t="str">
            <v>Cancelled</v>
          </cell>
          <cell r="K32" t="str">
            <v>Cancelled</v>
          </cell>
        </row>
        <row r="33">
          <cell r="C33" t="str">
            <v>100211 2</v>
          </cell>
          <cell r="D33" t="str">
            <v>Arvind Saksena</v>
          </cell>
          <cell r="E33">
            <v>29500</v>
          </cell>
          <cell r="F33" t="str">
            <v>Nil</v>
          </cell>
          <cell r="H33" t="str">
            <v>Cancelled</v>
          </cell>
          <cell r="J33" t="str">
            <v>Cancelled</v>
          </cell>
          <cell r="K33" t="str">
            <v>Cancelled</v>
          </cell>
        </row>
        <row r="34">
          <cell r="C34" t="str">
            <v>100251 1</v>
          </cell>
          <cell r="D34" t="str">
            <v>Nand Kishore Rathi</v>
          </cell>
          <cell r="E34">
            <v>18000</v>
          </cell>
          <cell r="F34">
            <v>18000</v>
          </cell>
          <cell r="H34" t="str">
            <v>I.R.M</v>
          </cell>
          <cell r="K34" t="str">
            <v>Application form and agreement not attched in file</v>
          </cell>
        </row>
        <row r="35">
          <cell r="C35" t="str">
            <v>100252 1</v>
          </cell>
          <cell r="D35" t="str">
            <v>Pradeep Kumar Gupta</v>
          </cell>
          <cell r="E35">
            <v>18000</v>
          </cell>
          <cell r="F35">
            <v>18000</v>
          </cell>
          <cell r="H35" t="str">
            <v>Cancelled</v>
          </cell>
          <cell r="J35" t="str">
            <v>Cancelled</v>
          </cell>
          <cell r="K35" t="str">
            <v>Cancelled</v>
          </cell>
        </row>
        <row r="36">
          <cell r="C36" t="str">
            <v>100253 1</v>
          </cell>
          <cell r="D36" t="str">
            <v>Anand Swaroop Gupta</v>
          </cell>
          <cell r="E36">
            <v>18000</v>
          </cell>
          <cell r="F36">
            <v>18000</v>
          </cell>
          <cell r="H36" t="str">
            <v>I.R.M</v>
          </cell>
          <cell r="K36" t="str">
            <v>Only application form</v>
          </cell>
        </row>
        <row r="37">
          <cell r="C37" t="str">
            <v>100258 1</v>
          </cell>
          <cell r="D37" t="str">
            <v>Coromondal Carbon &amp; Chemicals</v>
          </cell>
          <cell r="E37">
            <v>18000</v>
          </cell>
          <cell r="F37">
            <v>18000</v>
          </cell>
          <cell r="G37" t="str">
            <v>R.M</v>
          </cell>
          <cell r="H37" t="str">
            <v>R.M</v>
          </cell>
          <cell r="K37" t="str">
            <v>Last communication till 13</v>
          </cell>
        </row>
        <row r="38">
          <cell r="C38" t="str">
            <v>100259 1</v>
          </cell>
          <cell r="D38" t="str">
            <v>Rajeev Narain</v>
          </cell>
          <cell r="E38">
            <v>18000</v>
          </cell>
          <cell r="F38">
            <v>18000</v>
          </cell>
          <cell r="G38" t="str">
            <v>R.M</v>
          </cell>
          <cell r="H38" t="str">
            <v>R.M</v>
          </cell>
          <cell r="K38" t="str">
            <v>Last communication till 10</v>
          </cell>
        </row>
        <row r="39">
          <cell r="C39" t="str">
            <v>100260 1</v>
          </cell>
          <cell r="D39" t="str">
            <v>FFC Aroman Ltd</v>
          </cell>
          <cell r="E39">
            <v>23500</v>
          </cell>
          <cell r="F39">
            <v>23500</v>
          </cell>
          <cell r="H39" t="str">
            <v>I.R.M</v>
          </cell>
          <cell r="K39" t="str">
            <v>Only application form</v>
          </cell>
        </row>
        <row r="40">
          <cell r="C40" t="str">
            <v>100264 1</v>
          </cell>
          <cell r="D40" t="str">
            <v>Kirit Moti Chand Shah</v>
          </cell>
          <cell r="E40">
            <v>21500</v>
          </cell>
          <cell r="F40">
            <v>21000</v>
          </cell>
          <cell r="H40" t="str">
            <v>I.R.M</v>
          </cell>
          <cell r="K40" t="str">
            <v>Last communication till 01 ,, No app from in record..112,2282</v>
          </cell>
        </row>
        <row r="41">
          <cell r="C41" t="str">
            <v>100276 1</v>
          </cell>
          <cell r="D41" t="str">
            <v>Shri Navratan Malgupta</v>
          </cell>
          <cell r="E41">
            <v>23500</v>
          </cell>
          <cell r="F41" t="str">
            <v>Nil</v>
          </cell>
          <cell r="H41" t="str">
            <v>Cancelled</v>
          </cell>
          <cell r="J41" t="str">
            <v>Cancelled</v>
          </cell>
          <cell r="K41" t="str">
            <v>Cancelled</v>
          </cell>
        </row>
        <row r="42">
          <cell r="C42" t="str">
            <v>100277 1</v>
          </cell>
          <cell r="D42" t="str">
            <v xml:space="preserve">Smita Kaushal/Anant Shridher Joshi </v>
          </cell>
          <cell r="E42">
            <v>15500</v>
          </cell>
          <cell r="F42">
            <v>15500</v>
          </cell>
          <cell r="H42" t="str">
            <v>I.R.M</v>
          </cell>
          <cell r="K42" t="str">
            <v>Last communication till 90</v>
          </cell>
        </row>
        <row r="43">
          <cell r="C43" t="str">
            <v>100293 1</v>
          </cell>
          <cell r="D43" t="str">
            <v>M/S Dr. Amins Pathology Lab</v>
          </cell>
          <cell r="E43">
            <v>21000</v>
          </cell>
          <cell r="F43">
            <v>21000</v>
          </cell>
          <cell r="H43" t="str">
            <v>I.R.M</v>
          </cell>
          <cell r="K43" t="str">
            <v>Last communication till 96</v>
          </cell>
        </row>
        <row r="44">
          <cell r="C44" t="str">
            <v>100295 1</v>
          </cell>
          <cell r="D44" t="str">
            <v>Devan Harkrishan Das Mehta</v>
          </cell>
          <cell r="E44">
            <v>10500</v>
          </cell>
          <cell r="F44">
            <v>10500</v>
          </cell>
          <cell r="H44" t="str">
            <v>I.R.M</v>
          </cell>
          <cell r="K44" t="str">
            <v>Last communication till 02</v>
          </cell>
        </row>
        <row r="45">
          <cell r="C45" t="str">
            <v>100300 1</v>
          </cell>
          <cell r="D45" t="str">
            <v>Prakash Ratilal Patel</v>
          </cell>
          <cell r="E45">
            <v>10500</v>
          </cell>
          <cell r="F45">
            <v>10500</v>
          </cell>
          <cell r="H45" t="str">
            <v>I.R.M</v>
          </cell>
          <cell r="K45" t="str">
            <v>Last communication till 94</v>
          </cell>
        </row>
        <row r="46">
          <cell r="C46" t="str">
            <v>100304 1</v>
          </cell>
          <cell r="D46" t="str">
            <v>Jayesh &amp; Rukhana</v>
          </cell>
          <cell r="E46">
            <v>8500</v>
          </cell>
          <cell r="F46">
            <v>8500</v>
          </cell>
          <cell r="H46" t="str">
            <v>I.R.M</v>
          </cell>
          <cell r="K46" t="str">
            <v>Only application form</v>
          </cell>
        </row>
        <row r="47">
          <cell r="C47" t="str">
            <v>100321 1</v>
          </cell>
          <cell r="D47" t="str">
            <v>R.K Agarwal</v>
          </cell>
          <cell r="E47">
            <v>23500</v>
          </cell>
          <cell r="F47">
            <v>23500</v>
          </cell>
          <cell r="H47" t="str">
            <v>I.R.M</v>
          </cell>
          <cell r="K47" t="str">
            <v>Last communication till 93</v>
          </cell>
        </row>
        <row r="48">
          <cell r="C48" t="str">
            <v>100323 1</v>
          </cell>
          <cell r="D48" t="str">
            <v>Y.K Agarwal</v>
          </cell>
          <cell r="E48">
            <v>23500</v>
          </cell>
          <cell r="F48">
            <v>23500</v>
          </cell>
          <cell r="H48" t="str">
            <v>I.R.M</v>
          </cell>
          <cell r="K48" t="str">
            <v>Last communication till 2000</v>
          </cell>
        </row>
        <row r="49">
          <cell r="C49" t="str">
            <v>100326 1</v>
          </cell>
          <cell r="D49" t="str">
            <v>Krishna Kumar M Bhatia</v>
          </cell>
          <cell r="E49">
            <v>15500</v>
          </cell>
          <cell r="F49">
            <v>15500</v>
          </cell>
          <cell r="H49" t="str">
            <v>I.R.M</v>
          </cell>
          <cell r="K49" t="str">
            <v>Last communication till 95</v>
          </cell>
        </row>
        <row r="50">
          <cell r="C50" t="str">
            <v>100331 1</v>
          </cell>
          <cell r="D50" t="str">
            <v>Lalitha Raju</v>
          </cell>
          <cell r="E50">
            <v>19500</v>
          </cell>
          <cell r="F50" t="str">
            <v>Nil</v>
          </cell>
          <cell r="H50" t="str">
            <v>Cancelled</v>
          </cell>
          <cell r="J50" t="str">
            <v>Cancelled</v>
          </cell>
          <cell r="K50" t="str">
            <v>Cancelled, Legal documents, 3 more membership</v>
          </cell>
        </row>
        <row r="51">
          <cell r="C51" t="str">
            <v>100345 1</v>
          </cell>
          <cell r="D51" t="str">
            <v>Vimal Kumar Behal</v>
          </cell>
          <cell r="E51">
            <v>10500</v>
          </cell>
          <cell r="F51">
            <v>10500</v>
          </cell>
          <cell r="H51" t="str">
            <v>I.R.M</v>
          </cell>
          <cell r="K51" t="str">
            <v>Last Communication till 1991</v>
          </cell>
        </row>
        <row r="52">
          <cell r="C52" t="str">
            <v>100371 1</v>
          </cell>
          <cell r="D52" t="str">
            <v>Anthony Labo</v>
          </cell>
          <cell r="E52">
            <v>15500</v>
          </cell>
          <cell r="F52">
            <v>15500</v>
          </cell>
          <cell r="H52" t="str">
            <v>I.R.M</v>
          </cell>
          <cell r="K52" t="str">
            <v>Only application form</v>
          </cell>
        </row>
        <row r="53">
          <cell r="C53" t="str">
            <v>100374 1</v>
          </cell>
          <cell r="D53" t="str">
            <v xml:space="preserve">Vijay Kumar </v>
          </cell>
          <cell r="E53">
            <v>15500</v>
          </cell>
          <cell r="F53" t="str">
            <v>Nil</v>
          </cell>
          <cell r="H53" t="str">
            <v>Cancelled</v>
          </cell>
          <cell r="J53" t="str">
            <v>Cancelled</v>
          </cell>
          <cell r="K53" t="str">
            <v>Cancelled, Legal Documents</v>
          </cell>
        </row>
        <row r="54">
          <cell r="C54" t="str">
            <v>100377 1</v>
          </cell>
          <cell r="D54" t="str">
            <v>CG Godbole</v>
          </cell>
          <cell r="E54">
            <v>10500</v>
          </cell>
          <cell r="F54">
            <v>10500</v>
          </cell>
          <cell r="H54" t="str">
            <v>I.R.M</v>
          </cell>
          <cell r="K54" t="str">
            <v>Last communication till 09</v>
          </cell>
        </row>
        <row r="55">
          <cell r="C55" t="str">
            <v>100464 1</v>
          </cell>
          <cell r="D55" t="str">
            <v>Gandhi Saree Pvt</v>
          </cell>
          <cell r="E55">
            <v>23500</v>
          </cell>
          <cell r="F55">
            <v>23500</v>
          </cell>
          <cell r="H55" t="str">
            <v>I.R.M</v>
          </cell>
          <cell r="K55" t="str">
            <v>Last communication till 97</v>
          </cell>
        </row>
        <row r="56">
          <cell r="C56" t="str">
            <v>100465 1</v>
          </cell>
          <cell r="D56" t="str">
            <v>Harish Bansilal Kothari</v>
          </cell>
          <cell r="E56">
            <v>19500</v>
          </cell>
          <cell r="F56">
            <v>19500</v>
          </cell>
          <cell r="H56" t="str">
            <v>I.R.M</v>
          </cell>
          <cell r="K56" t="str">
            <v>Last communication till 92</v>
          </cell>
        </row>
        <row r="57">
          <cell r="C57" t="str">
            <v>100467 1</v>
          </cell>
          <cell r="D57" t="str">
            <v>Prabha Swadesh Agarwal</v>
          </cell>
          <cell r="E57">
            <v>19500</v>
          </cell>
          <cell r="F57">
            <v>19500</v>
          </cell>
          <cell r="H57" t="str">
            <v>I.R.M</v>
          </cell>
          <cell r="K57" t="str">
            <v>Last communication till 93</v>
          </cell>
        </row>
        <row r="58">
          <cell r="C58" t="str">
            <v>100473 1</v>
          </cell>
          <cell r="D58" t="str">
            <v>Quad Education</v>
          </cell>
          <cell r="E58">
            <v>19500</v>
          </cell>
          <cell r="H58" t="str">
            <v>I.R.M</v>
          </cell>
          <cell r="K58" t="str">
            <v>Only application form.. Last comm1991 &amp; purchase 2 Unit</v>
          </cell>
        </row>
        <row r="59">
          <cell r="C59" t="str">
            <v>100473 2</v>
          </cell>
          <cell r="D59" t="str">
            <v>Quad Education</v>
          </cell>
          <cell r="E59">
            <v>19500</v>
          </cell>
          <cell r="H59" t="str">
            <v>I.R.M</v>
          </cell>
          <cell r="K59" t="str">
            <v>Only application form.. Last comm1991 &amp; purchase 2 Unit</v>
          </cell>
        </row>
        <row r="60">
          <cell r="C60" t="str">
            <v>100474 1</v>
          </cell>
          <cell r="D60" t="str">
            <v>K. Subhramaniam</v>
          </cell>
          <cell r="E60">
            <v>15500</v>
          </cell>
          <cell r="F60">
            <v>15500</v>
          </cell>
          <cell r="H60" t="str">
            <v>I.R.M</v>
          </cell>
          <cell r="K60" t="str">
            <v>Only application form and one more membership.. Last comm 2008</v>
          </cell>
        </row>
        <row r="61">
          <cell r="C61" t="str">
            <v>100474 2</v>
          </cell>
          <cell r="D61" t="str">
            <v>K. Subhramaniam</v>
          </cell>
          <cell r="E61">
            <v>15500</v>
          </cell>
          <cell r="F61">
            <v>15500</v>
          </cell>
          <cell r="H61" t="str">
            <v>I.R.M</v>
          </cell>
          <cell r="K61" t="str">
            <v>Only application form and one more membership.. Last comm 2008</v>
          </cell>
        </row>
        <row r="62">
          <cell r="C62" t="str">
            <v>100475 1</v>
          </cell>
          <cell r="D62" t="str">
            <v>Shri Krishna Pandey</v>
          </cell>
          <cell r="E62">
            <v>19500</v>
          </cell>
          <cell r="F62">
            <v>19500</v>
          </cell>
          <cell r="H62" t="str">
            <v>I.R.M</v>
          </cell>
          <cell r="K62" t="str">
            <v>Last communication till 2000</v>
          </cell>
        </row>
        <row r="63">
          <cell r="C63" t="str">
            <v>100476 1</v>
          </cell>
          <cell r="D63" t="str">
            <v>Aparna Sanjay Divgi</v>
          </cell>
          <cell r="E63">
            <v>10500</v>
          </cell>
          <cell r="F63">
            <v>10500</v>
          </cell>
          <cell r="H63" t="str">
            <v>I.R.M</v>
          </cell>
          <cell r="K63" t="str">
            <v>Last communication till 09, one more membership</v>
          </cell>
        </row>
        <row r="64">
          <cell r="C64" t="str">
            <v>100480 1</v>
          </cell>
          <cell r="D64" t="str">
            <v>M/S Kreda Investment Ltd</v>
          </cell>
          <cell r="E64">
            <v>23500</v>
          </cell>
          <cell r="F64">
            <v>23500</v>
          </cell>
          <cell r="H64" t="str">
            <v>I.R.M</v>
          </cell>
          <cell r="K64" t="str">
            <v>Last communication till 07</v>
          </cell>
        </row>
        <row r="65">
          <cell r="C65" t="str">
            <v>100485 1</v>
          </cell>
          <cell r="D65" t="str">
            <v>Prasad Kashinath Wagle</v>
          </cell>
          <cell r="E65">
            <v>15500</v>
          </cell>
          <cell r="F65">
            <v>15500</v>
          </cell>
          <cell r="H65" t="str">
            <v>I.R.M</v>
          </cell>
          <cell r="K65" t="str">
            <v>Only application form</v>
          </cell>
        </row>
        <row r="66">
          <cell r="C66" t="str">
            <v>100489 1</v>
          </cell>
          <cell r="D66" t="str">
            <v>Sulakhe Ratnakar Dattatraya</v>
          </cell>
          <cell r="E66">
            <v>15500</v>
          </cell>
          <cell r="F66">
            <v>15500</v>
          </cell>
          <cell r="H66" t="str">
            <v>Missing</v>
          </cell>
          <cell r="K66" t="str">
            <v>Record missed from file</v>
          </cell>
        </row>
        <row r="67">
          <cell r="C67" t="str">
            <v>100490 1</v>
          </cell>
          <cell r="D67" t="str">
            <v>Jayantilal Tribhuvandas Damani</v>
          </cell>
          <cell r="E67">
            <v>23500</v>
          </cell>
          <cell r="F67">
            <v>23500</v>
          </cell>
          <cell r="H67" t="str">
            <v>I.R.M</v>
          </cell>
          <cell r="K67" t="str">
            <v>Only application form</v>
          </cell>
        </row>
        <row r="68">
          <cell r="C68" t="str">
            <v>100492 1</v>
          </cell>
          <cell r="D68" t="str">
            <v>I P Pai</v>
          </cell>
          <cell r="E68">
            <v>16500</v>
          </cell>
          <cell r="F68">
            <v>15500</v>
          </cell>
          <cell r="H68" t="str">
            <v>I.R.M</v>
          </cell>
          <cell r="K68" t="str">
            <v>Last communication till 03 ..copy of app frm</v>
          </cell>
        </row>
        <row r="69">
          <cell r="C69" t="str">
            <v>100498 1</v>
          </cell>
          <cell r="D69" t="str">
            <v>M/S Shri Digvijay Cement</v>
          </cell>
          <cell r="E69">
            <v>23500</v>
          </cell>
          <cell r="F69">
            <v>23500</v>
          </cell>
          <cell r="H69" t="str">
            <v>I.R.M</v>
          </cell>
          <cell r="K69" t="str">
            <v>Last communication till 09</v>
          </cell>
        </row>
        <row r="70">
          <cell r="C70" t="str">
            <v>100505 1</v>
          </cell>
          <cell r="D70" t="str">
            <v>P.K Vadher</v>
          </cell>
          <cell r="E70">
            <v>10500</v>
          </cell>
          <cell r="F70">
            <v>10500</v>
          </cell>
          <cell r="H70" t="str">
            <v>I.R.M</v>
          </cell>
          <cell r="K70" t="str">
            <v>Last communication till 95</v>
          </cell>
        </row>
        <row r="71">
          <cell r="C71" t="str">
            <v>100525 1</v>
          </cell>
          <cell r="D71" t="str">
            <v>Sundar Iyer</v>
          </cell>
          <cell r="E71">
            <v>10500</v>
          </cell>
          <cell r="F71">
            <v>10500</v>
          </cell>
          <cell r="H71" t="str">
            <v>I.R.M</v>
          </cell>
          <cell r="K71" t="str">
            <v>Last communication till 97</v>
          </cell>
        </row>
        <row r="72">
          <cell r="C72" t="str">
            <v>100541 1</v>
          </cell>
          <cell r="D72" t="str">
            <v>Madhuri Shriniwas Naik</v>
          </cell>
          <cell r="E72">
            <v>15500</v>
          </cell>
          <cell r="F72">
            <v>15500</v>
          </cell>
          <cell r="H72" t="str">
            <v>I.R.M</v>
          </cell>
          <cell r="K72" t="str">
            <v>Only application form ,, 2 membshp 1883,1448. last comm 2014</v>
          </cell>
        </row>
        <row r="73">
          <cell r="C73" t="str">
            <v>100544 1</v>
          </cell>
          <cell r="D73" t="str">
            <v>Pratima Mohan Kini</v>
          </cell>
          <cell r="E73">
            <v>15000</v>
          </cell>
          <cell r="F73">
            <v>15500</v>
          </cell>
          <cell r="H73" t="str">
            <v>I.R.M</v>
          </cell>
          <cell r="K73" t="str">
            <v>Last communication till 92</v>
          </cell>
        </row>
        <row r="74">
          <cell r="C74" t="str">
            <v>100559 1</v>
          </cell>
          <cell r="D74" t="str">
            <v>Manubhai Patel</v>
          </cell>
          <cell r="E74">
            <v>21000</v>
          </cell>
          <cell r="F74">
            <v>21000</v>
          </cell>
          <cell r="H74" t="str">
            <v>I.R.M</v>
          </cell>
          <cell r="K74" t="str">
            <v>Only application form</v>
          </cell>
        </row>
        <row r="75">
          <cell r="C75" t="str">
            <v>100560 1</v>
          </cell>
          <cell r="D75" t="str">
            <v>M/S Sampoorna Investment Pvt Ltd</v>
          </cell>
          <cell r="E75">
            <v>18000</v>
          </cell>
          <cell r="F75">
            <v>18000</v>
          </cell>
          <cell r="H75" t="str">
            <v>I.R.M</v>
          </cell>
          <cell r="K75" t="str">
            <v>Last communication till 90</v>
          </cell>
        </row>
        <row r="76">
          <cell r="C76" t="str">
            <v>100569 1</v>
          </cell>
          <cell r="D76" t="str">
            <v>Pradeep H Sonawala</v>
          </cell>
          <cell r="E76">
            <v>23500</v>
          </cell>
          <cell r="F76">
            <v>23500</v>
          </cell>
          <cell r="H76" t="str">
            <v>I.R.M</v>
          </cell>
          <cell r="K76" t="str">
            <v>Last communication till 2019</v>
          </cell>
        </row>
        <row r="77">
          <cell r="C77" t="str">
            <v>100576 1</v>
          </cell>
          <cell r="D77" t="str">
            <v>Sarita Chandrakant Deodhar</v>
          </cell>
          <cell r="E77">
            <v>19500</v>
          </cell>
          <cell r="F77">
            <v>19500</v>
          </cell>
          <cell r="H77" t="str">
            <v>Missing</v>
          </cell>
          <cell r="K77" t="str">
            <v>Record missed from file</v>
          </cell>
        </row>
        <row r="78">
          <cell r="C78" t="str">
            <v>100577 1</v>
          </cell>
          <cell r="D78" t="str">
            <v>Dr. Bijay Kumar Burman</v>
          </cell>
          <cell r="E78">
            <v>15500</v>
          </cell>
          <cell r="F78">
            <v>15500</v>
          </cell>
          <cell r="H78" t="str">
            <v>I.R.M</v>
          </cell>
          <cell r="K78" t="str">
            <v>Last communication till 90</v>
          </cell>
        </row>
        <row r="79">
          <cell r="C79" t="str">
            <v>100578 1</v>
          </cell>
          <cell r="D79" t="str">
            <v>Vijay Kumar Kabra</v>
          </cell>
          <cell r="E79">
            <v>18000</v>
          </cell>
          <cell r="F79">
            <v>18000</v>
          </cell>
          <cell r="H79" t="str">
            <v>I.R.M</v>
          </cell>
          <cell r="K79" t="str">
            <v>Last communication till 96</v>
          </cell>
        </row>
        <row r="80">
          <cell r="C80" t="str">
            <v>100580 1</v>
          </cell>
          <cell r="D80" t="str">
            <v>M/S Graphite India Limited</v>
          </cell>
          <cell r="E80">
            <v>26500</v>
          </cell>
          <cell r="F80">
            <v>26500</v>
          </cell>
          <cell r="H80" t="str">
            <v>I.R.M</v>
          </cell>
          <cell r="K80" t="str">
            <v xml:space="preserve">Last communication till 97..goa 339 </v>
          </cell>
        </row>
        <row r="81">
          <cell r="C81" t="str">
            <v>100581 1</v>
          </cell>
          <cell r="D81" t="str">
            <v>M/S Graphite India Limited</v>
          </cell>
          <cell r="E81">
            <v>26500</v>
          </cell>
          <cell r="F81">
            <v>26500</v>
          </cell>
          <cell r="H81" t="str">
            <v>I.R.M</v>
          </cell>
          <cell r="K81" t="str">
            <v xml:space="preserve">Last communication till 97..goa 339 </v>
          </cell>
        </row>
        <row r="82">
          <cell r="C82" t="str">
            <v>100595 1</v>
          </cell>
          <cell r="D82" t="str">
            <v>Dusifa Girdharilal Naraindas</v>
          </cell>
          <cell r="E82">
            <v>20250</v>
          </cell>
          <cell r="F82">
            <v>20250</v>
          </cell>
          <cell r="H82" t="str">
            <v>I.R.M</v>
          </cell>
          <cell r="K82" t="str">
            <v>Last communication till 98</v>
          </cell>
        </row>
        <row r="83">
          <cell r="C83" t="str">
            <v>100596 1</v>
          </cell>
          <cell r="D83" t="str">
            <v>Rama Kishore Baldwa</v>
          </cell>
          <cell r="E83">
            <v>23500</v>
          </cell>
          <cell r="F83">
            <v>23500</v>
          </cell>
          <cell r="H83" t="str">
            <v>I.R.M</v>
          </cell>
          <cell r="K83" t="str">
            <v>Last communication till 93</v>
          </cell>
        </row>
        <row r="84">
          <cell r="C84" t="str">
            <v>100611 1</v>
          </cell>
          <cell r="D84" t="str">
            <v>Vinodrai V Chhapia</v>
          </cell>
          <cell r="E84">
            <v>14400</v>
          </cell>
          <cell r="F84">
            <v>14400</v>
          </cell>
          <cell r="H84" t="str">
            <v>I.R.M</v>
          </cell>
          <cell r="K84" t="str">
            <v>Last communication till 09</v>
          </cell>
        </row>
        <row r="85">
          <cell r="C85" t="str">
            <v>100650 1</v>
          </cell>
          <cell r="D85" t="str">
            <v>Dr Raghu T Sheth</v>
          </cell>
          <cell r="E85">
            <v>20250</v>
          </cell>
          <cell r="F85">
            <v>20250</v>
          </cell>
          <cell r="H85" t="str">
            <v>I.R.M</v>
          </cell>
          <cell r="K85" t="str">
            <v>Only applicaton form</v>
          </cell>
        </row>
        <row r="86">
          <cell r="C86" t="str">
            <v>100690 1</v>
          </cell>
          <cell r="D86" t="str">
            <v>Ramnath B Harlaka</v>
          </cell>
          <cell r="E86">
            <v>11650</v>
          </cell>
          <cell r="F86" t="str">
            <v>Nil</v>
          </cell>
          <cell r="H86" t="str">
            <v>Cancelled</v>
          </cell>
          <cell r="J86" t="str">
            <v>Cancelled</v>
          </cell>
          <cell r="K86" t="str">
            <v>Cancelled membership &amp; one more membership of DRI</v>
          </cell>
        </row>
        <row r="87">
          <cell r="C87" t="str">
            <v>100691 1</v>
          </cell>
          <cell r="D87" t="str">
            <v>Rajesh Mahajan</v>
          </cell>
          <cell r="E87">
            <v>19750</v>
          </cell>
          <cell r="F87">
            <v>19750</v>
          </cell>
          <cell r="H87" t="str">
            <v>I.R.M</v>
          </cell>
          <cell r="K87" t="str">
            <v>Last communication till 92</v>
          </cell>
        </row>
        <row r="88">
          <cell r="C88" t="str">
            <v>100717 1</v>
          </cell>
          <cell r="D88" t="str">
            <v>NP Nagaiah Setty</v>
          </cell>
          <cell r="E88">
            <v>16150</v>
          </cell>
          <cell r="F88" t="str">
            <v>Nil</v>
          </cell>
          <cell r="H88" t="str">
            <v>Cancelled</v>
          </cell>
          <cell r="J88" t="str">
            <v>Cancelled</v>
          </cell>
          <cell r="K88" t="str">
            <v>Cancelled</v>
          </cell>
        </row>
        <row r="89">
          <cell r="C89" t="str">
            <v>100723 1</v>
          </cell>
          <cell r="D89" t="str">
            <v>M/S Space Consultants</v>
          </cell>
          <cell r="E89">
            <v>25150</v>
          </cell>
          <cell r="F89">
            <v>25150</v>
          </cell>
          <cell r="H89" t="str">
            <v>I.R.M</v>
          </cell>
          <cell r="K89" t="str">
            <v>Last communication till 90</v>
          </cell>
        </row>
        <row r="90">
          <cell r="C90" t="str">
            <v>100784 1</v>
          </cell>
          <cell r="D90" t="str">
            <v>Rajesh C Desai</v>
          </cell>
          <cell r="E90">
            <v>16150</v>
          </cell>
          <cell r="F90">
            <v>16150</v>
          </cell>
          <cell r="H90" t="str">
            <v>I.R.M</v>
          </cell>
          <cell r="K90" t="str">
            <v xml:space="preserve">Only application form </v>
          </cell>
        </row>
        <row r="91">
          <cell r="C91" t="str">
            <v>100791 1</v>
          </cell>
          <cell r="D91" t="str">
            <v>Raghunath Krismanasa Habib</v>
          </cell>
          <cell r="E91">
            <v>16650</v>
          </cell>
          <cell r="F91">
            <v>16150</v>
          </cell>
          <cell r="H91" t="str">
            <v>I.R.M</v>
          </cell>
          <cell r="K91" t="str">
            <v>Last communication till 96</v>
          </cell>
        </row>
        <row r="92">
          <cell r="C92" t="str">
            <v>100793 1</v>
          </cell>
          <cell r="D92" t="str">
            <v>J Suresh Kumar</v>
          </cell>
          <cell r="E92">
            <v>25150</v>
          </cell>
          <cell r="F92">
            <v>25150</v>
          </cell>
          <cell r="G92" t="str">
            <v>R.M</v>
          </cell>
          <cell r="H92" t="str">
            <v>R.M</v>
          </cell>
          <cell r="K92" t="str">
            <v>Last communication till 14 and 2 more membership</v>
          </cell>
        </row>
        <row r="93">
          <cell r="C93" t="str">
            <v>100799 1</v>
          </cell>
          <cell r="D93" t="str">
            <v>Kamal K Agarwal</v>
          </cell>
          <cell r="E93">
            <v>16650</v>
          </cell>
          <cell r="F93">
            <v>16650</v>
          </cell>
          <cell r="H93" t="str">
            <v>I.R.M</v>
          </cell>
          <cell r="K93" t="str">
            <v>Two application form</v>
          </cell>
        </row>
        <row r="94">
          <cell r="C94" t="str">
            <v>100815 1</v>
          </cell>
          <cell r="D94" t="str">
            <v>Madan Gopal Damani</v>
          </cell>
          <cell r="E94">
            <v>15750</v>
          </cell>
          <cell r="F94">
            <v>15750</v>
          </cell>
          <cell r="H94" t="str">
            <v>I.R.M</v>
          </cell>
          <cell r="K94" t="str">
            <v>Last communication 02</v>
          </cell>
        </row>
        <row r="95">
          <cell r="C95" t="str">
            <v>100817 1</v>
          </cell>
          <cell r="D95" t="str">
            <v>Sarita Jayant Desai</v>
          </cell>
          <cell r="E95">
            <v>20250</v>
          </cell>
          <cell r="F95">
            <v>20250</v>
          </cell>
          <cell r="H95" t="str">
            <v>I.R.M</v>
          </cell>
          <cell r="K95" t="str">
            <v>Last communication 89</v>
          </cell>
        </row>
        <row r="96">
          <cell r="C96" t="str">
            <v>100827 1</v>
          </cell>
          <cell r="D96" t="str">
            <v>Sunanda Mahendra Bal</v>
          </cell>
          <cell r="E96">
            <v>16650</v>
          </cell>
          <cell r="F96">
            <v>16650</v>
          </cell>
          <cell r="H96" t="str">
            <v>I.R.M</v>
          </cell>
          <cell r="K96" t="str">
            <v xml:space="preserve">Only application form </v>
          </cell>
        </row>
        <row r="97">
          <cell r="C97" t="str">
            <v>100844 1</v>
          </cell>
          <cell r="D97" t="str">
            <v>Bhagwan Belani</v>
          </cell>
          <cell r="E97">
            <v>11650</v>
          </cell>
          <cell r="F97">
            <v>11650</v>
          </cell>
          <cell r="H97" t="str">
            <v>I.R.M</v>
          </cell>
          <cell r="K97" t="str">
            <v>Last communication 99</v>
          </cell>
        </row>
        <row r="98">
          <cell r="C98" t="str">
            <v>100846 1</v>
          </cell>
          <cell r="D98" t="str">
            <v>Sanjay Prem</v>
          </cell>
          <cell r="E98">
            <v>16150</v>
          </cell>
          <cell r="F98" t="str">
            <v>Nil</v>
          </cell>
          <cell r="H98" t="str">
            <v>Cancelled</v>
          </cell>
          <cell r="J98" t="str">
            <v>Cancelled</v>
          </cell>
          <cell r="K98" t="str">
            <v>Amount Refund Rs 16150/-
Chq No- 465723 on 18.05.1994 S.B. O.P.</v>
          </cell>
        </row>
        <row r="99">
          <cell r="C99" t="str">
            <v>100848 1</v>
          </cell>
          <cell r="D99" t="str">
            <v>Sujit Shyam</v>
          </cell>
          <cell r="E99">
            <v>16150</v>
          </cell>
          <cell r="F99">
            <v>16150</v>
          </cell>
          <cell r="H99" t="str">
            <v>I.R.M</v>
          </cell>
          <cell r="K99" t="str">
            <v>Last communication 96</v>
          </cell>
        </row>
        <row r="100">
          <cell r="C100" t="str">
            <v>100849 1</v>
          </cell>
          <cell r="D100" t="str">
            <v xml:space="preserve">K R Susheela </v>
          </cell>
          <cell r="E100">
            <v>13900</v>
          </cell>
          <cell r="F100" t="str">
            <v>Nil</v>
          </cell>
          <cell r="H100" t="str">
            <v>Cancelled</v>
          </cell>
          <cell r="J100" t="str">
            <v>Cancelled</v>
          </cell>
          <cell r="K100" t="str">
            <v>Cancelled</v>
          </cell>
        </row>
        <row r="101">
          <cell r="C101" t="str">
            <v>100862 1</v>
          </cell>
          <cell r="D101" t="str">
            <v>Satyajit chakrovarty</v>
          </cell>
          <cell r="E101">
            <v>16650</v>
          </cell>
          <cell r="F101">
            <v>16650</v>
          </cell>
          <cell r="H101" t="str">
            <v>I.R.M</v>
          </cell>
          <cell r="K101" t="str">
            <v>Last communication 2000</v>
          </cell>
        </row>
        <row r="102">
          <cell r="C102" t="str">
            <v>100875 1</v>
          </cell>
          <cell r="D102" t="str">
            <v>Mumtaj Anarwali Virani</v>
          </cell>
          <cell r="E102">
            <v>25150</v>
          </cell>
          <cell r="F102">
            <v>25150</v>
          </cell>
          <cell r="H102" t="str">
            <v>I.R.M</v>
          </cell>
          <cell r="K102" t="str">
            <v>Last communication 98</v>
          </cell>
        </row>
        <row r="103">
          <cell r="C103" t="str">
            <v>100892 1</v>
          </cell>
          <cell r="D103" t="str">
            <v>Beharilal Jain &amp; Sons Pvt Ltd</v>
          </cell>
          <cell r="E103">
            <v>28500</v>
          </cell>
          <cell r="F103">
            <v>28500</v>
          </cell>
          <cell r="H103" t="str">
            <v>I.R.M</v>
          </cell>
          <cell r="K103" t="str">
            <v>Last communication 2011</v>
          </cell>
        </row>
        <row r="104">
          <cell r="C104" t="str">
            <v>100904 1</v>
          </cell>
          <cell r="D104" t="str">
            <v>Inamder Balkrishna Madhukar</v>
          </cell>
          <cell r="E104">
            <v>28500</v>
          </cell>
          <cell r="F104">
            <v>28500</v>
          </cell>
          <cell r="H104" t="str">
            <v>I.R.M</v>
          </cell>
          <cell r="K104" t="str">
            <v>Last communication 97</v>
          </cell>
        </row>
        <row r="105">
          <cell r="C105" t="str">
            <v>100905 1</v>
          </cell>
          <cell r="D105" t="str">
            <v>Sadhu Pushothama Rao</v>
          </cell>
          <cell r="E105">
            <v>11650</v>
          </cell>
          <cell r="F105">
            <v>11650</v>
          </cell>
          <cell r="H105" t="str">
            <v>I.R.M</v>
          </cell>
          <cell r="K105" t="str">
            <v>No agrmnt &amp; app form, Last comm2009..2 membshp 772,2393</v>
          </cell>
        </row>
        <row r="106">
          <cell r="C106" t="str">
            <v>200027 1</v>
          </cell>
          <cell r="D106" t="str">
            <v>M/S Malay Commercial Enterprises Ltd</v>
          </cell>
          <cell r="E106">
            <v>17280</v>
          </cell>
          <cell r="F106">
            <v>17280</v>
          </cell>
          <cell r="H106" t="str">
            <v>I.R.M</v>
          </cell>
          <cell r="K106" t="str">
            <v xml:space="preserve">Only application form </v>
          </cell>
        </row>
        <row r="107">
          <cell r="C107" t="str">
            <v>200033 1</v>
          </cell>
          <cell r="D107" t="str">
            <v>Gauri Shankar Kayan</v>
          </cell>
          <cell r="E107">
            <v>17280</v>
          </cell>
          <cell r="F107">
            <v>17280</v>
          </cell>
          <cell r="H107" t="str">
            <v>I.R.M</v>
          </cell>
          <cell r="K107" t="str">
            <v>Last communication 92</v>
          </cell>
        </row>
        <row r="108">
          <cell r="C108" t="str">
            <v>200050 1</v>
          </cell>
          <cell r="D108" t="str">
            <v>M/S Anurag Biscuits Pvt Ltd</v>
          </cell>
          <cell r="E108">
            <v>8000</v>
          </cell>
          <cell r="F108">
            <v>8000</v>
          </cell>
          <cell r="H108" t="str">
            <v>I.R.M</v>
          </cell>
          <cell r="K108" t="str">
            <v xml:space="preserve">Only application form </v>
          </cell>
        </row>
        <row r="109">
          <cell r="C109" t="str">
            <v>200058 1</v>
          </cell>
          <cell r="D109" t="str">
            <v>Anurag Dalmia</v>
          </cell>
          <cell r="E109">
            <v>18000</v>
          </cell>
          <cell r="F109">
            <v>18000</v>
          </cell>
          <cell r="H109" t="str">
            <v>I.R.M</v>
          </cell>
          <cell r="K109" t="str">
            <v>Last communication 91</v>
          </cell>
        </row>
        <row r="110">
          <cell r="C110" t="str">
            <v>300012 1</v>
          </cell>
          <cell r="D110" t="str">
            <v>M/S Mars Investment Pvt Ltd</v>
          </cell>
          <cell r="E110">
            <v>18000</v>
          </cell>
          <cell r="F110">
            <v>18000</v>
          </cell>
          <cell r="H110" t="str">
            <v>I.R.M</v>
          </cell>
          <cell r="K110" t="str">
            <v>Last communication 90</v>
          </cell>
        </row>
        <row r="111">
          <cell r="C111" t="str">
            <v>300014 1</v>
          </cell>
          <cell r="D111" t="str">
            <v>Venkat Chokhani</v>
          </cell>
          <cell r="E111">
            <v>18000</v>
          </cell>
          <cell r="F111">
            <v>18000</v>
          </cell>
          <cell r="H111" t="str">
            <v>I.R.M</v>
          </cell>
          <cell r="K111" t="str">
            <v xml:space="preserve">Only application form </v>
          </cell>
        </row>
        <row r="112">
          <cell r="C112" t="str">
            <v>300021 1</v>
          </cell>
          <cell r="D112" t="str">
            <v>Satyanarayan Agarwal</v>
          </cell>
          <cell r="E112">
            <v>18000</v>
          </cell>
          <cell r="F112">
            <v>18000</v>
          </cell>
          <cell r="H112" t="str">
            <v>I.R.M</v>
          </cell>
          <cell r="K112" t="str">
            <v>Last communication 85</v>
          </cell>
        </row>
        <row r="113">
          <cell r="C113" t="str">
            <v>300029 1</v>
          </cell>
          <cell r="D113" t="str">
            <v>S Venkatesh Setty</v>
          </cell>
          <cell r="E113">
            <v>11000</v>
          </cell>
          <cell r="F113" t="str">
            <v>Nil</v>
          </cell>
          <cell r="H113" t="str">
            <v>Cancelled</v>
          </cell>
          <cell r="J113" t="str">
            <v>Cancelled</v>
          </cell>
          <cell r="K113" t="str">
            <v>Cancelled</v>
          </cell>
        </row>
        <row r="114">
          <cell r="C114" t="str">
            <v>300062 1</v>
          </cell>
          <cell r="D114" t="str">
            <v>Ram Prakash Nagar</v>
          </cell>
          <cell r="E114">
            <v>16000</v>
          </cell>
          <cell r="F114">
            <v>16000</v>
          </cell>
          <cell r="H114" t="str">
            <v>I.R.M</v>
          </cell>
          <cell r="K114" t="str">
            <v>Last communication 98</v>
          </cell>
        </row>
        <row r="115">
          <cell r="C115" t="str">
            <v>300063 1</v>
          </cell>
          <cell r="D115" t="str">
            <v>Arvind Shorewala</v>
          </cell>
          <cell r="E115">
            <v>18000</v>
          </cell>
          <cell r="F115">
            <v>18000</v>
          </cell>
          <cell r="H115" t="str">
            <v>I.R.M</v>
          </cell>
          <cell r="K115" t="str">
            <v>Last communication 89</v>
          </cell>
        </row>
        <row r="116">
          <cell r="C116" t="str">
            <v>300064 1</v>
          </cell>
          <cell r="D116" t="str">
            <v>Kishan Chand Mehra</v>
          </cell>
          <cell r="E116">
            <v>18000</v>
          </cell>
          <cell r="F116">
            <v>18000</v>
          </cell>
          <cell r="H116" t="str">
            <v>I.R.M</v>
          </cell>
          <cell r="K116" t="str">
            <v>Last communication 97</v>
          </cell>
        </row>
        <row r="117">
          <cell r="C117" t="str">
            <v>300065 1</v>
          </cell>
          <cell r="D117" t="str">
            <v>Gopi Kumar Singhania</v>
          </cell>
          <cell r="E117">
            <v>18000</v>
          </cell>
          <cell r="F117">
            <v>18000</v>
          </cell>
          <cell r="H117" t="str">
            <v>I.R.M</v>
          </cell>
          <cell r="K117" t="str">
            <v xml:space="preserve">Only application form </v>
          </cell>
        </row>
        <row r="118">
          <cell r="C118" t="str">
            <v>300066 1</v>
          </cell>
          <cell r="D118" t="str">
            <v>Gopi Kumar Singhania</v>
          </cell>
          <cell r="E118">
            <v>18000</v>
          </cell>
          <cell r="F118">
            <v>18000</v>
          </cell>
          <cell r="G118" t="str">
            <v>R.M</v>
          </cell>
          <cell r="H118" t="str">
            <v>R.M</v>
          </cell>
          <cell r="K118" t="str">
            <v>Last communication 13</v>
          </cell>
        </row>
        <row r="119">
          <cell r="C119" t="str">
            <v>300067 1</v>
          </cell>
          <cell r="D119" t="str">
            <v>Balkrishna Agarwal</v>
          </cell>
          <cell r="E119">
            <v>18000</v>
          </cell>
          <cell r="F119">
            <v>18000</v>
          </cell>
          <cell r="G119" t="str">
            <v>R.M</v>
          </cell>
          <cell r="H119" t="str">
            <v>R.M</v>
          </cell>
          <cell r="K119" t="str">
            <v>Last communication 10</v>
          </cell>
        </row>
        <row r="120">
          <cell r="C120" t="str">
            <v>300068 1</v>
          </cell>
          <cell r="D120" t="str">
            <v>Santosh Kumar Agarwal</v>
          </cell>
          <cell r="E120">
            <v>18000</v>
          </cell>
          <cell r="F120">
            <v>18000</v>
          </cell>
          <cell r="H120" t="str">
            <v>I.R.M</v>
          </cell>
          <cell r="K120" t="str">
            <v xml:space="preserve">Only application form </v>
          </cell>
        </row>
        <row r="121">
          <cell r="C121" t="str">
            <v>300069 1</v>
          </cell>
          <cell r="D121" t="str">
            <v>Pushpa Devi Agarwal</v>
          </cell>
          <cell r="E121">
            <v>18000</v>
          </cell>
          <cell r="F121">
            <v>18000</v>
          </cell>
          <cell r="H121" t="str">
            <v>I.R.M</v>
          </cell>
          <cell r="K121" t="str">
            <v>Last communication 96</v>
          </cell>
        </row>
        <row r="122">
          <cell r="C122" t="str">
            <v>300097 1</v>
          </cell>
          <cell r="D122" t="str">
            <v>Banwari Lal Dalmia</v>
          </cell>
          <cell r="E122">
            <v>18000</v>
          </cell>
          <cell r="F122">
            <v>18000</v>
          </cell>
          <cell r="G122" t="str">
            <v>R.M</v>
          </cell>
          <cell r="H122" t="str">
            <v>R.M</v>
          </cell>
          <cell r="K122" t="str">
            <v>Last communication till 15</v>
          </cell>
        </row>
        <row r="123">
          <cell r="C123" t="str">
            <v>300110 1</v>
          </cell>
          <cell r="D123" t="str">
            <v>Manjula Poddar</v>
          </cell>
          <cell r="E123">
            <v>12960</v>
          </cell>
          <cell r="F123">
            <v>12960</v>
          </cell>
          <cell r="H123" t="str">
            <v>I.R.M</v>
          </cell>
          <cell r="K123" t="str">
            <v>Last communication till 98</v>
          </cell>
        </row>
        <row r="124">
          <cell r="C124" t="str">
            <v>300112 1</v>
          </cell>
          <cell r="D124" t="str">
            <v>Shaivalini Fogla</v>
          </cell>
          <cell r="E124">
            <v>14880</v>
          </cell>
          <cell r="F124">
            <v>14880</v>
          </cell>
          <cell r="H124" t="str">
            <v>I.R.M</v>
          </cell>
          <cell r="K124" t="str">
            <v xml:space="preserve">Only application form </v>
          </cell>
        </row>
        <row r="125">
          <cell r="C125" t="str">
            <v>300114 1</v>
          </cell>
          <cell r="D125" t="str">
            <v>Vishnu Agencies Pvt. Ltd (Rasendu Poddar)</v>
          </cell>
          <cell r="E125">
            <v>14880</v>
          </cell>
          <cell r="F125">
            <v>14880</v>
          </cell>
          <cell r="H125" t="str">
            <v>I.R.M</v>
          </cell>
          <cell r="K125" t="str">
            <v xml:space="preserve">Only application form </v>
          </cell>
        </row>
        <row r="126">
          <cell r="C126" t="str">
            <v>300115 1</v>
          </cell>
          <cell r="D126" t="str">
            <v>Saudamini Poddar</v>
          </cell>
          <cell r="E126">
            <v>14880</v>
          </cell>
          <cell r="F126">
            <v>14880</v>
          </cell>
          <cell r="H126" t="str">
            <v>I.R.M</v>
          </cell>
          <cell r="K126" t="str">
            <v xml:space="preserve">Only application form </v>
          </cell>
        </row>
        <row r="127">
          <cell r="C127" t="str">
            <v>300136 1</v>
          </cell>
          <cell r="D127" t="str">
            <v>Gujrat Heavy Chemicals Pvt Ltd</v>
          </cell>
          <cell r="E127">
            <v>18000</v>
          </cell>
          <cell r="F127">
            <v>18000</v>
          </cell>
          <cell r="H127" t="str">
            <v>I.R.M</v>
          </cell>
          <cell r="K127" t="str">
            <v>No agreement and application form in record</v>
          </cell>
        </row>
        <row r="128">
          <cell r="C128" t="str">
            <v>300163 1</v>
          </cell>
          <cell r="D128" t="str">
            <v>Anil Kumar Narula</v>
          </cell>
          <cell r="E128">
            <v>11000</v>
          </cell>
          <cell r="F128">
            <v>11000</v>
          </cell>
          <cell r="H128" t="str">
            <v>R.M</v>
          </cell>
          <cell r="K128" t="str">
            <v>Only application form last comm 2018.</v>
          </cell>
        </row>
        <row r="129">
          <cell r="C129" t="str">
            <v>300165 1</v>
          </cell>
          <cell r="D129" t="str">
            <v>M/S Sobhag Textiles Pvt Ltd</v>
          </cell>
          <cell r="E129">
            <v>23500</v>
          </cell>
          <cell r="F129">
            <v>23500</v>
          </cell>
          <cell r="H129" t="str">
            <v>I.R.M</v>
          </cell>
          <cell r="K129" t="str">
            <v>Last communication till 91</v>
          </cell>
        </row>
        <row r="130">
          <cell r="C130" t="str">
            <v>300166 1</v>
          </cell>
          <cell r="D130" t="str">
            <v>M/S Sobhag Textiles Pvt Ltd</v>
          </cell>
          <cell r="E130">
            <v>10500</v>
          </cell>
          <cell r="F130">
            <v>10500</v>
          </cell>
          <cell r="H130" t="str">
            <v>I.R.M</v>
          </cell>
          <cell r="K130" t="str">
            <v>only app from and two membershp 2452</v>
          </cell>
        </row>
        <row r="131">
          <cell r="C131" t="str">
            <v>300166 2</v>
          </cell>
          <cell r="D131" t="str">
            <v>M/S Sobhag Textiles Pvt Ltd</v>
          </cell>
          <cell r="E131">
            <v>10500</v>
          </cell>
          <cell r="F131">
            <v>10500</v>
          </cell>
          <cell r="H131" t="str">
            <v>I.R.M</v>
          </cell>
          <cell r="K131" t="str">
            <v>only app from and two membershp 2451</v>
          </cell>
        </row>
        <row r="132">
          <cell r="C132" t="str">
            <v>300227 1</v>
          </cell>
          <cell r="D132" t="str">
            <v>Bolvin Palli Vijayander Reddy</v>
          </cell>
          <cell r="E132">
            <v>23500</v>
          </cell>
          <cell r="F132" t="str">
            <v>Nil</v>
          </cell>
          <cell r="H132" t="str">
            <v>Cancelled</v>
          </cell>
          <cell r="J132" t="str">
            <v>Cancelled</v>
          </cell>
          <cell r="K132" t="str">
            <v>Amount Refund Rs 23500/-
Chq No- 465725 S B O P on 18.05.1994</v>
          </cell>
        </row>
        <row r="133">
          <cell r="C133" t="str">
            <v>300230 1</v>
          </cell>
          <cell r="D133" t="str">
            <v>Jagdish Prakash Gupta</v>
          </cell>
          <cell r="E133">
            <v>19500</v>
          </cell>
          <cell r="F133">
            <v>19500</v>
          </cell>
          <cell r="H133" t="str">
            <v>I.R.M</v>
          </cell>
          <cell r="K133" t="str">
            <v xml:space="preserve">Only application form </v>
          </cell>
        </row>
        <row r="134">
          <cell r="C134" t="str">
            <v>300244 1</v>
          </cell>
          <cell r="D134" t="str">
            <v>Arjun Investment Ltd</v>
          </cell>
          <cell r="E134">
            <v>17640</v>
          </cell>
          <cell r="F134">
            <v>17640</v>
          </cell>
          <cell r="H134" t="str">
            <v>I.R.M</v>
          </cell>
          <cell r="K134" t="str">
            <v>Last communication till 03</v>
          </cell>
        </row>
        <row r="135">
          <cell r="C135" t="str">
            <v>300249 1</v>
          </cell>
          <cell r="D135" t="str">
            <v>Hind Ceramics</v>
          </cell>
          <cell r="E135">
            <v>17640</v>
          </cell>
          <cell r="F135">
            <v>17640</v>
          </cell>
          <cell r="H135" t="str">
            <v>I.R.M</v>
          </cell>
          <cell r="K135" t="str">
            <v>Last communication till 03</v>
          </cell>
        </row>
        <row r="136">
          <cell r="C136" t="str">
            <v>300253 1</v>
          </cell>
          <cell r="D136" t="str">
            <v>Rajdhani Vaniya Ltd</v>
          </cell>
          <cell r="E136">
            <v>18000</v>
          </cell>
          <cell r="F136">
            <v>18000</v>
          </cell>
          <cell r="H136" t="str">
            <v>I.R.M</v>
          </cell>
          <cell r="K136" t="str">
            <v xml:space="preserve">Only application form </v>
          </cell>
        </row>
        <row r="137">
          <cell r="C137" t="str">
            <v>300254 1</v>
          </cell>
          <cell r="D137" t="str">
            <v>Mukul Jain Medical institute</v>
          </cell>
          <cell r="E137">
            <v>18000</v>
          </cell>
          <cell r="F137">
            <v>18000</v>
          </cell>
          <cell r="H137" t="str">
            <v>I.R.M</v>
          </cell>
          <cell r="K137" t="str">
            <v xml:space="preserve">Only application form </v>
          </cell>
        </row>
        <row r="138">
          <cell r="C138" t="str">
            <v>300255 1</v>
          </cell>
          <cell r="D138" t="str">
            <v>Sahu Mukul Jain Alias Shri MS P Jain</v>
          </cell>
          <cell r="E138">
            <v>18000</v>
          </cell>
          <cell r="F138">
            <v>18000</v>
          </cell>
          <cell r="H138" t="str">
            <v>I.R.M</v>
          </cell>
          <cell r="K138" t="str">
            <v xml:space="preserve">Only application form </v>
          </cell>
        </row>
        <row r="139">
          <cell r="C139" t="str">
            <v>300277 1</v>
          </cell>
          <cell r="D139" t="str">
            <v>Sanghi Textile Processors (P) Ltd</v>
          </cell>
          <cell r="E139">
            <v>23500</v>
          </cell>
          <cell r="F139">
            <v>23500</v>
          </cell>
          <cell r="H139" t="str">
            <v>I.R.M</v>
          </cell>
          <cell r="K139" t="str">
            <v>Last communication 1991</v>
          </cell>
        </row>
        <row r="140">
          <cell r="C140" t="str">
            <v>300285 1</v>
          </cell>
          <cell r="D140" t="str">
            <v>I B Singh</v>
          </cell>
          <cell r="E140">
            <v>15500</v>
          </cell>
          <cell r="F140">
            <v>15500</v>
          </cell>
          <cell r="H140" t="str">
            <v>I.R.M</v>
          </cell>
          <cell r="K140" t="str">
            <v>Last communication 89</v>
          </cell>
        </row>
        <row r="141">
          <cell r="C141" t="str">
            <v>300286 1</v>
          </cell>
          <cell r="D141" t="str">
            <v>Sumitra Devi Nimani</v>
          </cell>
          <cell r="E141">
            <v>15500</v>
          </cell>
          <cell r="F141">
            <v>15500</v>
          </cell>
          <cell r="H141" t="str">
            <v>Missing</v>
          </cell>
          <cell r="K141" t="str">
            <v>All details of member's missed from file</v>
          </cell>
        </row>
        <row r="142">
          <cell r="C142" t="str">
            <v>300357 1</v>
          </cell>
          <cell r="D142" t="str">
            <v>T Devanathan</v>
          </cell>
          <cell r="E142">
            <v>15500</v>
          </cell>
          <cell r="F142">
            <v>15500</v>
          </cell>
          <cell r="H142" t="str">
            <v>I.R.M</v>
          </cell>
          <cell r="K142" t="str">
            <v>Last communication till 89</v>
          </cell>
        </row>
        <row r="143">
          <cell r="C143" t="str">
            <v>300358 1</v>
          </cell>
          <cell r="D143" t="str">
            <v>A Kandaswami</v>
          </cell>
          <cell r="E143">
            <v>15500</v>
          </cell>
          <cell r="F143">
            <v>15500</v>
          </cell>
          <cell r="H143" t="str">
            <v>I.R.M</v>
          </cell>
          <cell r="K143" t="str">
            <v>Last communication till 99</v>
          </cell>
        </row>
        <row r="144">
          <cell r="C144" t="str">
            <v>300359 1</v>
          </cell>
          <cell r="D144" t="str">
            <v>Bothireddy Raghava</v>
          </cell>
          <cell r="E144">
            <v>15500</v>
          </cell>
          <cell r="F144">
            <v>15500</v>
          </cell>
          <cell r="H144" t="str">
            <v>I.R.M</v>
          </cell>
          <cell r="K144" t="str">
            <v>Last communication till 89</v>
          </cell>
        </row>
        <row r="145">
          <cell r="C145" t="str">
            <v>300360 1</v>
          </cell>
          <cell r="D145" t="str">
            <v>M Sohail Ghani</v>
          </cell>
          <cell r="E145">
            <v>15500</v>
          </cell>
          <cell r="F145">
            <v>15500</v>
          </cell>
          <cell r="H145" t="str">
            <v>I.R.M</v>
          </cell>
          <cell r="K145" t="str">
            <v>Last communication 96</v>
          </cell>
        </row>
        <row r="146">
          <cell r="C146" t="str">
            <v>300365 1</v>
          </cell>
          <cell r="D146" t="str">
            <v>Tablets India Pvt Ltd</v>
          </cell>
          <cell r="E146">
            <v>19500</v>
          </cell>
          <cell r="F146">
            <v>19500</v>
          </cell>
          <cell r="H146" t="str">
            <v>I.R.M</v>
          </cell>
          <cell r="K146" t="str">
            <v xml:space="preserve">Only application form </v>
          </cell>
        </row>
        <row r="147">
          <cell r="C147" t="str">
            <v>300367 1</v>
          </cell>
          <cell r="D147" t="str">
            <v>Konel Parekh</v>
          </cell>
          <cell r="E147">
            <v>10500</v>
          </cell>
          <cell r="F147">
            <v>10500</v>
          </cell>
          <cell r="H147" t="str">
            <v>I.R.M</v>
          </cell>
          <cell r="K147" t="str">
            <v>Last communication 99 and one more membership</v>
          </cell>
        </row>
        <row r="148">
          <cell r="C148" t="str">
            <v>300367 2</v>
          </cell>
          <cell r="D148" t="str">
            <v>Konel Parekh</v>
          </cell>
          <cell r="E148">
            <v>10500</v>
          </cell>
          <cell r="F148">
            <v>10500</v>
          </cell>
          <cell r="H148" t="str">
            <v>I.R.M</v>
          </cell>
          <cell r="K148" t="str">
            <v>Last communication 99</v>
          </cell>
        </row>
        <row r="149">
          <cell r="C149" t="str">
            <v>300368 1</v>
          </cell>
          <cell r="D149" t="str">
            <v>S Sumanath</v>
          </cell>
          <cell r="E149">
            <v>23500</v>
          </cell>
          <cell r="F149">
            <v>23500</v>
          </cell>
          <cell r="H149" t="str">
            <v>I.R.M</v>
          </cell>
          <cell r="K149" t="str">
            <v xml:space="preserve">Only application form </v>
          </cell>
        </row>
        <row r="150">
          <cell r="C150" t="str">
            <v>300369 1</v>
          </cell>
          <cell r="D150" t="str">
            <v>M/S Tablet (India) Ltd</v>
          </cell>
          <cell r="E150">
            <v>23500</v>
          </cell>
          <cell r="F150">
            <v>23500</v>
          </cell>
          <cell r="H150" t="str">
            <v>I.R.M</v>
          </cell>
          <cell r="K150" t="str">
            <v xml:space="preserve">Only application form </v>
          </cell>
        </row>
        <row r="151">
          <cell r="C151" t="str">
            <v>300370 1</v>
          </cell>
          <cell r="D151" t="str">
            <v>M R Prabhu</v>
          </cell>
          <cell r="E151">
            <v>13000</v>
          </cell>
          <cell r="F151">
            <v>13000</v>
          </cell>
          <cell r="H151" t="str">
            <v>I.R.M</v>
          </cell>
          <cell r="K151" t="str">
            <v xml:space="preserve">Only application form </v>
          </cell>
        </row>
        <row r="152">
          <cell r="C152" t="str">
            <v>300372 1</v>
          </cell>
          <cell r="D152" t="str">
            <v>Krishnan Seetharaman</v>
          </cell>
          <cell r="E152">
            <v>15500</v>
          </cell>
          <cell r="F152">
            <v>15500</v>
          </cell>
          <cell r="H152" t="str">
            <v>I.R.M</v>
          </cell>
          <cell r="K152" t="str">
            <v>Last communication 97</v>
          </cell>
        </row>
        <row r="153">
          <cell r="C153" t="str">
            <v>300375 1</v>
          </cell>
          <cell r="D153" t="str">
            <v>Sneh Lata S Shah</v>
          </cell>
          <cell r="E153">
            <v>19500</v>
          </cell>
          <cell r="F153">
            <v>19500</v>
          </cell>
          <cell r="H153" t="str">
            <v>Missing</v>
          </cell>
          <cell r="K153" t="str">
            <v>All details of member's missed from file</v>
          </cell>
        </row>
        <row r="154">
          <cell r="C154" t="str">
            <v>300378 1</v>
          </cell>
          <cell r="D154" t="str">
            <v>Jay Shankar VP</v>
          </cell>
          <cell r="E154">
            <v>15500</v>
          </cell>
          <cell r="F154">
            <v>15500</v>
          </cell>
          <cell r="H154" t="str">
            <v>I.R.M</v>
          </cell>
          <cell r="K154" t="str">
            <v>Last communication 03</v>
          </cell>
        </row>
        <row r="155">
          <cell r="C155" t="str">
            <v>300379 1</v>
          </cell>
          <cell r="D155" t="str">
            <v>K.S Rammohandas</v>
          </cell>
          <cell r="E155">
            <v>15500</v>
          </cell>
          <cell r="F155">
            <v>15500</v>
          </cell>
          <cell r="H155" t="str">
            <v>Missing</v>
          </cell>
          <cell r="K155" t="str">
            <v>All details of member's missed from file</v>
          </cell>
        </row>
        <row r="156">
          <cell r="C156" t="str">
            <v>300380 1</v>
          </cell>
          <cell r="D156" t="str">
            <v>Mythili Rajappan</v>
          </cell>
          <cell r="E156">
            <v>23500</v>
          </cell>
          <cell r="F156" t="str">
            <v>Nil</v>
          </cell>
          <cell r="H156" t="str">
            <v>Cancelled</v>
          </cell>
          <cell r="J156" t="str">
            <v>Cancelled</v>
          </cell>
          <cell r="K156" t="str">
            <v>Amount Refund Rs 23500/-Chq No-423301 on 7.06.1993</v>
          </cell>
        </row>
        <row r="157">
          <cell r="C157" t="str">
            <v>300391 1</v>
          </cell>
          <cell r="D157" t="str">
            <v>M Balasubramaniam</v>
          </cell>
          <cell r="E157">
            <v>10500</v>
          </cell>
          <cell r="F157">
            <v>10500</v>
          </cell>
          <cell r="H157" t="str">
            <v>I.R.M</v>
          </cell>
          <cell r="K157" t="str">
            <v>No agreement and application form in record</v>
          </cell>
        </row>
        <row r="158">
          <cell r="C158" t="str">
            <v>300393 1</v>
          </cell>
          <cell r="D158" t="str">
            <v>Manghanini TB</v>
          </cell>
          <cell r="E158">
            <v>15500</v>
          </cell>
          <cell r="F158">
            <v>15500</v>
          </cell>
          <cell r="H158" t="str">
            <v>I.R.M</v>
          </cell>
          <cell r="K158" t="str">
            <v>Last communication 89</v>
          </cell>
        </row>
        <row r="159">
          <cell r="C159" t="str">
            <v>300413 1</v>
          </cell>
          <cell r="D159" t="str">
            <v>Nirja Saroji</v>
          </cell>
          <cell r="E159">
            <v>17280</v>
          </cell>
          <cell r="F159">
            <v>17280</v>
          </cell>
          <cell r="H159" t="str">
            <v>I.R.M</v>
          </cell>
          <cell r="K159" t="str">
            <v xml:space="preserve">Only application form </v>
          </cell>
        </row>
        <row r="160">
          <cell r="C160" t="str">
            <v>300430 1</v>
          </cell>
          <cell r="D160" t="str">
            <v>TA Andrews</v>
          </cell>
          <cell r="E160">
            <v>23500</v>
          </cell>
          <cell r="F160">
            <v>23500</v>
          </cell>
          <cell r="H160" t="str">
            <v>I.R.M</v>
          </cell>
          <cell r="K160" t="str">
            <v xml:space="preserve">Only application form </v>
          </cell>
        </row>
        <row r="161">
          <cell r="C161" t="str">
            <v>300435 1</v>
          </cell>
          <cell r="D161" t="str">
            <v>Ashok Johri</v>
          </cell>
          <cell r="E161">
            <v>15500</v>
          </cell>
          <cell r="F161">
            <v>15500</v>
          </cell>
          <cell r="H161" t="str">
            <v>I.R.M</v>
          </cell>
          <cell r="K161" t="str">
            <v>Last communication 94</v>
          </cell>
        </row>
        <row r="162">
          <cell r="C162" t="str">
            <v>300436 1</v>
          </cell>
          <cell r="D162" t="str">
            <v>J. Kantilal Jain</v>
          </cell>
          <cell r="E162">
            <v>15500</v>
          </cell>
          <cell r="F162">
            <v>15500</v>
          </cell>
          <cell r="H162" t="str">
            <v>I.R.M</v>
          </cell>
          <cell r="K162" t="str">
            <v>Last communication 09</v>
          </cell>
        </row>
        <row r="163">
          <cell r="C163" t="str">
            <v>300551 1</v>
          </cell>
          <cell r="D163" t="str">
            <v>R.V Raveendran</v>
          </cell>
          <cell r="E163">
            <v>19750</v>
          </cell>
          <cell r="F163">
            <v>19750</v>
          </cell>
          <cell r="H163" t="str">
            <v>I.R.M</v>
          </cell>
          <cell r="K163" t="str">
            <v>Last communication 1995</v>
          </cell>
        </row>
        <row r="164">
          <cell r="C164" t="str">
            <v>300570 1</v>
          </cell>
          <cell r="D164" t="str">
            <v>V.M Rajalingam</v>
          </cell>
          <cell r="E164">
            <v>25150</v>
          </cell>
          <cell r="F164">
            <v>25150</v>
          </cell>
          <cell r="G164" t="str">
            <v>R.M</v>
          </cell>
          <cell r="H164" t="str">
            <v>R.M</v>
          </cell>
          <cell r="K164" t="str">
            <v>Last communication 2013</v>
          </cell>
        </row>
        <row r="165">
          <cell r="C165" t="str">
            <v>300571 1</v>
          </cell>
          <cell r="D165" t="str">
            <v>Dr Shyama Sundaran Nair</v>
          </cell>
          <cell r="E165">
            <v>19750</v>
          </cell>
          <cell r="F165">
            <v>19750</v>
          </cell>
          <cell r="H165" t="str">
            <v>I.R.M</v>
          </cell>
          <cell r="K165" t="str">
            <v>Last communication 94</v>
          </cell>
        </row>
        <row r="166">
          <cell r="C166" t="str">
            <v>300587 1</v>
          </cell>
          <cell r="D166" t="str">
            <v>N Krishna Swamy</v>
          </cell>
          <cell r="E166">
            <v>25150</v>
          </cell>
          <cell r="F166">
            <v>25150</v>
          </cell>
          <cell r="H166" t="str">
            <v>I.R.M</v>
          </cell>
          <cell r="K166" t="str">
            <v xml:space="preserve">Only application form </v>
          </cell>
        </row>
        <row r="167">
          <cell r="C167" t="str">
            <v>300590 1</v>
          </cell>
          <cell r="D167" t="str">
            <v>Jaya Sundarie</v>
          </cell>
          <cell r="E167">
            <v>25650</v>
          </cell>
          <cell r="F167">
            <v>25650</v>
          </cell>
          <cell r="H167" t="str">
            <v>I.R.M</v>
          </cell>
          <cell r="K167" t="str">
            <v xml:space="preserve">Only application form </v>
          </cell>
        </row>
        <row r="168">
          <cell r="C168" t="str">
            <v>300630 1</v>
          </cell>
          <cell r="D168" t="str">
            <v>Sen Shib Sheth</v>
          </cell>
          <cell r="E168">
            <v>16150</v>
          </cell>
          <cell r="F168">
            <v>16150</v>
          </cell>
          <cell r="H168" t="str">
            <v>I.R.M</v>
          </cell>
          <cell r="K168" t="str">
            <v xml:space="preserve">Only application form </v>
          </cell>
        </row>
        <row r="169">
          <cell r="C169" t="str">
            <v>300634 1</v>
          </cell>
          <cell r="D169" t="str">
            <v>Monica Nagpal</v>
          </cell>
          <cell r="E169">
            <v>16150</v>
          </cell>
          <cell r="F169">
            <v>16150</v>
          </cell>
          <cell r="H169" t="str">
            <v>I.R.M</v>
          </cell>
          <cell r="K169" t="str">
            <v xml:space="preserve">Only application form </v>
          </cell>
        </row>
        <row r="170">
          <cell r="C170" t="str">
            <v>300635 1</v>
          </cell>
          <cell r="D170" t="str">
            <v>Gautam Mukherjee</v>
          </cell>
          <cell r="E170">
            <v>16150</v>
          </cell>
          <cell r="F170">
            <v>16150</v>
          </cell>
          <cell r="G170" t="str">
            <v>R.M</v>
          </cell>
          <cell r="H170" t="str">
            <v>R.M</v>
          </cell>
          <cell r="K170" t="str">
            <v>Last communication 2010</v>
          </cell>
        </row>
        <row r="171">
          <cell r="C171" t="str">
            <v>300683 1</v>
          </cell>
          <cell r="D171" t="str">
            <v>C. Rajagopal</v>
          </cell>
          <cell r="E171">
            <v>18000</v>
          </cell>
          <cell r="F171">
            <v>18000</v>
          </cell>
          <cell r="H171" t="str">
            <v>I.R.M</v>
          </cell>
          <cell r="K171" t="str">
            <v>Last communication 93</v>
          </cell>
        </row>
        <row r="172">
          <cell r="C172" t="str">
            <v>300694 1</v>
          </cell>
          <cell r="D172" t="str">
            <v>Bhagwathy Ramnathan</v>
          </cell>
          <cell r="E172">
            <v>16150</v>
          </cell>
          <cell r="F172">
            <v>16150</v>
          </cell>
          <cell r="H172" t="str">
            <v>I.R.M</v>
          </cell>
          <cell r="K172" t="str">
            <v>Last communication 96</v>
          </cell>
        </row>
        <row r="173">
          <cell r="C173" t="str">
            <v>300751 1</v>
          </cell>
          <cell r="D173" t="str">
            <v>P. Srinivasula</v>
          </cell>
          <cell r="E173">
            <v>17500</v>
          </cell>
          <cell r="F173" t="str">
            <v>Nil</v>
          </cell>
          <cell r="H173" t="str">
            <v>Cancelled</v>
          </cell>
          <cell r="J173" t="str">
            <v>Cancelled</v>
          </cell>
          <cell r="K173" t="str">
            <v>Cancelled</v>
          </cell>
        </row>
        <row r="174">
          <cell r="C174" t="str">
            <v>300375 2</v>
          </cell>
          <cell r="D174" t="str">
            <v>Sneh Lata S Shah</v>
          </cell>
          <cell r="E174">
            <v>19500</v>
          </cell>
          <cell r="F174">
            <v>19500</v>
          </cell>
          <cell r="H174" t="str">
            <v>I.R.M</v>
          </cell>
          <cell r="K174" t="str">
            <v>Last communication till 95.. One unit 2501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94524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G161"/>
  <sheetViews>
    <sheetView tabSelected="1" topLeftCell="A7" workbookViewId="0">
      <selection activeCell="A8" sqref="A8"/>
    </sheetView>
  </sheetViews>
  <sheetFormatPr defaultRowHeight="14.4" x14ac:dyDescent="0.3"/>
  <cols>
    <col min="1" max="2" width="5.5546875" customWidth="1"/>
    <col min="3" max="3" width="14.5546875" bestFit="1" customWidth="1"/>
    <col min="4" max="4" width="14.5546875" customWidth="1"/>
    <col min="5" max="8" width="9.88671875" customWidth="1"/>
    <col min="9" max="9" width="7.44140625" bestFit="1" customWidth="1"/>
    <col min="10" max="10" width="10" style="1" customWidth="1"/>
    <col min="11" max="11" width="42.33203125" bestFit="1" customWidth="1"/>
    <col min="12" max="12" width="5.88671875" style="2" customWidth="1"/>
    <col min="13" max="15" width="10.5546875" style="2" bestFit="1" customWidth="1"/>
    <col min="16" max="16" width="10.88671875" style="2" customWidth="1"/>
    <col min="17" max="17" width="12.6640625" style="2" customWidth="1"/>
    <col min="18" max="18" width="7.6640625" style="2" bestFit="1" customWidth="1"/>
    <col min="19" max="19" width="0" style="2" hidden="1" customWidth="1"/>
    <col min="20" max="20" width="11.88671875" style="2" customWidth="1"/>
    <col min="21" max="21" width="13" style="2" hidden="1" customWidth="1"/>
    <col min="22" max="22" width="10.44140625" style="2" hidden="1" customWidth="1"/>
    <col min="23" max="23" width="11.88671875" style="2" hidden="1" customWidth="1"/>
    <col min="24" max="24" width="12.6640625" style="2" hidden="1" customWidth="1"/>
    <col min="25" max="25" width="7.33203125" style="2" hidden="1" customWidth="1"/>
    <col min="26" max="26" width="0" style="2" hidden="1" customWidth="1"/>
    <col min="27" max="27" width="13.109375" style="2" hidden="1" customWidth="1"/>
    <col min="28" max="28" width="13.5546875" style="2" hidden="1" customWidth="1"/>
    <col min="29" max="29" width="10.44140625" style="2" hidden="1" customWidth="1"/>
    <col min="30" max="31" width="12.33203125" style="2" hidden="1" customWidth="1"/>
    <col min="32" max="32" width="41.5546875" style="2" customWidth="1"/>
    <col min="33" max="33" width="9.109375" style="2"/>
  </cols>
  <sheetData>
    <row r="2" spans="1:33" x14ac:dyDescent="0.3">
      <c r="E2" t="s">
        <v>0</v>
      </c>
      <c r="I2" t="s">
        <v>1</v>
      </c>
      <c r="J2" s="1" t="s">
        <v>2</v>
      </c>
      <c r="K2" t="s">
        <v>3</v>
      </c>
    </row>
    <row r="3" spans="1:33" x14ac:dyDescent="0.3">
      <c r="C3" t="s">
        <v>4</v>
      </c>
      <c r="E3" t="s">
        <v>5</v>
      </c>
      <c r="I3" t="s">
        <v>6</v>
      </c>
      <c r="J3" s="1" t="s">
        <v>7</v>
      </c>
    </row>
    <row r="4" spans="1:33" x14ac:dyDescent="0.3">
      <c r="E4" t="s">
        <v>8</v>
      </c>
      <c r="I4" t="s">
        <v>9</v>
      </c>
      <c r="J4" s="1" t="s">
        <v>10</v>
      </c>
      <c r="K4" t="s">
        <v>11</v>
      </c>
      <c r="N4" s="2">
        <f>+N7-N5</f>
        <v>1632397.3737373739</v>
      </c>
    </row>
    <row r="5" spans="1:33" x14ac:dyDescent="0.3">
      <c r="N5" s="2">
        <f>+N6*R9</f>
        <v>974172.62626262626</v>
      </c>
    </row>
    <row r="6" spans="1:33" x14ac:dyDescent="0.3">
      <c r="A6" t="s">
        <v>12</v>
      </c>
      <c r="C6" t="s">
        <v>13</v>
      </c>
      <c r="N6" s="2">
        <f>+N7/99</f>
        <v>26328.989898989897</v>
      </c>
    </row>
    <row r="7" spans="1:33" ht="15" thickBot="1" x14ac:dyDescent="0.35">
      <c r="A7" t="s">
        <v>14</v>
      </c>
      <c r="C7" t="s">
        <v>15</v>
      </c>
      <c r="E7" t="s">
        <v>16</v>
      </c>
      <c r="I7" t="s">
        <v>17</v>
      </c>
      <c r="J7" s="1">
        <v>3</v>
      </c>
      <c r="K7" t="s">
        <v>18</v>
      </c>
      <c r="M7" s="2">
        <f>SUBTOTAL(9,M9:M160)</f>
        <v>2623570</v>
      </c>
      <c r="N7" s="2">
        <f t="shared" ref="N7:O7" si="0">SUBTOTAL(9,N9:N160)</f>
        <v>2606570</v>
      </c>
      <c r="O7" s="2">
        <f t="shared" si="0"/>
        <v>2606570</v>
      </c>
      <c r="R7" s="3">
        <v>2022</v>
      </c>
      <c r="S7" s="2">
        <f t="shared" ref="S7:X7" si="1">SUBTOTAL(9,S9:S160)</f>
        <v>2085256</v>
      </c>
      <c r="T7" s="2">
        <f t="shared" si="1"/>
        <v>1637156.464646464</v>
      </c>
      <c r="U7" s="2">
        <f t="shared" si="1"/>
        <v>2085256</v>
      </c>
      <c r="V7" s="2">
        <f t="shared" si="1"/>
        <v>0</v>
      </c>
      <c r="W7" s="2">
        <f t="shared" si="1"/>
        <v>0</v>
      </c>
      <c r="X7" s="2">
        <f t="shared" si="1"/>
        <v>0</v>
      </c>
    </row>
    <row r="8" spans="1:33" s="12" customFormat="1" ht="43.8" thickBot="1" x14ac:dyDescent="0.35">
      <c r="A8" s="4" t="s">
        <v>19</v>
      </c>
      <c r="B8" s="5"/>
      <c r="C8" s="6" t="s">
        <v>20</v>
      </c>
      <c r="D8" s="7" t="s">
        <v>21</v>
      </c>
      <c r="E8" s="7" t="s">
        <v>22</v>
      </c>
      <c r="F8" s="7" t="s">
        <v>23</v>
      </c>
      <c r="G8" s="6" t="s">
        <v>24</v>
      </c>
      <c r="H8" s="6"/>
      <c r="I8" s="8" t="s">
        <v>25</v>
      </c>
      <c r="J8" s="9" t="s">
        <v>26</v>
      </c>
      <c r="K8" s="6" t="s">
        <v>27</v>
      </c>
      <c r="L8" s="10" t="s">
        <v>28</v>
      </c>
      <c r="M8" s="10" t="s">
        <v>29</v>
      </c>
      <c r="N8" s="10" t="s">
        <v>30</v>
      </c>
      <c r="O8" s="10" t="s">
        <v>31</v>
      </c>
      <c r="P8" s="10" t="s">
        <v>32</v>
      </c>
      <c r="Q8" s="10" t="s">
        <v>33</v>
      </c>
      <c r="R8" s="10" t="s">
        <v>34</v>
      </c>
      <c r="S8" s="10" t="s">
        <v>35</v>
      </c>
      <c r="T8" s="10" t="s">
        <v>36</v>
      </c>
      <c r="U8" s="10" t="s">
        <v>37</v>
      </c>
      <c r="V8" s="10" t="s">
        <v>38</v>
      </c>
      <c r="W8" s="10" t="s">
        <v>39</v>
      </c>
      <c r="X8" s="10" t="s">
        <v>40</v>
      </c>
      <c r="Y8" s="10" t="s">
        <v>34</v>
      </c>
      <c r="Z8" s="10" t="s">
        <v>35</v>
      </c>
      <c r="AA8" s="10" t="s">
        <v>36</v>
      </c>
      <c r="AB8" s="10" t="s">
        <v>37</v>
      </c>
      <c r="AC8" s="10" t="s">
        <v>38</v>
      </c>
      <c r="AD8" s="10" t="s">
        <v>39</v>
      </c>
      <c r="AE8" s="10" t="s">
        <v>40</v>
      </c>
      <c r="AF8" s="10" t="s">
        <v>41</v>
      </c>
      <c r="AG8" s="11"/>
    </row>
    <row r="9" spans="1:33" x14ac:dyDescent="0.3">
      <c r="A9" s="13">
        <v>1</v>
      </c>
      <c r="B9" s="14"/>
      <c r="C9" s="15" t="s">
        <v>42</v>
      </c>
      <c r="D9" s="15" t="s">
        <v>43</v>
      </c>
      <c r="E9" s="15" t="s">
        <v>44</v>
      </c>
      <c r="F9" s="15" t="s">
        <v>45</v>
      </c>
      <c r="G9" s="15" t="s">
        <v>46</v>
      </c>
      <c r="H9" s="15"/>
      <c r="I9" s="16">
        <v>45024</v>
      </c>
      <c r="J9" s="17">
        <v>1985</v>
      </c>
      <c r="K9" s="15" t="s">
        <v>47</v>
      </c>
      <c r="L9" s="18"/>
      <c r="M9" s="18">
        <f>VLOOKUP(E9,'[1]Kodai Member Details'!$C$3:$K$174,3,0)</f>
        <v>18000</v>
      </c>
      <c r="N9" s="18">
        <f>VLOOKUP(E9,'[1]Kodai Member Details'!$C$3:$K$174,4,0)</f>
        <v>18000</v>
      </c>
      <c r="O9" s="18">
        <f>VLOOKUP(E9,'[1]Kodai Member Details'!$C$3:$K$174,4,0)</f>
        <v>18000</v>
      </c>
      <c r="P9" s="18" t="str">
        <f>VLOOKUP(E9,'[1]Kodai Member Details'!$C$3:$K$174,6,0)</f>
        <v>I.R.M</v>
      </c>
      <c r="Q9" s="18">
        <f t="shared" ref="Q9:Q72" si="2">+N9-O9</f>
        <v>0</v>
      </c>
      <c r="R9" s="18">
        <f>+$R$7-J9</f>
        <v>37</v>
      </c>
      <c r="S9" s="18">
        <f t="shared" ref="S9:S72" si="3">IF(P9="regular",((O9-(O9/99)*R9)),(O9-(O9*20%)))</f>
        <v>14400</v>
      </c>
      <c r="T9" s="18">
        <f t="shared" ref="T9:T72" si="4">((O9-(O9/99)*R9))</f>
        <v>11272.727272727272</v>
      </c>
      <c r="U9" s="18">
        <f t="shared" ref="U9:U72" si="5">IF(P9="regular",0,(O9-(O9*20%)))</f>
        <v>14400</v>
      </c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 t="str">
        <f>VLOOKUP(E9,'[1]Kodai Member Details'!$C$3:$K$174,9,0)</f>
        <v>Last communication till 88</v>
      </c>
      <c r="AG9" s="19"/>
    </row>
    <row r="10" spans="1:33" x14ac:dyDescent="0.3">
      <c r="A10" s="20">
        <v>2</v>
      </c>
      <c r="B10" s="21"/>
      <c r="C10" s="22" t="s">
        <v>48</v>
      </c>
      <c r="D10" s="15" t="s">
        <v>43</v>
      </c>
      <c r="E10" s="22" t="s">
        <v>49</v>
      </c>
      <c r="F10" s="15" t="s">
        <v>45</v>
      </c>
      <c r="G10" s="15" t="s">
        <v>46</v>
      </c>
      <c r="H10" s="22"/>
      <c r="I10" s="16" t="s">
        <v>50</v>
      </c>
      <c r="J10" s="17">
        <v>1985</v>
      </c>
      <c r="K10" s="22" t="s">
        <v>51</v>
      </c>
      <c r="L10" s="23"/>
      <c r="M10" s="18">
        <f>VLOOKUP(E10,'[1]Kodai Member Details'!$C$3:$K$174,3,0)</f>
        <v>10500</v>
      </c>
      <c r="N10" s="18">
        <f>VLOOKUP(E10,'[1]Kodai Member Details'!$C$3:$K$174,4,0)</f>
        <v>10500</v>
      </c>
      <c r="O10" s="18">
        <f>VLOOKUP(E10,'[1]Kodai Member Details'!$C$3:$K$174,4,0)</f>
        <v>10500</v>
      </c>
      <c r="P10" s="18" t="str">
        <f>VLOOKUP(E10,'[1]Kodai Member Details'!$C$3:$K$174,6,0)</f>
        <v>I.R.M</v>
      </c>
      <c r="Q10" s="18">
        <f t="shared" si="2"/>
        <v>0</v>
      </c>
      <c r="R10" s="18">
        <f t="shared" ref="R10:R73" si="6">+$R$7-J10</f>
        <v>37</v>
      </c>
      <c r="S10" s="18">
        <f t="shared" si="3"/>
        <v>8400</v>
      </c>
      <c r="T10" s="18">
        <f t="shared" si="4"/>
        <v>6575.757575757576</v>
      </c>
      <c r="U10" s="18">
        <f t="shared" si="5"/>
        <v>8400</v>
      </c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18" t="str">
        <f>VLOOKUP(E10,'[1]Kodai Member Details'!$C$3:$K$174,9,0)</f>
        <v>Only application form</v>
      </c>
      <c r="AG10" s="24"/>
    </row>
    <row r="11" spans="1:33" x14ac:dyDescent="0.3">
      <c r="A11" s="20">
        <v>3</v>
      </c>
      <c r="B11" s="21"/>
      <c r="C11" s="22" t="s">
        <v>52</v>
      </c>
      <c r="D11" s="15" t="s">
        <v>43</v>
      </c>
      <c r="E11" s="22" t="s">
        <v>53</v>
      </c>
      <c r="F11" s="15" t="s">
        <v>45</v>
      </c>
      <c r="G11" s="15" t="s">
        <v>46</v>
      </c>
      <c r="H11" s="22"/>
      <c r="I11" s="16" t="s">
        <v>50</v>
      </c>
      <c r="J11" s="17">
        <v>1985</v>
      </c>
      <c r="K11" s="22" t="s">
        <v>54</v>
      </c>
      <c r="L11" s="23"/>
      <c r="M11" s="18">
        <f>VLOOKUP(E11,'[1]Kodai Member Details'!$C$3:$K$174,3,0)</f>
        <v>18000</v>
      </c>
      <c r="N11" s="18">
        <f>VLOOKUP(E11,'[1]Kodai Member Details'!$C$3:$K$174,4,0)</f>
        <v>18000</v>
      </c>
      <c r="O11" s="18">
        <f>VLOOKUP(E11,'[1]Kodai Member Details'!$C$3:$K$174,4,0)</f>
        <v>18000</v>
      </c>
      <c r="P11" s="18" t="str">
        <f>VLOOKUP(E11,'[1]Kodai Member Details'!$C$3:$K$174,6,0)</f>
        <v>I.R.M</v>
      </c>
      <c r="Q11" s="18">
        <f t="shared" si="2"/>
        <v>0</v>
      </c>
      <c r="R11" s="18">
        <f t="shared" si="6"/>
        <v>37</v>
      </c>
      <c r="S11" s="18">
        <f t="shared" si="3"/>
        <v>14400</v>
      </c>
      <c r="T11" s="18">
        <f t="shared" si="4"/>
        <v>11272.727272727272</v>
      </c>
      <c r="U11" s="18">
        <f t="shared" si="5"/>
        <v>14400</v>
      </c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18" t="str">
        <f>VLOOKUP(E11,'[1]Kodai Member Details'!$C$3:$K$174,9,0)</f>
        <v>Last communication till 1991, one more DRI 301</v>
      </c>
      <c r="AG11" s="24"/>
    </row>
    <row r="12" spans="1:33" x14ac:dyDescent="0.3">
      <c r="A12" s="20">
        <v>4</v>
      </c>
      <c r="B12" s="21"/>
      <c r="C12" s="22" t="s">
        <v>55</v>
      </c>
      <c r="D12" s="15" t="s">
        <v>43</v>
      </c>
      <c r="E12" s="22" t="s">
        <v>56</v>
      </c>
      <c r="F12" s="15" t="s">
        <v>45</v>
      </c>
      <c r="G12" s="15" t="s">
        <v>46</v>
      </c>
      <c r="H12" s="22"/>
      <c r="I12" s="16" t="s">
        <v>50</v>
      </c>
      <c r="J12" s="17">
        <v>1985</v>
      </c>
      <c r="K12" s="22" t="s">
        <v>57</v>
      </c>
      <c r="L12" s="23"/>
      <c r="M12" s="18">
        <f>VLOOKUP(E12,'[1]Kodai Member Details'!$C$3:$K$174,3,0)</f>
        <v>13000</v>
      </c>
      <c r="N12" s="18">
        <f>VLOOKUP(E12,'[1]Kodai Member Details'!$C$3:$K$174,4,0)</f>
        <v>13000</v>
      </c>
      <c r="O12" s="18">
        <f>VLOOKUP(E12,'[1]Kodai Member Details'!$C$3:$K$174,4,0)</f>
        <v>13000</v>
      </c>
      <c r="P12" s="18" t="str">
        <f>VLOOKUP(E12,'[1]Kodai Member Details'!$C$3:$K$174,6,0)</f>
        <v>I.R.M</v>
      </c>
      <c r="Q12" s="18">
        <f t="shared" si="2"/>
        <v>0</v>
      </c>
      <c r="R12" s="18">
        <f t="shared" si="6"/>
        <v>37</v>
      </c>
      <c r="S12" s="18">
        <f t="shared" si="3"/>
        <v>10400</v>
      </c>
      <c r="T12" s="18">
        <f t="shared" si="4"/>
        <v>8141.4141414141413</v>
      </c>
      <c r="U12" s="18">
        <f t="shared" si="5"/>
        <v>10400</v>
      </c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18" t="str">
        <f>VLOOKUP(E12,'[1]Kodai Member Details'!$C$3:$K$174,9,0)</f>
        <v>Only application form, Last communication till 91</v>
      </c>
      <c r="AG12" s="24"/>
    </row>
    <row r="13" spans="1:33" x14ac:dyDescent="0.3">
      <c r="A13" s="20">
        <v>5</v>
      </c>
      <c r="B13" s="21"/>
      <c r="C13" s="22" t="s">
        <v>58</v>
      </c>
      <c r="D13" s="15" t="s">
        <v>43</v>
      </c>
      <c r="E13" s="22" t="s">
        <v>59</v>
      </c>
      <c r="F13" s="15" t="s">
        <v>45</v>
      </c>
      <c r="G13" s="15" t="s">
        <v>46</v>
      </c>
      <c r="H13" s="22"/>
      <c r="I13" s="16" t="s">
        <v>50</v>
      </c>
      <c r="J13" s="17">
        <v>1985</v>
      </c>
      <c r="K13" s="22" t="s">
        <v>60</v>
      </c>
      <c r="L13" s="23"/>
      <c r="M13" s="18">
        <f>VLOOKUP(E13,'[1]Kodai Member Details'!$C$3:$K$174,3,0)</f>
        <v>15500</v>
      </c>
      <c r="N13" s="18">
        <f>VLOOKUP(E13,'[1]Kodai Member Details'!$C$3:$K$174,4,0)</f>
        <v>15500</v>
      </c>
      <c r="O13" s="18">
        <f>VLOOKUP(E13,'[1]Kodai Member Details'!$C$3:$K$174,4,0)</f>
        <v>15500</v>
      </c>
      <c r="P13" s="18" t="str">
        <f>VLOOKUP(E13,'[1]Kodai Member Details'!$C$3:$K$174,6,0)</f>
        <v>I.R.M</v>
      </c>
      <c r="Q13" s="18">
        <f t="shared" si="2"/>
        <v>0</v>
      </c>
      <c r="R13" s="18">
        <f t="shared" si="6"/>
        <v>37</v>
      </c>
      <c r="S13" s="18">
        <f t="shared" si="3"/>
        <v>12400</v>
      </c>
      <c r="T13" s="18">
        <f t="shared" si="4"/>
        <v>9707.0707070707067</v>
      </c>
      <c r="U13" s="18">
        <f t="shared" si="5"/>
        <v>12400</v>
      </c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18" t="str">
        <f>VLOOKUP(E13,'[1]Kodai Member Details'!$C$3:$K$174,9,0)</f>
        <v>Last communuication till 99</v>
      </c>
      <c r="AG13" s="24"/>
    </row>
    <row r="14" spans="1:33" x14ac:dyDescent="0.3">
      <c r="A14" s="20">
        <v>6</v>
      </c>
      <c r="B14" s="21"/>
      <c r="C14" s="22" t="s">
        <v>61</v>
      </c>
      <c r="D14" s="15" t="s">
        <v>43</v>
      </c>
      <c r="E14" s="22" t="s">
        <v>62</v>
      </c>
      <c r="F14" s="15" t="s">
        <v>45</v>
      </c>
      <c r="G14" s="15" t="s">
        <v>46</v>
      </c>
      <c r="H14" s="22"/>
      <c r="I14" s="16" t="s">
        <v>63</v>
      </c>
      <c r="J14" s="17">
        <v>1985</v>
      </c>
      <c r="K14" s="22" t="s">
        <v>64</v>
      </c>
      <c r="L14" s="23"/>
      <c r="M14" s="18">
        <f>VLOOKUP(E14,'[1]Kodai Member Details'!$C$3:$K$174,3,0)</f>
        <v>13000</v>
      </c>
      <c r="N14" s="18">
        <f>VLOOKUP(E14,'[1]Kodai Member Details'!$C$3:$K$174,4,0)</f>
        <v>13000</v>
      </c>
      <c r="O14" s="18">
        <f>VLOOKUP(E14,'[1]Kodai Member Details'!$C$3:$K$174,4,0)</f>
        <v>13000</v>
      </c>
      <c r="P14" s="18" t="str">
        <f>VLOOKUP(E14,'[1]Kodai Member Details'!$C$3:$K$174,6,0)</f>
        <v>I.R.M</v>
      </c>
      <c r="Q14" s="18">
        <f t="shared" si="2"/>
        <v>0</v>
      </c>
      <c r="R14" s="18">
        <f t="shared" si="6"/>
        <v>37</v>
      </c>
      <c r="S14" s="18">
        <f t="shared" si="3"/>
        <v>10400</v>
      </c>
      <c r="T14" s="18">
        <f t="shared" si="4"/>
        <v>8141.4141414141413</v>
      </c>
      <c r="U14" s="18">
        <f t="shared" si="5"/>
        <v>10400</v>
      </c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18" t="str">
        <f>VLOOKUP(E14,'[1]Kodai Member Details'!$C$3:$K$174,9,0)</f>
        <v>Only application form</v>
      </c>
      <c r="AG14" s="24"/>
    </row>
    <row r="15" spans="1:33" x14ac:dyDescent="0.3">
      <c r="A15" s="20">
        <v>7</v>
      </c>
      <c r="B15" s="21"/>
      <c r="C15" s="22" t="s">
        <v>65</v>
      </c>
      <c r="D15" s="15" t="s">
        <v>43</v>
      </c>
      <c r="E15" s="22" t="s">
        <v>66</v>
      </c>
      <c r="F15" s="15" t="s">
        <v>45</v>
      </c>
      <c r="G15" s="15" t="s">
        <v>46</v>
      </c>
      <c r="H15" s="22"/>
      <c r="I15" s="16" t="s">
        <v>67</v>
      </c>
      <c r="J15" s="17">
        <v>1985</v>
      </c>
      <c r="K15" s="22" t="s">
        <v>68</v>
      </c>
      <c r="L15" s="23"/>
      <c r="M15" s="18">
        <f>VLOOKUP(E15,'[1]Kodai Member Details'!$C$3:$K$174,3,0)</f>
        <v>8500</v>
      </c>
      <c r="N15" s="18">
        <f>VLOOKUP(E15,'[1]Kodai Member Details'!$C$3:$K$174,4,0)</f>
        <v>8500</v>
      </c>
      <c r="O15" s="18">
        <f>VLOOKUP(E15,'[1]Kodai Member Details'!$C$3:$K$174,4,0)</f>
        <v>8500</v>
      </c>
      <c r="P15" s="18" t="str">
        <f>VLOOKUP(E15,'[1]Kodai Member Details'!$C$3:$K$174,6,0)</f>
        <v>Missing</v>
      </c>
      <c r="Q15" s="18">
        <f t="shared" si="2"/>
        <v>0</v>
      </c>
      <c r="R15" s="18">
        <f t="shared" si="6"/>
        <v>37</v>
      </c>
      <c r="S15" s="18">
        <f t="shared" si="3"/>
        <v>6800</v>
      </c>
      <c r="T15" s="18">
        <f t="shared" si="4"/>
        <v>5323.2323232323233</v>
      </c>
      <c r="U15" s="18">
        <f t="shared" si="5"/>
        <v>6800</v>
      </c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18" t="str">
        <f>VLOOKUP(E15,'[1]Kodai Member Details'!$C$3:$K$174,9,0)</f>
        <v>Record missed from file(No app also) last mail 2014 only</v>
      </c>
      <c r="AG15" s="24"/>
    </row>
    <row r="16" spans="1:33" x14ac:dyDescent="0.3">
      <c r="A16" s="20">
        <v>8</v>
      </c>
      <c r="B16" s="21"/>
      <c r="C16" s="22" t="s">
        <v>69</v>
      </c>
      <c r="D16" s="15" t="s">
        <v>43</v>
      </c>
      <c r="E16" s="22" t="s">
        <v>70</v>
      </c>
      <c r="F16" s="15" t="s">
        <v>45</v>
      </c>
      <c r="G16" s="15" t="s">
        <v>46</v>
      </c>
      <c r="H16" s="22"/>
      <c r="I16" s="16" t="s">
        <v>71</v>
      </c>
      <c r="J16" s="17">
        <v>1985</v>
      </c>
      <c r="K16" s="22" t="s">
        <v>72</v>
      </c>
      <c r="L16" s="23"/>
      <c r="M16" s="18">
        <f>VLOOKUP(E16,'[1]Kodai Member Details'!$C$3:$K$174,3,0)</f>
        <v>18000</v>
      </c>
      <c r="N16" s="18">
        <f>VLOOKUP(E16,'[1]Kodai Member Details'!$C$3:$K$174,4,0)</f>
        <v>18000</v>
      </c>
      <c r="O16" s="18">
        <f>VLOOKUP(E16,'[1]Kodai Member Details'!$C$3:$K$174,4,0)</f>
        <v>18000</v>
      </c>
      <c r="P16" s="18" t="str">
        <f>VLOOKUP(E16,'[1]Kodai Member Details'!$C$3:$K$174,6,0)</f>
        <v>I.R.M</v>
      </c>
      <c r="Q16" s="18">
        <f t="shared" si="2"/>
        <v>0</v>
      </c>
      <c r="R16" s="18">
        <f t="shared" si="6"/>
        <v>37</v>
      </c>
      <c r="S16" s="18">
        <f t="shared" si="3"/>
        <v>14400</v>
      </c>
      <c r="T16" s="18">
        <f t="shared" si="4"/>
        <v>11272.727272727272</v>
      </c>
      <c r="U16" s="18">
        <f t="shared" si="5"/>
        <v>14400</v>
      </c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18" t="str">
        <f>VLOOKUP(E16,'[1]Kodai Member Details'!$C$3:$K$174,9,0)</f>
        <v>Last communication till 98</v>
      </c>
      <c r="AG16" s="24"/>
    </row>
    <row r="17" spans="1:33" x14ac:dyDescent="0.3">
      <c r="A17" s="20">
        <v>9</v>
      </c>
      <c r="B17" s="21"/>
      <c r="C17" s="22" t="s">
        <v>73</v>
      </c>
      <c r="D17" s="15" t="s">
        <v>43</v>
      </c>
      <c r="E17" s="22" t="s">
        <v>74</v>
      </c>
      <c r="F17" s="15" t="s">
        <v>45</v>
      </c>
      <c r="G17" s="15" t="s">
        <v>46</v>
      </c>
      <c r="H17" s="22"/>
      <c r="I17" s="16">
        <v>44994</v>
      </c>
      <c r="J17" s="17">
        <v>1985</v>
      </c>
      <c r="K17" s="22" t="s">
        <v>75</v>
      </c>
      <c r="L17" s="23"/>
      <c r="M17" s="18">
        <f>VLOOKUP(E17,'[1]Kodai Member Details'!$C$3:$K$174,3,0)</f>
        <v>15500</v>
      </c>
      <c r="N17" s="18">
        <f>VLOOKUP(E17,'[1]Kodai Member Details'!$C$3:$K$174,4,0)</f>
        <v>15500</v>
      </c>
      <c r="O17" s="18">
        <f>VLOOKUP(E17,'[1]Kodai Member Details'!$C$3:$K$174,4,0)</f>
        <v>15500</v>
      </c>
      <c r="P17" s="18" t="str">
        <f>VLOOKUP(E17,'[1]Kodai Member Details'!$C$3:$K$174,6,0)</f>
        <v>I.R.M</v>
      </c>
      <c r="Q17" s="18">
        <f t="shared" si="2"/>
        <v>0</v>
      </c>
      <c r="R17" s="18">
        <f t="shared" si="6"/>
        <v>37</v>
      </c>
      <c r="S17" s="18">
        <f t="shared" si="3"/>
        <v>12400</v>
      </c>
      <c r="T17" s="18">
        <f t="shared" si="4"/>
        <v>9707.0707070707067</v>
      </c>
      <c r="U17" s="18">
        <f t="shared" si="5"/>
        <v>12400</v>
      </c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18" t="str">
        <f>VLOOKUP(E17,'[1]Kodai Member Details'!$C$3:$K$174,9,0)</f>
        <v>Last communication till 03</v>
      </c>
      <c r="AG17" s="24"/>
    </row>
    <row r="18" spans="1:33" x14ac:dyDescent="0.3">
      <c r="A18" s="20">
        <v>10</v>
      </c>
      <c r="B18" s="21"/>
      <c r="C18" s="22" t="s">
        <v>76</v>
      </c>
      <c r="D18" s="15" t="s">
        <v>43</v>
      </c>
      <c r="E18" s="22" t="s">
        <v>77</v>
      </c>
      <c r="F18" s="15" t="s">
        <v>45</v>
      </c>
      <c r="G18" s="15" t="s">
        <v>46</v>
      </c>
      <c r="H18" s="22"/>
      <c r="I18" s="16" t="s">
        <v>78</v>
      </c>
      <c r="J18" s="17">
        <v>1985</v>
      </c>
      <c r="K18" s="22" t="s">
        <v>79</v>
      </c>
      <c r="L18" s="23"/>
      <c r="M18" s="18">
        <f>VLOOKUP(E18,'[1]Kodai Member Details'!$C$3:$K$174,3,0)</f>
        <v>18000</v>
      </c>
      <c r="N18" s="18">
        <f>VLOOKUP(E18,'[1]Kodai Member Details'!$C$3:$K$174,4,0)</f>
        <v>18000</v>
      </c>
      <c r="O18" s="18">
        <f>VLOOKUP(E18,'[1]Kodai Member Details'!$C$3:$K$174,4,0)</f>
        <v>18000</v>
      </c>
      <c r="P18" s="18" t="str">
        <f>VLOOKUP(E18,'[1]Kodai Member Details'!$C$3:$K$174,6,0)</f>
        <v>I.R.M</v>
      </c>
      <c r="Q18" s="18">
        <f t="shared" si="2"/>
        <v>0</v>
      </c>
      <c r="R18" s="18">
        <f t="shared" si="6"/>
        <v>37</v>
      </c>
      <c r="S18" s="18">
        <f t="shared" si="3"/>
        <v>14400</v>
      </c>
      <c r="T18" s="18">
        <f t="shared" si="4"/>
        <v>11272.727272727272</v>
      </c>
      <c r="U18" s="18">
        <f t="shared" si="5"/>
        <v>14400</v>
      </c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18" t="str">
        <f>VLOOKUP(E18,'[1]Kodai Member Details'!$C$3:$K$174,9,0)</f>
        <v>Last communication till 08</v>
      </c>
      <c r="AG18" s="24"/>
    </row>
    <row r="19" spans="1:33" x14ac:dyDescent="0.3">
      <c r="A19" s="20">
        <v>11</v>
      </c>
      <c r="B19" s="21"/>
      <c r="C19" s="22" t="s">
        <v>80</v>
      </c>
      <c r="D19" s="15" t="s">
        <v>43</v>
      </c>
      <c r="E19" s="22" t="s">
        <v>81</v>
      </c>
      <c r="F19" s="15" t="s">
        <v>45</v>
      </c>
      <c r="G19" s="15" t="s">
        <v>46</v>
      </c>
      <c r="H19" s="22"/>
      <c r="I19" s="16" t="s">
        <v>82</v>
      </c>
      <c r="J19" s="17">
        <v>1985</v>
      </c>
      <c r="K19" s="22" t="s">
        <v>83</v>
      </c>
      <c r="L19" s="23"/>
      <c r="M19" s="18">
        <f>VLOOKUP(E19,'[1]Kodai Member Details'!$C$3:$K$174,3,0)</f>
        <v>18000</v>
      </c>
      <c r="N19" s="18">
        <f>VLOOKUP(E19,'[1]Kodai Member Details'!$C$3:$K$174,4,0)</f>
        <v>18000</v>
      </c>
      <c r="O19" s="18">
        <f>VLOOKUP(E19,'[1]Kodai Member Details'!$C$3:$K$174,4,0)</f>
        <v>18000</v>
      </c>
      <c r="P19" s="18" t="str">
        <f>VLOOKUP(E19,'[1]Kodai Member Details'!$C$3:$K$174,6,0)</f>
        <v>I.R.M</v>
      </c>
      <c r="Q19" s="18">
        <f t="shared" si="2"/>
        <v>0</v>
      </c>
      <c r="R19" s="18">
        <f t="shared" si="6"/>
        <v>37</v>
      </c>
      <c r="S19" s="18">
        <f t="shared" si="3"/>
        <v>14400</v>
      </c>
      <c r="T19" s="18">
        <f t="shared" si="4"/>
        <v>11272.727272727272</v>
      </c>
      <c r="U19" s="18">
        <f t="shared" si="5"/>
        <v>14400</v>
      </c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18" t="str">
        <f>VLOOKUP(E19,'[1]Kodai Member Details'!$C$3:$K$174,9,0)</f>
        <v>Only application form</v>
      </c>
      <c r="AG19" s="24"/>
    </row>
    <row r="20" spans="1:33" x14ac:dyDescent="0.3">
      <c r="A20" s="20">
        <v>12</v>
      </c>
      <c r="B20" s="21"/>
      <c r="C20" s="22" t="s">
        <v>84</v>
      </c>
      <c r="D20" s="15" t="s">
        <v>43</v>
      </c>
      <c r="E20" s="22" t="s">
        <v>85</v>
      </c>
      <c r="F20" s="15" t="s">
        <v>45</v>
      </c>
      <c r="G20" s="15" t="s">
        <v>46</v>
      </c>
      <c r="H20" s="22"/>
      <c r="I20" s="16" t="s">
        <v>86</v>
      </c>
      <c r="J20" s="17">
        <v>1985</v>
      </c>
      <c r="K20" s="22" t="s">
        <v>87</v>
      </c>
      <c r="L20" s="23"/>
      <c r="M20" s="18">
        <f>VLOOKUP(E20,'[1]Kodai Member Details'!$C$3:$K$174,3,0)</f>
        <v>18000</v>
      </c>
      <c r="N20" s="18">
        <f>VLOOKUP(E20,'[1]Kodai Member Details'!$C$3:$K$174,4,0)</f>
        <v>18000</v>
      </c>
      <c r="O20" s="18">
        <f>VLOOKUP(E20,'[1]Kodai Member Details'!$C$3:$K$174,4,0)</f>
        <v>18000</v>
      </c>
      <c r="P20" s="18" t="str">
        <f>VLOOKUP(E20,'[1]Kodai Member Details'!$C$3:$K$174,6,0)</f>
        <v>I.R.M</v>
      </c>
      <c r="Q20" s="18">
        <f t="shared" si="2"/>
        <v>0</v>
      </c>
      <c r="R20" s="18">
        <f t="shared" si="6"/>
        <v>37</v>
      </c>
      <c r="S20" s="18">
        <f t="shared" si="3"/>
        <v>14400</v>
      </c>
      <c r="T20" s="18">
        <f t="shared" si="4"/>
        <v>11272.727272727272</v>
      </c>
      <c r="U20" s="18">
        <f t="shared" si="5"/>
        <v>14400</v>
      </c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18" t="str">
        <f>VLOOKUP(E20,'[1]Kodai Member Details'!$C$3:$K$174,9,0)</f>
        <v>Bonus week use in Goa - 1990</v>
      </c>
      <c r="AG20" s="24"/>
    </row>
    <row r="21" spans="1:33" x14ac:dyDescent="0.3">
      <c r="A21" s="20">
        <v>13</v>
      </c>
      <c r="B21" s="21"/>
      <c r="C21" s="22" t="s">
        <v>88</v>
      </c>
      <c r="D21" s="15" t="s">
        <v>43</v>
      </c>
      <c r="E21" s="22" t="s">
        <v>89</v>
      </c>
      <c r="F21" s="15" t="s">
        <v>45</v>
      </c>
      <c r="G21" s="15" t="s">
        <v>46</v>
      </c>
      <c r="H21" s="22"/>
      <c r="I21" s="16" t="s">
        <v>78</v>
      </c>
      <c r="J21" s="17">
        <v>1985</v>
      </c>
      <c r="K21" s="22" t="s">
        <v>90</v>
      </c>
      <c r="L21" s="23"/>
      <c r="M21" s="18">
        <f>VLOOKUP(E21,'[1]Kodai Member Details'!$C$3:$K$174,3,0)</f>
        <v>18000</v>
      </c>
      <c r="N21" s="18">
        <f>VLOOKUP(E21,'[1]Kodai Member Details'!$C$3:$K$174,4,0)</f>
        <v>18000</v>
      </c>
      <c r="O21" s="18">
        <f>VLOOKUP(E21,'[1]Kodai Member Details'!$C$3:$K$174,4,0)</f>
        <v>18000</v>
      </c>
      <c r="P21" s="18" t="str">
        <f>VLOOKUP(E21,'[1]Kodai Member Details'!$C$3:$K$174,6,0)</f>
        <v>I.R.M</v>
      </c>
      <c r="Q21" s="18">
        <f t="shared" si="2"/>
        <v>0</v>
      </c>
      <c r="R21" s="18">
        <f t="shared" si="6"/>
        <v>37</v>
      </c>
      <c r="S21" s="18">
        <f t="shared" si="3"/>
        <v>14400</v>
      </c>
      <c r="T21" s="18">
        <f t="shared" si="4"/>
        <v>11272.727272727272</v>
      </c>
      <c r="U21" s="18">
        <f t="shared" si="5"/>
        <v>14400</v>
      </c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18" t="str">
        <f>VLOOKUP(E21,'[1]Kodai Member Details'!$C$3:$K$174,9,0)</f>
        <v>Last communuication till 90</v>
      </c>
      <c r="AG21" s="24"/>
    </row>
    <row r="22" spans="1:33" x14ac:dyDescent="0.3">
      <c r="A22" s="20">
        <v>14</v>
      </c>
      <c r="B22" s="21"/>
      <c r="C22" s="22" t="s">
        <v>91</v>
      </c>
      <c r="D22" s="15" t="s">
        <v>43</v>
      </c>
      <c r="E22" s="22" t="s">
        <v>92</v>
      </c>
      <c r="F22" s="15" t="s">
        <v>45</v>
      </c>
      <c r="G22" s="15" t="s">
        <v>46</v>
      </c>
      <c r="H22" s="22"/>
      <c r="I22" s="16" t="s">
        <v>93</v>
      </c>
      <c r="J22" s="17">
        <v>1985</v>
      </c>
      <c r="K22" s="22" t="s">
        <v>94</v>
      </c>
      <c r="L22" s="23"/>
      <c r="M22" s="18">
        <f>VLOOKUP(E22,'[1]Kodai Member Details'!$C$3:$K$174,3,0)</f>
        <v>18000</v>
      </c>
      <c r="N22" s="18">
        <f>VLOOKUP(E22,'[1]Kodai Member Details'!$C$3:$K$174,4,0)</f>
        <v>18000</v>
      </c>
      <c r="O22" s="18">
        <f>VLOOKUP(E22,'[1]Kodai Member Details'!$C$3:$K$174,4,0)</f>
        <v>18000</v>
      </c>
      <c r="P22" s="18" t="str">
        <f>VLOOKUP(E22,'[1]Kodai Member Details'!$C$3:$K$174,6,0)</f>
        <v>I.R.M</v>
      </c>
      <c r="Q22" s="18">
        <f t="shared" si="2"/>
        <v>0</v>
      </c>
      <c r="R22" s="18">
        <f t="shared" si="6"/>
        <v>37</v>
      </c>
      <c r="S22" s="18">
        <f t="shared" si="3"/>
        <v>14400</v>
      </c>
      <c r="T22" s="18">
        <f t="shared" si="4"/>
        <v>11272.727272727272</v>
      </c>
      <c r="U22" s="18">
        <f t="shared" si="5"/>
        <v>14400</v>
      </c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18" t="str">
        <f>VLOOKUP(E22,'[1]Kodai Member Details'!$C$3:$K$174,9,0)</f>
        <v>Only application form</v>
      </c>
      <c r="AG22" s="24"/>
    </row>
    <row r="23" spans="1:33" x14ac:dyDescent="0.3">
      <c r="A23" s="20">
        <v>15</v>
      </c>
      <c r="B23" s="21"/>
      <c r="C23" s="22" t="s">
        <v>95</v>
      </c>
      <c r="D23" s="15" t="s">
        <v>43</v>
      </c>
      <c r="E23" s="22" t="s">
        <v>96</v>
      </c>
      <c r="F23" s="15" t="s">
        <v>45</v>
      </c>
      <c r="G23" s="15" t="s">
        <v>46</v>
      </c>
      <c r="H23" s="22"/>
      <c r="I23" s="16">
        <v>45055</v>
      </c>
      <c r="J23" s="17">
        <v>1985</v>
      </c>
      <c r="K23" s="22" t="s">
        <v>97</v>
      </c>
      <c r="L23" s="23"/>
      <c r="M23" s="18">
        <f>VLOOKUP(E23,'[1]Kodai Member Details'!$C$3:$K$174,3,0)</f>
        <v>15500</v>
      </c>
      <c r="N23" s="18">
        <v>0</v>
      </c>
      <c r="O23" s="18">
        <v>0</v>
      </c>
      <c r="P23" s="18" t="str">
        <f>VLOOKUP(E23,'[1]Kodai Member Details'!$C$3:$K$174,6,0)</f>
        <v>Cancelled</v>
      </c>
      <c r="Q23" s="18">
        <f t="shared" si="2"/>
        <v>0</v>
      </c>
      <c r="R23" s="18">
        <f t="shared" si="6"/>
        <v>37</v>
      </c>
      <c r="S23" s="18">
        <f t="shared" si="3"/>
        <v>0</v>
      </c>
      <c r="T23" s="18">
        <f t="shared" si="4"/>
        <v>0</v>
      </c>
      <c r="U23" s="18">
        <f t="shared" si="5"/>
        <v>0</v>
      </c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18" t="str">
        <f>VLOOKUP(E23,'[1]Kodai Member Details'!$C$3:$K$174,9,0)</f>
        <v>Cancelled</v>
      </c>
      <c r="AG23" s="24"/>
    </row>
    <row r="24" spans="1:33" x14ac:dyDescent="0.3">
      <c r="A24" s="20">
        <v>16</v>
      </c>
      <c r="B24" s="21"/>
      <c r="C24" s="22" t="s">
        <v>98</v>
      </c>
      <c r="D24" s="15" t="s">
        <v>43</v>
      </c>
      <c r="E24" s="22" t="s">
        <v>99</v>
      </c>
      <c r="F24" s="15" t="s">
        <v>45</v>
      </c>
      <c r="G24" s="15" t="s">
        <v>46</v>
      </c>
      <c r="H24" s="22"/>
      <c r="I24" s="16">
        <v>45055</v>
      </c>
      <c r="J24" s="17">
        <v>1985</v>
      </c>
      <c r="K24" s="22" t="s">
        <v>100</v>
      </c>
      <c r="L24" s="23"/>
      <c r="M24" s="18">
        <f>VLOOKUP(E24,'[1]Kodai Member Details'!$C$3:$K$174,3,0)</f>
        <v>18000</v>
      </c>
      <c r="N24" s="18">
        <f>VLOOKUP(E24,'[1]Kodai Member Details'!$C$3:$K$174,4,0)</f>
        <v>18000</v>
      </c>
      <c r="O24" s="18">
        <f>VLOOKUP(E24,'[1]Kodai Member Details'!$C$3:$K$174,4,0)</f>
        <v>18000</v>
      </c>
      <c r="P24" s="18" t="str">
        <f>VLOOKUP(E24,'[1]Kodai Member Details'!$C$3:$K$174,6,0)</f>
        <v>I.R.M</v>
      </c>
      <c r="Q24" s="18">
        <f t="shared" si="2"/>
        <v>0</v>
      </c>
      <c r="R24" s="18">
        <f t="shared" si="6"/>
        <v>37</v>
      </c>
      <c r="S24" s="18">
        <f t="shared" si="3"/>
        <v>14400</v>
      </c>
      <c r="T24" s="18">
        <f t="shared" si="4"/>
        <v>11272.727272727272</v>
      </c>
      <c r="U24" s="18">
        <f t="shared" si="5"/>
        <v>14400</v>
      </c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18" t="str">
        <f>VLOOKUP(E24,'[1]Kodai Member Details'!$C$3:$K$174,9,0)</f>
        <v>Last communication till 10</v>
      </c>
      <c r="AG24" s="24"/>
    </row>
    <row r="25" spans="1:33" x14ac:dyDescent="0.3">
      <c r="A25" s="20">
        <v>17</v>
      </c>
      <c r="B25" s="21"/>
      <c r="C25" s="22" t="s">
        <v>101</v>
      </c>
      <c r="D25" s="15" t="s">
        <v>43</v>
      </c>
      <c r="E25" s="22" t="s">
        <v>102</v>
      </c>
      <c r="F25" s="15" t="s">
        <v>45</v>
      </c>
      <c r="G25" s="15" t="s">
        <v>46</v>
      </c>
      <c r="H25" s="22"/>
      <c r="I25" s="16">
        <v>45055</v>
      </c>
      <c r="J25" s="17">
        <v>1985</v>
      </c>
      <c r="K25" s="22" t="s">
        <v>103</v>
      </c>
      <c r="L25" s="23"/>
      <c r="M25" s="18">
        <f>VLOOKUP(E25,'[1]Kodai Member Details'!$C$3:$K$174,3,0)</f>
        <v>18000</v>
      </c>
      <c r="N25" s="18">
        <f>VLOOKUP(E25,'[1]Kodai Member Details'!$C$3:$K$174,4,0)</f>
        <v>18000</v>
      </c>
      <c r="O25" s="18">
        <f>VLOOKUP(E25,'[1]Kodai Member Details'!$C$3:$K$174,4,0)</f>
        <v>18000</v>
      </c>
      <c r="P25" s="18" t="str">
        <f>VLOOKUP(E25,'[1]Kodai Member Details'!$C$3:$K$174,6,0)</f>
        <v>I.R.M</v>
      </c>
      <c r="Q25" s="18">
        <f t="shared" si="2"/>
        <v>0</v>
      </c>
      <c r="R25" s="18">
        <f t="shared" si="6"/>
        <v>37</v>
      </c>
      <c r="S25" s="18">
        <f t="shared" si="3"/>
        <v>14400</v>
      </c>
      <c r="T25" s="18">
        <f t="shared" si="4"/>
        <v>11272.727272727272</v>
      </c>
      <c r="U25" s="18">
        <f t="shared" si="5"/>
        <v>14400</v>
      </c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18" t="str">
        <f>VLOOKUP(E25,'[1]Kodai Member Details'!$C$3:$K$174,9,0)</f>
        <v>Last communication till 98</v>
      </c>
      <c r="AG25" s="24"/>
    </row>
    <row r="26" spans="1:33" x14ac:dyDescent="0.3">
      <c r="A26" s="20">
        <v>18</v>
      </c>
      <c r="B26" s="21"/>
      <c r="C26" s="22" t="s">
        <v>104</v>
      </c>
      <c r="D26" s="15" t="s">
        <v>43</v>
      </c>
      <c r="E26" s="22" t="s">
        <v>105</v>
      </c>
      <c r="F26" s="15" t="s">
        <v>45</v>
      </c>
      <c r="G26" s="15" t="s">
        <v>46</v>
      </c>
      <c r="H26" s="22"/>
      <c r="I26" s="16" t="s">
        <v>106</v>
      </c>
      <c r="J26" s="17">
        <v>1985</v>
      </c>
      <c r="K26" s="22" t="s">
        <v>107</v>
      </c>
      <c r="L26" s="23"/>
      <c r="M26" s="18">
        <f>VLOOKUP(E26,'[1]Kodai Member Details'!$C$3:$K$174,3,0)</f>
        <v>8500</v>
      </c>
      <c r="N26" s="18">
        <f>VLOOKUP(E26,'[1]Kodai Member Details'!$C$3:$K$174,4,0)</f>
        <v>8500</v>
      </c>
      <c r="O26" s="18">
        <f>VLOOKUP(E26,'[1]Kodai Member Details'!$C$3:$K$174,4,0)</f>
        <v>8500</v>
      </c>
      <c r="P26" s="18" t="str">
        <f>VLOOKUP(E26,'[1]Kodai Member Details'!$C$3:$K$174,6,0)</f>
        <v>I.R.M</v>
      </c>
      <c r="Q26" s="18">
        <f t="shared" si="2"/>
        <v>0</v>
      </c>
      <c r="R26" s="18">
        <f t="shared" si="6"/>
        <v>37</v>
      </c>
      <c r="S26" s="18">
        <f t="shared" si="3"/>
        <v>6800</v>
      </c>
      <c r="T26" s="18">
        <f t="shared" si="4"/>
        <v>5323.2323232323233</v>
      </c>
      <c r="U26" s="18">
        <f t="shared" si="5"/>
        <v>6800</v>
      </c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18" t="str">
        <f>VLOOKUP(E26,'[1]Kodai Member Details'!$C$3:$K$174,9,0)</f>
        <v>Last communication till 98</v>
      </c>
      <c r="AG26" s="24"/>
    </row>
    <row r="27" spans="1:33" x14ac:dyDescent="0.3">
      <c r="A27" s="20">
        <v>19</v>
      </c>
      <c r="B27" s="21"/>
      <c r="C27" s="22" t="s">
        <v>108</v>
      </c>
      <c r="D27" s="15" t="s">
        <v>43</v>
      </c>
      <c r="E27" s="22" t="s">
        <v>109</v>
      </c>
      <c r="F27" s="15" t="s">
        <v>45</v>
      </c>
      <c r="G27" s="15" t="s">
        <v>46</v>
      </c>
      <c r="H27" s="22"/>
      <c r="I27" s="16">
        <v>45055</v>
      </c>
      <c r="J27" s="17">
        <v>1985</v>
      </c>
      <c r="K27" s="22" t="s">
        <v>110</v>
      </c>
      <c r="L27" s="23"/>
      <c r="M27" s="18">
        <f>VLOOKUP(E27,'[1]Kodai Member Details'!$C$3:$K$174,3,0)</f>
        <v>13500</v>
      </c>
      <c r="N27" s="18">
        <f>VLOOKUP(E27,'[1]Kodai Member Details'!$C$3:$K$174,4,0)</f>
        <v>13500</v>
      </c>
      <c r="O27" s="18">
        <f>VLOOKUP(E27,'[1]Kodai Member Details'!$C$3:$K$174,4,0)</f>
        <v>13500</v>
      </c>
      <c r="P27" s="18" t="str">
        <f>VLOOKUP(E27,'[1]Kodai Member Details'!$C$3:$K$174,6,0)</f>
        <v>I.R.M</v>
      </c>
      <c r="Q27" s="18">
        <f t="shared" si="2"/>
        <v>0</v>
      </c>
      <c r="R27" s="18">
        <f t="shared" si="6"/>
        <v>37</v>
      </c>
      <c r="S27" s="18">
        <f t="shared" si="3"/>
        <v>10800</v>
      </c>
      <c r="T27" s="18">
        <f t="shared" si="4"/>
        <v>8454.545454545454</v>
      </c>
      <c r="U27" s="18">
        <f t="shared" si="5"/>
        <v>10800</v>
      </c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18" t="str">
        <f>VLOOKUP(E27,'[1]Kodai Member Details'!$C$3:$K$174,9,0)</f>
        <v>Last communication till 96</v>
      </c>
      <c r="AG27" s="24"/>
    </row>
    <row r="28" spans="1:33" x14ac:dyDescent="0.3">
      <c r="A28" s="20">
        <v>20</v>
      </c>
      <c r="B28" s="21"/>
      <c r="C28" s="22" t="s">
        <v>111</v>
      </c>
      <c r="D28" s="15" t="s">
        <v>43</v>
      </c>
      <c r="E28" s="22" t="s">
        <v>112</v>
      </c>
      <c r="F28" s="15" t="s">
        <v>45</v>
      </c>
      <c r="G28" s="15" t="s">
        <v>46</v>
      </c>
      <c r="H28" s="22"/>
      <c r="I28" s="16">
        <v>45116</v>
      </c>
      <c r="J28" s="17">
        <v>1985</v>
      </c>
      <c r="K28" s="22" t="s">
        <v>113</v>
      </c>
      <c r="L28" s="23"/>
      <c r="M28" s="18">
        <f>VLOOKUP(E28,'[1]Kodai Member Details'!$C$3:$K$174,3,0)</f>
        <v>23500</v>
      </c>
      <c r="N28" s="18">
        <f>VLOOKUP(E28,'[1]Kodai Member Details'!$C$3:$K$174,4,0)</f>
        <v>23500</v>
      </c>
      <c r="O28" s="18">
        <f>VLOOKUP(E28,'[1]Kodai Member Details'!$C$3:$K$174,4,0)</f>
        <v>23500</v>
      </c>
      <c r="P28" s="18" t="str">
        <f>VLOOKUP(E28,'[1]Kodai Member Details'!$C$3:$K$174,6,0)</f>
        <v>I.R.M</v>
      </c>
      <c r="Q28" s="18">
        <f t="shared" si="2"/>
        <v>0</v>
      </c>
      <c r="R28" s="18">
        <f t="shared" si="6"/>
        <v>37</v>
      </c>
      <c r="S28" s="18">
        <f t="shared" si="3"/>
        <v>18800</v>
      </c>
      <c r="T28" s="18">
        <f t="shared" si="4"/>
        <v>14717.171717171717</v>
      </c>
      <c r="U28" s="18">
        <f t="shared" si="5"/>
        <v>18800</v>
      </c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18" t="str">
        <f>VLOOKUP(E28,'[1]Kodai Member Details'!$C$3:$K$174,9,0)</f>
        <v>Last communication till 97</v>
      </c>
      <c r="AG28" s="24"/>
    </row>
    <row r="29" spans="1:33" x14ac:dyDescent="0.3">
      <c r="A29" s="20">
        <v>21</v>
      </c>
      <c r="B29" s="21"/>
      <c r="C29" s="22" t="s">
        <v>114</v>
      </c>
      <c r="D29" s="15" t="s">
        <v>43</v>
      </c>
      <c r="E29" s="22" t="s">
        <v>115</v>
      </c>
      <c r="F29" s="15" t="s">
        <v>45</v>
      </c>
      <c r="G29" s="15" t="s">
        <v>46</v>
      </c>
      <c r="H29" s="22"/>
      <c r="I29" s="16" t="s">
        <v>78</v>
      </c>
      <c r="J29" s="17">
        <v>1985</v>
      </c>
      <c r="K29" s="22" t="s">
        <v>116</v>
      </c>
      <c r="L29" s="23"/>
      <c r="M29" s="18">
        <f>VLOOKUP(E29,'[1]Kodai Member Details'!$C$3:$K$174,3,0)</f>
        <v>8500</v>
      </c>
      <c r="N29" s="18">
        <f>VLOOKUP(E29,'[1]Kodai Member Details'!$C$3:$K$174,4,0)</f>
        <v>8500</v>
      </c>
      <c r="O29" s="18">
        <f>VLOOKUP(E29,'[1]Kodai Member Details'!$C$3:$K$174,4,0)</f>
        <v>8500</v>
      </c>
      <c r="P29" s="18" t="str">
        <f>VLOOKUP(E29,'[1]Kodai Member Details'!$C$3:$K$174,6,0)</f>
        <v>I.R.M</v>
      </c>
      <c r="Q29" s="18">
        <f t="shared" si="2"/>
        <v>0</v>
      </c>
      <c r="R29" s="18">
        <f t="shared" si="6"/>
        <v>37</v>
      </c>
      <c r="S29" s="18">
        <f t="shared" si="3"/>
        <v>6800</v>
      </c>
      <c r="T29" s="18">
        <f t="shared" si="4"/>
        <v>5323.2323232323233</v>
      </c>
      <c r="U29" s="18">
        <f t="shared" si="5"/>
        <v>6800</v>
      </c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18" t="str">
        <f>VLOOKUP(E29,'[1]Kodai Member Details'!$C$3:$K$174,9,0)</f>
        <v>Last communication till 06</v>
      </c>
      <c r="AG29" s="24"/>
    </row>
    <row r="30" spans="1:33" x14ac:dyDescent="0.3">
      <c r="A30" s="20">
        <v>22</v>
      </c>
      <c r="B30" s="21"/>
      <c r="C30" s="22" t="s">
        <v>117</v>
      </c>
      <c r="D30" s="15" t="s">
        <v>43</v>
      </c>
      <c r="E30" s="22" t="s">
        <v>118</v>
      </c>
      <c r="F30" s="15" t="s">
        <v>45</v>
      </c>
      <c r="G30" s="15" t="s">
        <v>46</v>
      </c>
      <c r="H30" s="22"/>
      <c r="I30" s="16" t="s">
        <v>106</v>
      </c>
      <c r="J30" s="17">
        <v>1985</v>
      </c>
      <c r="K30" s="22" t="s">
        <v>119</v>
      </c>
      <c r="L30" s="23"/>
      <c r="M30" s="18">
        <f>VLOOKUP(E30,'[1]Kodai Member Details'!$C$3:$K$174,3,0)</f>
        <v>13500</v>
      </c>
      <c r="N30" s="18">
        <f>VLOOKUP(E30,'[1]Kodai Member Details'!$C$3:$K$174,4,0)</f>
        <v>13500</v>
      </c>
      <c r="O30" s="18">
        <f>VLOOKUP(E30,'[1]Kodai Member Details'!$C$3:$K$174,4,0)</f>
        <v>13500</v>
      </c>
      <c r="P30" s="18" t="str">
        <f>VLOOKUP(E30,'[1]Kodai Member Details'!$C$3:$K$174,6,0)</f>
        <v>I.R.M</v>
      </c>
      <c r="Q30" s="18">
        <f t="shared" si="2"/>
        <v>0</v>
      </c>
      <c r="R30" s="18">
        <f t="shared" si="6"/>
        <v>37</v>
      </c>
      <c r="S30" s="18">
        <f t="shared" si="3"/>
        <v>10800</v>
      </c>
      <c r="T30" s="18">
        <f t="shared" si="4"/>
        <v>8454.545454545454</v>
      </c>
      <c r="U30" s="18">
        <f t="shared" si="5"/>
        <v>10800</v>
      </c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18" t="str">
        <f>VLOOKUP(E30,'[1]Kodai Member Details'!$C$3:$K$174,9,0)</f>
        <v>Only application form</v>
      </c>
      <c r="AG30" s="24"/>
    </row>
    <row r="31" spans="1:33" x14ac:dyDescent="0.3">
      <c r="A31" s="20">
        <v>23</v>
      </c>
      <c r="B31" s="21"/>
      <c r="C31" s="22" t="s">
        <v>120</v>
      </c>
      <c r="D31" s="15" t="s">
        <v>43</v>
      </c>
      <c r="E31" s="22" t="s">
        <v>121</v>
      </c>
      <c r="F31" s="15" t="s">
        <v>45</v>
      </c>
      <c r="G31" s="15" t="s">
        <v>46</v>
      </c>
      <c r="H31" s="22"/>
      <c r="I31" s="16" t="s">
        <v>106</v>
      </c>
      <c r="J31" s="17">
        <v>1985</v>
      </c>
      <c r="K31" s="22" t="s">
        <v>122</v>
      </c>
      <c r="L31" s="23"/>
      <c r="M31" s="18">
        <f>VLOOKUP(E31,'[1]Kodai Member Details'!$C$3:$K$174,3,0)</f>
        <v>18000</v>
      </c>
      <c r="N31" s="18">
        <f>VLOOKUP(E31,'[1]Kodai Member Details'!$C$3:$K$174,4,0)</f>
        <v>18000</v>
      </c>
      <c r="O31" s="18">
        <f>VLOOKUP(E31,'[1]Kodai Member Details'!$C$3:$K$174,4,0)</f>
        <v>18000</v>
      </c>
      <c r="P31" s="18" t="str">
        <f>VLOOKUP(E31,'[1]Kodai Member Details'!$C$3:$K$174,6,0)</f>
        <v>I.R.M</v>
      </c>
      <c r="Q31" s="18">
        <f t="shared" si="2"/>
        <v>0</v>
      </c>
      <c r="R31" s="18">
        <f t="shared" si="6"/>
        <v>37</v>
      </c>
      <c r="S31" s="18">
        <f t="shared" si="3"/>
        <v>14400</v>
      </c>
      <c r="T31" s="18">
        <f t="shared" si="4"/>
        <v>11272.727272727272</v>
      </c>
      <c r="U31" s="18">
        <f t="shared" si="5"/>
        <v>14400</v>
      </c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18" t="str">
        <f>VLOOKUP(E31,'[1]Kodai Member Details'!$C$3:$K$174,9,0)</f>
        <v>Last communication till 90</v>
      </c>
      <c r="AG31" s="24"/>
    </row>
    <row r="32" spans="1:33" x14ac:dyDescent="0.3">
      <c r="A32" s="20">
        <v>24</v>
      </c>
      <c r="B32" s="21"/>
      <c r="C32" s="22" t="s">
        <v>123</v>
      </c>
      <c r="D32" s="15" t="s">
        <v>43</v>
      </c>
      <c r="E32" s="22" t="s">
        <v>124</v>
      </c>
      <c r="F32" s="15" t="s">
        <v>45</v>
      </c>
      <c r="G32" s="15" t="s">
        <v>46</v>
      </c>
      <c r="H32" s="22"/>
      <c r="I32" s="16">
        <v>45055</v>
      </c>
      <c r="J32" s="17">
        <v>1985</v>
      </c>
      <c r="K32" s="22" t="s">
        <v>125</v>
      </c>
      <c r="L32" s="23"/>
      <c r="M32" s="18">
        <f>VLOOKUP(E32,'[1]Kodai Member Details'!$C$3:$K$174,3,0)</f>
        <v>18000</v>
      </c>
      <c r="N32" s="18">
        <f>VLOOKUP(E32,'[1]Kodai Member Details'!$C$3:$K$174,4,0)</f>
        <v>18000</v>
      </c>
      <c r="O32" s="18">
        <f>VLOOKUP(E32,'[1]Kodai Member Details'!$C$3:$K$174,4,0)</f>
        <v>18000</v>
      </c>
      <c r="P32" s="18" t="str">
        <f>VLOOKUP(E32,'[1]Kodai Member Details'!$C$3:$K$174,6,0)</f>
        <v>I.R.M</v>
      </c>
      <c r="Q32" s="18">
        <f t="shared" si="2"/>
        <v>0</v>
      </c>
      <c r="R32" s="18">
        <f t="shared" si="6"/>
        <v>37</v>
      </c>
      <c r="S32" s="18">
        <f t="shared" si="3"/>
        <v>14400</v>
      </c>
      <c r="T32" s="18">
        <f t="shared" si="4"/>
        <v>11272.727272727272</v>
      </c>
      <c r="U32" s="18">
        <f t="shared" si="5"/>
        <v>14400</v>
      </c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18" t="str">
        <f>VLOOKUP(E32,'[1]Kodai Member Details'!$C$3:$K$174,9,0)</f>
        <v>Last communication till 02</v>
      </c>
      <c r="AG32" s="24"/>
    </row>
    <row r="33" spans="1:33" x14ac:dyDescent="0.3">
      <c r="A33" s="20">
        <v>25</v>
      </c>
      <c r="B33" s="21"/>
      <c r="C33" s="22" t="s">
        <v>126</v>
      </c>
      <c r="D33" s="15" t="s">
        <v>43</v>
      </c>
      <c r="E33" s="22" t="s">
        <v>127</v>
      </c>
      <c r="F33" s="15" t="s">
        <v>45</v>
      </c>
      <c r="G33" s="15" t="s">
        <v>46</v>
      </c>
      <c r="H33" s="22"/>
      <c r="I33" s="16">
        <v>45178</v>
      </c>
      <c r="J33" s="17">
        <v>1985</v>
      </c>
      <c r="K33" s="22" t="s">
        <v>128</v>
      </c>
      <c r="L33" s="23"/>
      <c r="M33" s="18">
        <f>VLOOKUP(E33,'[1]Kodai Member Details'!$C$3:$K$174,3,0)</f>
        <v>18500</v>
      </c>
      <c r="N33" s="18">
        <f>VLOOKUP(E33,'[1]Kodai Member Details'!$C$3:$K$174,4,0)</f>
        <v>18500</v>
      </c>
      <c r="O33" s="18">
        <f>VLOOKUP(E33,'[1]Kodai Member Details'!$C$3:$K$174,4,0)</f>
        <v>18500</v>
      </c>
      <c r="P33" s="18" t="str">
        <f>VLOOKUP(E33,'[1]Kodai Member Details'!$C$3:$K$174,6,0)</f>
        <v>I.R.M</v>
      </c>
      <c r="Q33" s="18">
        <f t="shared" si="2"/>
        <v>0</v>
      </c>
      <c r="R33" s="18">
        <f t="shared" si="6"/>
        <v>37</v>
      </c>
      <c r="S33" s="18">
        <f t="shared" si="3"/>
        <v>14800</v>
      </c>
      <c r="T33" s="18">
        <f t="shared" si="4"/>
        <v>11585.858585858587</v>
      </c>
      <c r="U33" s="18">
        <f t="shared" si="5"/>
        <v>14800</v>
      </c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18" t="str">
        <f>VLOOKUP(E33,'[1]Kodai Member Details'!$C$3:$K$174,9,0)</f>
        <v>Only application form</v>
      </c>
      <c r="AG33" s="24"/>
    </row>
    <row r="34" spans="1:33" x14ac:dyDescent="0.3">
      <c r="A34" s="20">
        <v>26</v>
      </c>
      <c r="B34" s="21"/>
      <c r="C34" s="22" t="s">
        <v>129</v>
      </c>
      <c r="D34" s="15" t="s">
        <v>43</v>
      </c>
      <c r="E34" s="22" t="s">
        <v>130</v>
      </c>
      <c r="F34" s="15" t="s">
        <v>45</v>
      </c>
      <c r="G34" s="15" t="s">
        <v>46</v>
      </c>
      <c r="H34" s="22"/>
      <c r="I34" s="16">
        <v>45025</v>
      </c>
      <c r="J34" s="17">
        <v>1985</v>
      </c>
      <c r="K34" s="22" t="s">
        <v>131</v>
      </c>
      <c r="L34" s="23"/>
      <c r="M34" s="18">
        <f>VLOOKUP(E34,'[1]Kodai Member Details'!$C$3:$K$174,3,0)</f>
        <v>18000</v>
      </c>
      <c r="N34" s="18">
        <f>VLOOKUP(E34,'[1]Kodai Member Details'!$C$3:$K$174,4,0)</f>
        <v>18000</v>
      </c>
      <c r="O34" s="18">
        <f>VLOOKUP(E34,'[1]Kodai Member Details'!$C$3:$K$174,4,0)</f>
        <v>18000</v>
      </c>
      <c r="P34" s="18" t="str">
        <f>VLOOKUP(E34,'[1]Kodai Member Details'!$C$3:$K$174,6,0)</f>
        <v>I.R.M</v>
      </c>
      <c r="Q34" s="18">
        <f t="shared" si="2"/>
        <v>0</v>
      </c>
      <c r="R34" s="18">
        <f t="shared" si="6"/>
        <v>37</v>
      </c>
      <c r="S34" s="18">
        <f t="shared" si="3"/>
        <v>14400</v>
      </c>
      <c r="T34" s="18">
        <f t="shared" si="4"/>
        <v>11272.727272727272</v>
      </c>
      <c r="U34" s="18">
        <f t="shared" si="5"/>
        <v>14400</v>
      </c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18" t="str">
        <f>VLOOKUP(E34,'[1]Kodai Member Details'!$C$3:$K$174,9,0)</f>
        <v>Application form and agreement not attched in file</v>
      </c>
      <c r="AG34" s="24"/>
    </row>
    <row r="35" spans="1:33" x14ac:dyDescent="0.3">
      <c r="A35" s="20">
        <v>27</v>
      </c>
      <c r="B35" s="21"/>
      <c r="C35" s="22" t="s">
        <v>132</v>
      </c>
      <c r="D35" s="15" t="s">
        <v>43</v>
      </c>
      <c r="E35" s="22" t="s">
        <v>133</v>
      </c>
      <c r="F35" s="15" t="s">
        <v>45</v>
      </c>
      <c r="G35" s="15" t="s">
        <v>46</v>
      </c>
      <c r="H35" s="22"/>
      <c r="I35" s="16">
        <v>45025</v>
      </c>
      <c r="J35" s="17">
        <v>1985</v>
      </c>
      <c r="K35" s="22" t="s">
        <v>134</v>
      </c>
      <c r="L35" s="23"/>
      <c r="M35" s="18">
        <f>VLOOKUP(E35,'[1]Kodai Member Details'!$C$3:$K$174,3,0)</f>
        <v>18000</v>
      </c>
      <c r="N35" s="18">
        <f>VLOOKUP(E35,'[1]Kodai Member Details'!$C$3:$K$174,4,0)</f>
        <v>18000</v>
      </c>
      <c r="O35" s="18">
        <f>VLOOKUP(E35,'[1]Kodai Member Details'!$C$3:$K$174,4,0)</f>
        <v>18000</v>
      </c>
      <c r="P35" s="18" t="str">
        <f>VLOOKUP(E35,'[1]Kodai Member Details'!$C$3:$K$174,6,0)</f>
        <v>I.R.M</v>
      </c>
      <c r="Q35" s="18">
        <f t="shared" si="2"/>
        <v>0</v>
      </c>
      <c r="R35" s="18">
        <f t="shared" si="6"/>
        <v>37</v>
      </c>
      <c r="S35" s="18">
        <f t="shared" si="3"/>
        <v>14400</v>
      </c>
      <c r="T35" s="18">
        <f t="shared" si="4"/>
        <v>11272.727272727272</v>
      </c>
      <c r="U35" s="18">
        <f t="shared" si="5"/>
        <v>14400</v>
      </c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18" t="str">
        <f>VLOOKUP(E35,'[1]Kodai Member Details'!$C$3:$K$174,9,0)</f>
        <v>Only application form</v>
      </c>
      <c r="AG35" s="24"/>
    </row>
    <row r="36" spans="1:33" x14ac:dyDescent="0.3">
      <c r="A36" s="20">
        <v>28</v>
      </c>
      <c r="B36" s="21"/>
      <c r="C36" s="22" t="s">
        <v>135</v>
      </c>
      <c r="D36" s="15" t="s">
        <v>43</v>
      </c>
      <c r="E36" s="22" t="s">
        <v>136</v>
      </c>
      <c r="F36" s="15" t="s">
        <v>45</v>
      </c>
      <c r="G36" s="15" t="s">
        <v>46</v>
      </c>
      <c r="H36" s="22"/>
      <c r="I36" s="16">
        <v>45116</v>
      </c>
      <c r="J36" s="17">
        <v>1985</v>
      </c>
      <c r="K36" s="22" t="s">
        <v>137</v>
      </c>
      <c r="L36" s="23"/>
      <c r="M36" s="18">
        <f>VLOOKUP(E36,'[1]Kodai Member Details'!$C$3:$K$174,3,0)</f>
        <v>18000</v>
      </c>
      <c r="N36" s="18">
        <f>VLOOKUP(E36,'[1]Kodai Member Details'!$C$3:$K$174,4,0)</f>
        <v>18000</v>
      </c>
      <c r="O36" s="18">
        <f>VLOOKUP(E36,'[1]Kodai Member Details'!$C$3:$K$174,4,0)</f>
        <v>18000</v>
      </c>
      <c r="P36" s="18" t="str">
        <f>VLOOKUP(E36,'[1]Kodai Member Details'!$C$3:$K$174,6,0)</f>
        <v>R.M</v>
      </c>
      <c r="Q36" s="18">
        <f t="shared" si="2"/>
        <v>0</v>
      </c>
      <c r="R36" s="18">
        <f t="shared" si="6"/>
        <v>37</v>
      </c>
      <c r="S36" s="18">
        <f t="shared" si="3"/>
        <v>14400</v>
      </c>
      <c r="T36" s="18">
        <f t="shared" si="4"/>
        <v>11272.727272727272</v>
      </c>
      <c r="U36" s="18">
        <f t="shared" si="5"/>
        <v>14400</v>
      </c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18" t="str">
        <f>VLOOKUP(E36,'[1]Kodai Member Details'!$C$3:$K$174,9,0)</f>
        <v>Last communication till 13</v>
      </c>
      <c r="AG36" s="24"/>
    </row>
    <row r="37" spans="1:33" x14ac:dyDescent="0.3">
      <c r="A37" s="20">
        <v>29</v>
      </c>
      <c r="B37" s="21"/>
      <c r="C37" s="22" t="s">
        <v>138</v>
      </c>
      <c r="D37" s="15" t="s">
        <v>43</v>
      </c>
      <c r="E37" s="22" t="s">
        <v>139</v>
      </c>
      <c r="F37" s="15" t="s">
        <v>45</v>
      </c>
      <c r="G37" s="15" t="s">
        <v>46</v>
      </c>
      <c r="H37" s="22"/>
      <c r="I37" s="16">
        <v>45055</v>
      </c>
      <c r="J37" s="17">
        <v>1985</v>
      </c>
      <c r="K37" s="22" t="s">
        <v>140</v>
      </c>
      <c r="L37" s="23"/>
      <c r="M37" s="18">
        <f>VLOOKUP(E37,'[1]Kodai Member Details'!$C$3:$K$174,3,0)</f>
        <v>18000</v>
      </c>
      <c r="N37" s="18">
        <f>VLOOKUP(E37,'[1]Kodai Member Details'!$C$3:$K$174,4,0)</f>
        <v>18000</v>
      </c>
      <c r="O37" s="18">
        <f>VLOOKUP(E37,'[1]Kodai Member Details'!$C$3:$K$174,4,0)</f>
        <v>18000</v>
      </c>
      <c r="P37" s="18" t="str">
        <f>VLOOKUP(E37,'[1]Kodai Member Details'!$C$3:$K$174,6,0)</f>
        <v>R.M</v>
      </c>
      <c r="Q37" s="18">
        <f t="shared" si="2"/>
        <v>0</v>
      </c>
      <c r="R37" s="18">
        <f t="shared" si="6"/>
        <v>37</v>
      </c>
      <c r="S37" s="18">
        <f t="shared" si="3"/>
        <v>14400</v>
      </c>
      <c r="T37" s="18">
        <f t="shared" si="4"/>
        <v>11272.727272727272</v>
      </c>
      <c r="U37" s="18">
        <f t="shared" si="5"/>
        <v>14400</v>
      </c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18" t="str">
        <f>VLOOKUP(E37,'[1]Kodai Member Details'!$C$3:$K$174,9,0)</f>
        <v>Last communication till 10</v>
      </c>
      <c r="AG37" s="24"/>
    </row>
    <row r="38" spans="1:33" x14ac:dyDescent="0.3">
      <c r="A38" s="20">
        <v>30</v>
      </c>
      <c r="B38" s="21"/>
      <c r="C38" s="22" t="s">
        <v>141</v>
      </c>
      <c r="D38" s="15" t="s">
        <v>43</v>
      </c>
      <c r="E38" s="22" t="s">
        <v>142</v>
      </c>
      <c r="F38" s="15" t="s">
        <v>45</v>
      </c>
      <c r="G38" s="15" t="s">
        <v>46</v>
      </c>
      <c r="H38" s="22"/>
      <c r="I38" s="16" t="s">
        <v>143</v>
      </c>
      <c r="J38" s="17">
        <v>1985</v>
      </c>
      <c r="K38" s="22" t="s">
        <v>144</v>
      </c>
      <c r="L38" s="23"/>
      <c r="M38" s="18">
        <f>VLOOKUP(E38,'[1]Kodai Member Details'!$C$3:$K$174,3,0)</f>
        <v>23500</v>
      </c>
      <c r="N38" s="18">
        <f>VLOOKUP(E38,'[1]Kodai Member Details'!$C$3:$K$174,4,0)</f>
        <v>23500</v>
      </c>
      <c r="O38" s="18">
        <f>VLOOKUP(E38,'[1]Kodai Member Details'!$C$3:$K$174,4,0)</f>
        <v>23500</v>
      </c>
      <c r="P38" s="18" t="str">
        <f>VLOOKUP(E38,'[1]Kodai Member Details'!$C$3:$K$174,6,0)</f>
        <v>I.R.M</v>
      </c>
      <c r="Q38" s="18">
        <f t="shared" si="2"/>
        <v>0</v>
      </c>
      <c r="R38" s="18">
        <f t="shared" si="6"/>
        <v>37</v>
      </c>
      <c r="S38" s="18">
        <f t="shared" si="3"/>
        <v>18800</v>
      </c>
      <c r="T38" s="18">
        <f t="shared" si="4"/>
        <v>14717.171717171717</v>
      </c>
      <c r="U38" s="18">
        <f t="shared" si="5"/>
        <v>18800</v>
      </c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18" t="str">
        <f>VLOOKUP(E38,'[1]Kodai Member Details'!$C$3:$K$174,9,0)</f>
        <v>Only application form</v>
      </c>
      <c r="AG38" s="24"/>
    </row>
    <row r="39" spans="1:33" x14ac:dyDescent="0.3">
      <c r="A39" s="20">
        <v>31</v>
      </c>
      <c r="B39" s="21"/>
      <c r="C39" s="22" t="s">
        <v>145</v>
      </c>
      <c r="D39" s="15" t="s">
        <v>43</v>
      </c>
      <c r="E39" s="22" t="s">
        <v>146</v>
      </c>
      <c r="F39" s="15" t="s">
        <v>45</v>
      </c>
      <c r="G39" s="15" t="s">
        <v>46</v>
      </c>
      <c r="H39" s="22"/>
      <c r="I39" s="16" t="s">
        <v>143</v>
      </c>
      <c r="J39" s="17">
        <v>1985</v>
      </c>
      <c r="K39" s="22" t="s">
        <v>147</v>
      </c>
      <c r="L39" s="23"/>
      <c r="M39" s="18">
        <f>VLOOKUP(E39,'[1]Kodai Member Details'!$C$3:$K$174,3,0)</f>
        <v>21500</v>
      </c>
      <c r="N39" s="18">
        <f>VLOOKUP(E39,'[1]Kodai Member Details'!$C$3:$K$174,4,0)</f>
        <v>21000</v>
      </c>
      <c r="O39" s="18">
        <f>VLOOKUP(E39,'[1]Kodai Member Details'!$C$3:$K$174,4,0)</f>
        <v>21000</v>
      </c>
      <c r="P39" s="18" t="str">
        <f>VLOOKUP(E39,'[1]Kodai Member Details'!$C$3:$K$174,6,0)</f>
        <v>I.R.M</v>
      </c>
      <c r="Q39" s="18">
        <f t="shared" si="2"/>
        <v>0</v>
      </c>
      <c r="R39" s="18">
        <f t="shared" si="6"/>
        <v>37</v>
      </c>
      <c r="S39" s="18">
        <f t="shared" si="3"/>
        <v>16800</v>
      </c>
      <c r="T39" s="18">
        <f t="shared" si="4"/>
        <v>13151.515151515152</v>
      </c>
      <c r="U39" s="18">
        <f t="shared" si="5"/>
        <v>16800</v>
      </c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18" t="str">
        <f>VLOOKUP(E39,'[1]Kodai Member Details'!$C$3:$K$174,9,0)</f>
        <v>Last communication till 01 ,, No app from in record..112,2282</v>
      </c>
      <c r="AG39" s="24"/>
    </row>
    <row r="40" spans="1:33" x14ac:dyDescent="0.3">
      <c r="A40" s="20">
        <v>32</v>
      </c>
      <c r="B40" s="21"/>
      <c r="C40" s="22" t="s">
        <v>148</v>
      </c>
      <c r="D40" s="15" t="s">
        <v>43</v>
      </c>
      <c r="E40" s="22" t="s">
        <v>149</v>
      </c>
      <c r="F40" s="15" t="s">
        <v>45</v>
      </c>
      <c r="G40" s="15" t="s">
        <v>46</v>
      </c>
      <c r="H40" s="22"/>
      <c r="I40" s="16" t="s">
        <v>150</v>
      </c>
      <c r="J40" s="17">
        <v>1985</v>
      </c>
      <c r="K40" s="22" t="s">
        <v>151</v>
      </c>
      <c r="L40" s="23"/>
      <c r="M40" s="18">
        <f>VLOOKUP(E40,'[1]Kodai Member Details'!$C$3:$K$174,3,0)</f>
        <v>15500</v>
      </c>
      <c r="N40" s="18">
        <f>VLOOKUP(E40,'[1]Kodai Member Details'!$C$3:$K$174,4,0)</f>
        <v>15500</v>
      </c>
      <c r="O40" s="18">
        <f>VLOOKUP(E40,'[1]Kodai Member Details'!$C$3:$K$174,4,0)</f>
        <v>15500</v>
      </c>
      <c r="P40" s="18" t="str">
        <f>VLOOKUP(E40,'[1]Kodai Member Details'!$C$3:$K$174,6,0)</f>
        <v>I.R.M</v>
      </c>
      <c r="Q40" s="18">
        <f t="shared" si="2"/>
        <v>0</v>
      </c>
      <c r="R40" s="18">
        <f t="shared" si="6"/>
        <v>37</v>
      </c>
      <c r="S40" s="18">
        <f t="shared" si="3"/>
        <v>12400</v>
      </c>
      <c r="T40" s="18">
        <f t="shared" si="4"/>
        <v>9707.0707070707067</v>
      </c>
      <c r="U40" s="18">
        <f t="shared" si="5"/>
        <v>12400</v>
      </c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18" t="str">
        <f>VLOOKUP(E40,'[1]Kodai Member Details'!$C$3:$K$174,9,0)</f>
        <v>Last communication till 90</v>
      </c>
      <c r="AG40" s="24"/>
    </row>
    <row r="41" spans="1:33" x14ac:dyDescent="0.3">
      <c r="A41" s="20">
        <v>33</v>
      </c>
      <c r="B41" s="21"/>
      <c r="C41" s="22" t="s">
        <v>152</v>
      </c>
      <c r="D41" s="15" t="s">
        <v>43</v>
      </c>
      <c r="E41" s="22" t="s">
        <v>153</v>
      </c>
      <c r="F41" s="15" t="s">
        <v>45</v>
      </c>
      <c r="G41" s="15" t="s">
        <v>46</v>
      </c>
      <c r="H41" s="22"/>
      <c r="I41" s="16" t="s">
        <v>154</v>
      </c>
      <c r="J41" s="17">
        <v>1985</v>
      </c>
      <c r="K41" s="22" t="s">
        <v>155</v>
      </c>
      <c r="L41" s="23"/>
      <c r="M41" s="18">
        <f>VLOOKUP(E41,'[1]Kodai Member Details'!$C$3:$K$174,3,0)</f>
        <v>21000</v>
      </c>
      <c r="N41" s="18">
        <f>VLOOKUP(E41,'[1]Kodai Member Details'!$C$3:$K$174,4,0)</f>
        <v>21000</v>
      </c>
      <c r="O41" s="18">
        <f>VLOOKUP(E41,'[1]Kodai Member Details'!$C$3:$K$174,4,0)</f>
        <v>21000</v>
      </c>
      <c r="P41" s="18" t="str">
        <f>VLOOKUP(E41,'[1]Kodai Member Details'!$C$3:$K$174,6,0)</f>
        <v>I.R.M</v>
      </c>
      <c r="Q41" s="18">
        <f t="shared" si="2"/>
        <v>0</v>
      </c>
      <c r="R41" s="18">
        <f t="shared" si="6"/>
        <v>37</v>
      </c>
      <c r="S41" s="18">
        <f t="shared" si="3"/>
        <v>16800</v>
      </c>
      <c r="T41" s="18">
        <f t="shared" si="4"/>
        <v>13151.515151515152</v>
      </c>
      <c r="U41" s="18">
        <f t="shared" si="5"/>
        <v>16800</v>
      </c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18" t="str">
        <f>VLOOKUP(E41,'[1]Kodai Member Details'!$C$3:$K$174,9,0)</f>
        <v>Last communication till 96</v>
      </c>
      <c r="AG41" s="24"/>
    </row>
    <row r="42" spans="1:33" x14ac:dyDescent="0.3">
      <c r="A42" s="20">
        <v>34</v>
      </c>
      <c r="B42" s="21"/>
      <c r="C42" s="22" t="s">
        <v>156</v>
      </c>
      <c r="D42" s="15" t="s">
        <v>43</v>
      </c>
      <c r="E42" s="22" t="s">
        <v>157</v>
      </c>
      <c r="F42" s="15" t="s">
        <v>45</v>
      </c>
      <c r="G42" s="15" t="s">
        <v>46</v>
      </c>
      <c r="H42" s="22"/>
      <c r="I42" s="16">
        <v>45239</v>
      </c>
      <c r="J42" s="17">
        <v>1985</v>
      </c>
      <c r="K42" s="22" t="s">
        <v>158</v>
      </c>
      <c r="L42" s="23"/>
      <c r="M42" s="18">
        <f>VLOOKUP(E42,'[1]Kodai Member Details'!$C$3:$K$174,3,0)</f>
        <v>10500</v>
      </c>
      <c r="N42" s="18">
        <f>VLOOKUP(E42,'[1]Kodai Member Details'!$C$3:$K$174,4,0)</f>
        <v>10500</v>
      </c>
      <c r="O42" s="18">
        <f>VLOOKUP(E42,'[1]Kodai Member Details'!$C$3:$K$174,4,0)</f>
        <v>10500</v>
      </c>
      <c r="P42" s="18" t="str">
        <f>VLOOKUP(E42,'[1]Kodai Member Details'!$C$3:$K$174,6,0)</f>
        <v>I.R.M</v>
      </c>
      <c r="Q42" s="18">
        <f t="shared" si="2"/>
        <v>0</v>
      </c>
      <c r="R42" s="18">
        <f t="shared" si="6"/>
        <v>37</v>
      </c>
      <c r="S42" s="18">
        <f t="shared" si="3"/>
        <v>8400</v>
      </c>
      <c r="T42" s="18">
        <f t="shared" si="4"/>
        <v>6575.757575757576</v>
      </c>
      <c r="U42" s="18">
        <f t="shared" si="5"/>
        <v>8400</v>
      </c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18" t="str">
        <f>VLOOKUP(E42,'[1]Kodai Member Details'!$C$3:$K$174,9,0)</f>
        <v>Last communication till 02</v>
      </c>
      <c r="AG42" s="24"/>
    </row>
    <row r="43" spans="1:33" x14ac:dyDescent="0.3">
      <c r="A43" s="20">
        <v>35</v>
      </c>
      <c r="B43" s="21"/>
      <c r="C43" s="22" t="s">
        <v>159</v>
      </c>
      <c r="D43" s="15" t="s">
        <v>43</v>
      </c>
      <c r="E43" s="22" t="s">
        <v>160</v>
      </c>
      <c r="F43" s="15" t="s">
        <v>45</v>
      </c>
      <c r="G43" s="15" t="s">
        <v>46</v>
      </c>
      <c r="H43" s="22"/>
      <c r="I43" s="16" t="s">
        <v>143</v>
      </c>
      <c r="J43" s="17">
        <v>1985</v>
      </c>
      <c r="K43" s="22" t="s">
        <v>161</v>
      </c>
      <c r="L43" s="23"/>
      <c r="M43" s="18">
        <f>VLOOKUP(E43,'[1]Kodai Member Details'!$C$3:$K$174,3,0)</f>
        <v>10500</v>
      </c>
      <c r="N43" s="18">
        <f>VLOOKUP(E43,'[1]Kodai Member Details'!$C$3:$K$174,4,0)</f>
        <v>10500</v>
      </c>
      <c r="O43" s="18">
        <f>VLOOKUP(E43,'[1]Kodai Member Details'!$C$3:$K$174,4,0)</f>
        <v>10500</v>
      </c>
      <c r="P43" s="18" t="str">
        <f>VLOOKUP(E43,'[1]Kodai Member Details'!$C$3:$K$174,6,0)</f>
        <v>I.R.M</v>
      </c>
      <c r="Q43" s="18">
        <f t="shared" si="2"/>
        <v>0</v>
      </c>
      <c r="R43" s="18">
        <f t="shared" si="6"/>
        <v>37</v>
      </c>
      <c r="S43" s="18">
        <f t="shared" si="3"/>
        <v>8400</v>
      </c>
      <c r="T43" s="18">
        <f t="shared" si="4"/>
        <v>6575.757575757576</v>
      </c>
      <c r="U43" s="18">
        <f t="shared" si="5"/>
        <v>8400</v>
      </c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18" t="str">
        <f>VLOOKUP(E43,'[1]Kodai Member Details'!$C$3:$K$174,9,0)</f>
        <v>Last communication till 94</v>
      </c>
      <c r="AG43" s="24"/>
    </row>
    <row r="44" spans="1:33" x14ac:dyDescent="0.3">
      <c r="A44" s="20">
        <v>36</v>
      </c>
      <c r="B44" s="21"/>
      <c r="C44" s="22" t="s">
        <v>162</v>
      </c>
      <c r="D44" s="15" t="s">
        <v>43</v>
      </c>
      <c r="E44" s="22" t="s">
        <v>163</v>
      </c>
      <c r="F44" s="15" t="s">
        <v>45</v>
      </c>
      <c r="G44" s="15" t="s">
        <v>46</v>
      </c>
      <c r="H44" s="22"/>
      <c r="I44" s="16" t="s">
        <v>82</v>
      </c>
      <c r="J44" s="17">
        <v>1985</v>
      </c>
      <c r="K44" s="22" t="s">
        <v>164</v>
      </c>
      <c r="L44" s="23"/>
      <c r="M44" s="18">
        <f>VLOOKUP(E44,'[1]Kodai Member Details'!$C$3:$K$174,3,0)</f>
        <v>8500</v>
      </c>
      <c r="N44" s="18">
        <f>VLOOKUP(E44,'[1]Kodai Member Details'!$C$3:$K$174,4,0)</f>
        <v>8500</v>
      </c>
      <c r="O44" s="18">
        <f>VLOOKUP(E44,'[1]Kodai Member Details'!$C$3:$K$174,4,0)</f>
        <v>8500</v>
      </c>
      <c r="P44" s="18" t="str">
        <f>VLOOKUP(E44,'[1]Kodai Member Details'!$C$3:$K$174,6,0)</f>
        <v>I.R.M</v>
      </c>
      <c r="Q44" s="18">
        <f t="shared" si="2"/>
        <v>0</v>
      </c>
      <c r="R44" s="18">
        <f t="shared" si="6"/>
        <v>37</v>
      </c>
      <c r="S44" s="18">
        <f t="shared" si="3"/>
        <v>6800</v>
      </c>
      <c r="T44" s="18">
        <f t="shared" si="4"/>
        <v>5323.2323232323233</v>
      </c>
      <c r="U44" s="18">
        <f t="shared" si="5"/>
        <v>6800</v>
      </c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18" t="str">
        <f>VLOOKUP(E44,'[1]Kodai Member Details'!$C$3:$K$174,9,0)</f>
        <v>Only application form</v>
      </c>
      <c r="AG44" s="24"/>
    </row>
    <row r="45" spans="1:33" x14ac:dyDescent="0.3">
      <c r="A45" s="20">
        <v>37</v>
      </c>
      <c r="B45" s="21"/>
      <c r="C45" s="22" t="s">
        <v>165</v>
      </c>
      <c r="D45" s="15" t="s">
        <v>43</v>
      </c>
      <c r="E45" s="22" t="s">
        <v>166</v>
      </c>
      <c r="F45" s="15" t="s">
        <v>45</v>
      </c>
      <c r="G45" s="15" t="s">
        <v>46</v>
      </c>
      <c r="H45" s="22"/>
      <c r="I45" s="16" t="s">
        <v>167</v>
      </c>
      <c r="J45" s="17">
        <v>1985</v>
      </c>
      <c r="K45" s="22" t="s">
        <v>168</v>
      </c>
      <c r="L45" s="23"/>
      <c r="M45" s="18">
        <f>VLOOKUP(E45,'[1]Kodai Member Details'!$C$3:$K$174,3,0)</f>
        <v>23500</v>
      </c>
      <c r="N45" s="18">
        <f>VLOOKUP(E45,'[1]Kodai Member Details'!$C$3:$K$174,4,0)</f>
        <v>23500</v>
      </c>
      <c r="O45" s="18">
        <f>VLOOKUP(E45,'[1]Kodai Member Details'!$C$3:$K$174,4,0)</f>
        <v>23500</v>
      </c>
      <c r="P45" s="18" t="str">
        <f>VLOOKUP(E45,'[1]Kodai Member Details'!$C$3:$K$174,6,0)</f>
        <v>I.R.M</v>
      </c>
      <c r="Q45" s="18">
        <f t="shared" si="2"/>
        <v>0</v>
      </c>
      <c r="R45" s="18">
        <f t="shared" si="6"/>
        <v>37</v>
      </c>
      <c r="S45" s="18">
        <f t="shared" si="3"/>
        <v>18800</v>
      </c>
      <c r="T45" s="18">
        <f t="shared" si="4"/>
        <v>14717.171717171717</v>
      </c>
      <c r="U45" s="18">
        <f t="shared" si="5"/>
        <v>18800</v>
      </c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18" t="str">
        <f>VLOOKUP(E45,'[1]Kodai Member Details'!$C$3:$K$174,9,0)</f>
        <v>Last communication till 93</v>
      </c>
      <c r="AG45" s="24"/>
    </row>
    <row r="46" spans="1:33" x14ac:dyDescent="0.3">
      <c r="A46" s="20">
        <v>38</v>
      </c>
      <c r="B46" s="21"/>
      <c r="C46" s="22" t="s">
        <v>169</v>
      </c>
      <c r="D46" s="15" t="s">
        <v>43</v>
      </c>
      <c r="E46" s="22" t="s">
        <v>170</v>
      </c>
      <c r="F46" s="15" t="s">
        <v>45</v>
      </c>
      <c r="G46" s="15" t="s">
        <v>46</v>
      </c>
      <c r="H46" s="22"/>
      <c r="I46" s="16" t="s">
        <v>167</v>
      </c>
      <c r="J46" s="17">
        <v>1985</v>
      </c>
      <c r="K46" s="22" t="s">
        <v>171</v>
      </c>
      <c r="L46" s="23"/>
      <c r="M46" s="18">
        <f>VLOOKUP(E46,'[1]Kodai Member Details'!$C$3:$K$174,3,0)</f>
        <v>23500</v>
      </c>
      <c r="N46" s="18">
        <f>VLOOKUP(E46,'[1]Kodai Member Details'!$C$3:$K$174,4,0)</f>
        <v>23500</v>
      </c>
      <c r="O46" s="18">
        <f>VLOOKUP(E46,'[1]Kodai Member Details'!$C$3:$K$174,4,0)</f>
        <v>23500</v>
      </c>
      <c r="P46" s="18" t="str">
        <f>VLOOKUP(E46,'[1]Kodai Member Details'!$C$3:$K$174,6,0)</f>
        <v>I.R.M</v>
      </c>
      <c r="Q46" s="18">
        <f t="shared" si="2"/>
        <v>0</v>
      </c>
      <c r="R46" s="18">
        <f t="shared" si="6"/>
        <v>37</v>
      </c>
      <c r="S46" s="18">
        <f t="shared" si="3"/>
        <v>18800</v>
      </c>
      <c r="T46" s="18">
        <f t="shared" si="4"/>
        <v>14717.171717171717</v>
      </c>
      <c r="U46" s="18">
        <f t="shared" si="5"/>
        <v>18800</v>
      </c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18" t="str">
        <f>VLOOKUP(E46,'[1]Kodai Member Details'!$C$3:$K$174,9,0)</f>
        <v>Last communication till 2000</v>
      </c>
      <c r="AG46" s="24"/>
    </row>
    <row r="47" spans="1:33" x14ac:dyDescent="0.3">
      <c r="A47" s="20">
        <v>39</v>
      </c>
      <c r="B47" s="21"/>
      <c r="C47" s="22" t="s">
        <v>172</v>
      </c>
      <c r="D47" s="15" t="s">
        <v>43</v>
      </c>
      <c r="E47" s="22" t="s">
        <v>173</v>
      </c>
      <c r="F47" s="15" t="s">
        <v>45</v>
      </c>
      <c r="G47" s="15" t="s">
        <v>46</v>
      </c>
      <c r="H47" s="22"/>
      <c r="I47" s="16" t="s">
        <v>174</v>
      </c>
      <c r="J47" s="17">
        <v>1985</v>
      </c>
      <c r="K47" s="22" t="s">
        <v>175</v>
      </c>
      <c r="L47" s="23"/>
      <c r="M47" s="18">
        <f>VLOOKUP(E47,'[1]Kodai Member Details'!$C$3:$K$174,3,0)</f>
        <v>15500</v>
      </c>
      <c r="N47" s="18">
        <f>VLOOKUP(E47,'[1]Kodai Member Details'!$C$3:$K$174,4,0)</f>
        <v>15500</v>
      </c>
      <c r="O47" s="18">
        <f>VLOOKUP(E47,'[1]Kodai Member Details'!$C$3:$K$174,4,0)</f>
        <v>15500</v>
      </c>
      <c r="P47" s="18" t="str">
        <f>VLOOKUP(E47,'[1]Kodai Member Details'!$C$3:$K$174,6,0)</f>
        <v>I.R.M</v>
      </c>
      <c r="Q47" s="18">
        <f t="shared" si="2"/>
        <v>0</v>
      </c>
      <c r="R47" s="18">
        <f t="shared" si="6"/>
        <v>37</v>
      </c>
      <c r="S47" s="18">
        <f t="shared" si="3"/>
        <v>12400</v>
      </c>
      <c r="T47" s="18">
        <f t="shared" si="4"/>
        <v>9707.0707070707067</v>
      </c>
      <c r="U47" s="18">
        <f t="shared" si="5"/>
        <v>12400</v>
      </c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18" t="str">
        <f>VLOOKUP(E47,'[1]Kodai Member Details'!$C$3:$K$174,9,0)</f>
        <v>Last communication till 95</v>
      </c>
      <c r="AG47" s="24"/>
    </row>
    <row r="48" spans="1:33" x14ac:dyDescent="0.3">
      <c r="A48" s="20">
        <v>40</v>
      </c>
      <c r="B48" s="21"/>
      <c r="C48" s="22" t="s">
        <v>176</v>
      </c>
      <c r="D48" s="15" t="s">
        <v>43</v>
      </c>
      <c r="E48" s="22" t="s">
        <v>177</v>
      </c>
      <c r="F48" s="15" t="s">
        <v>45</v>
      </c>
      <c r="G48" s="15" t="s">
        <v>46</v>
      </c>
      <c r="H48" s="22"/>
      <c r="I48" s="16" t="s">
        <v>178</v>
      </c>
      <c r="J48" s="17">
        <v>1985</v>
      </c>
      <c r="K48" s="22" t="s">
        <v>179</v>
      </c>
      <c r="L48" s="23"/>
      <c r="M48" s="18">
        <f>VLOOKUP(E48,'[1]Kodai Member Details'!$C$3:$K$174,3,0)</f>
        <v>10500</v>
      </c>
      <c r="N48" s="18">
        <f>VLOOKUP(E48,'[1]Kodai Member Details'!$C$3:$K$174,4,0)</f>
        <v>10500</v>
      </c>
      <c r="O48" s="18">
        <f>VLOOKUP(E48,'[1]Kodai Member Details'!$C$3:$K$174,4,0)</f>
        <v>10500</v>
      </c>
      <c r="P48" s="18" t="str">
        <f>VLOOKUP(E48,'[1]Kodai Member Details'!$C$3:$K$174,6,0)</f>
        <v>I.R.M</v>
      </c>
      <c r="Q48" s="18">
        <f t="shared" si="2"/>
        <v>0</v>
      </c>
      <c r="R48" s="18">
        <f t="shared" si="6"/>
        <v>37</v>
      </c>
      <c r="S48" s="18">
        <f t="shared" si="3"/>
        <v>8400</v>
      </c>
      <c r="T48" s="18">
        <f t="shared" si="4"/>
        <v>6575.757575757576</v>
      </c>
      <c r="U48" s="18">
        <f t="shared" si="5"/>
        <v>8400</v>
      </c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18" t="str">
        <f>VLOOKUP(E48,'[1]Kodai Member Details'!$C$3:$K$174,9,0)</f>
        <v>Last Communication till 1991</v>
      </c>
      <c r="AG48" s="24"/>
    </row>
    <row r="49" spans="1:33" x14ac:dyDescent="0.3">
      <c r="A49" s="20">
        <v>41</v>
      </c>
      <c r="B49" s="21"/>
      <c r="C49" s="22" t="s">
        <v>180</v>
      </c>
      <c r="D49" s="15" t="s">
        <v>43</v>
      </c>
      <c r="E49" s="22" t="s">
        <v>181</v>
      </c>
      <c r="F49" s="15" t="s">
        <v>45</v>
      </c>
      <c r="G49" s="15" t="s">
        <v>46</v>
      </c>
      <c r="H49" s="22"/>
      <c r="I49" s="16" t="s">
        <v>182</v>
      </c>
      <c r="J49" s="17">
        <v>1985</v>
      </c>
      <c r="K49" s="22" t="s">
        <v>183</v>
      </c>
      <c r="L49" s="23"/>
      <c r="M49" s="18">
        <f>VLOOKUP(E49,'[1]Kodai Member Details'!$C$3:$K$174,3,0)</f>
        <v>15500</v>
      </c>
      <c r="N49" s="18">
        <f>VLOOKUP(E49,'[1]Kodai Member Details'!$C$3:$K$174,4,0)</f>
        <v>15500</v>
      </c>
      <c r="O49" s="18">
        <f>VLOOKUP(E49,'[1]Kodai Member Details'!$C$3:$K$174,4,0)</f>
        <v>15500</v>
      </c>
      <c r="P49" s="18" t="str">
        <f>VLOOKUP(E49,'[1]Kodai Member Details'!$C$3:$K$174,6,0)</f>
        <v>I.R.M</v>
      </c>
      <c r="Q49" s="18">
        <f t="shared" si="2"/>
        <v>0</v>
      </c>
      <c r="R49" s="18">
        <f t="shared" si="6"/>
        <v>37</v>
      </c>
      <c r="S49" s="18">
        <f t="shared" si="3"/>
        <v>12400</v>
      </c>
      <c r="T49" s="18">
        <f t="shared" si="4"/>
        <v>9707.0707070707067</v>
      </c>
      <c r="U49" s="18">
        <f t="shared" si="5"/>
        <v>12400</v>
      </c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18" t="str">
        <f>VLOOKUP(E49,'[1]Kodai Member Details'!$C$3:$K$174,9,0)</f>
        <v>Only application form</v>
      </c>
      <c r="AG49" s="24"/>
    </row>
    <row r="50" spans="1:33" x14ac:dyDescent="0.3">
      <c r="A50" s="20">
        <v>42</v>
      </c>
      <c r="B50" s="21"/>
      <c r="C50" s="22" t="s">
        <v>184</v>
      </c>
      <c r="D50" s="15" t="s">
        <v>43</v>
      </c>
      <c r="E50" s="22" t="s">
        <v>185</v>
      </c>
      <c r="F50" s="15" t="s">
        <v>45</v>
      </c>
      <c r="G50" s="15" t="s">
        <v>46</v>
      </c>
      <c r="H50" s="22"/>
      <c r="I50" s="16" t="s">
        <v>186</v>
      </c>
      <c r="J50" s="17">
        <v>1985</v>
      </c>
      <c r="K50" s="22" t="s">
        <v>187</v>
      </c>
      <c r="L50" s="23"/>
      <c r="M50" s="18">
        <f>VLOOKUP(E50,'[1]Kodai Member Details'!$C$3:$K$174,3,0)</f>
        <v>10500</v>
      </c>
      <c r="N50" s="18">
        <f>VLOOKUP(E50,'[1]Kodai Member Details'!$C$3:$K$174,4,0)</f>
        <v>10500</v>
      </c>
      <c r="O50" s="18">
        <f>VLOOKUP(E50,'[1]Kodai Member Details'!$C$3:$K$174,4,0)</f>
        <v>10500</v>
      </c>
      <c r="P50" s="18" t="str">
        <f>VLOOKUP(E50,'[1]Kodai Member Details'!$C$3:$K$174,6,0)</f>
        <v>I.R.M</v>
      </c>
      <c r="Q50" s="18">
        <f t="shared" si="2"/>
        <v>0</v>
      </c>
      <c r="R50" s="18">
        <f t="shared" si="6"/>
        <v>37</v>
      </c>
      <c r="S50" s="18">
        <f t="shared" si="3"/>
        <v>8400</v>
      </c>
      <c r="T50" s="18">
        <f t="shared" si="4"/>
        <v>6575.757575757576</v>
      </c>
      <c r="U50" s="18">
        <f t="shared" si="5"/>
        <v>8400</v>
      </c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18" t="str">
        <f>VLOOKUP(E50,'[1]Kodai Member Details'!$C$3:$K$174,9,0)</f>
        <v>Last communication till 09</v>
      </c>
      <c r="AG50" s="24"/>
    </row>
    <row r="51" spans="1:33" x14ac:dyDescent="0.3">
      <c r="A51" s="20">
        <v>43</v>
      </c>
      <c r="B51" s="21"/>
      <c r="C51" s="22" t="s">
        <v>188</v>
      </c>
      <c r="D51" s="15" t="s">
        <v>43</v>
      </c>
      <c r="E51" s="22" t="s">
        <v>189</v>
      </c>
      <c r="F51" s="15" t="s">
        <v>45</v>
      </c>
      <c r="G51" s="15" t="s">
        <v>46</v>
      </c>
      <c r="H51" s="22"/>
      <c r="I51" s="16" t="s">
        <v>178</v>
      </c>
      <c r="J51" s="17">
        <v>1985</v>
      </c>
      <c r="K51" s="22" t="s">
        <v>190</v>
      </c>
      <c r="L51" s="23"/>
      <c r="M51" s="18">
        <f>VLOOKUP(E51,'[1]Kodai Member Details'!$C$3:$K$174,3,0)</f>
        <v>23500</v>
      </c>
      <c r="N51" s="18">
        <f>VLOOKUP(E51,'[1]Kodai Member Details'!$C$3:$K$174,4,0)</f>
        <v>23500</v>
      </c>
      <c r="O51" s="18">
        <f>VLOOKUP(E51,'[1]Kodai Member Details'!$C$3:$K$174,4,0)</f>
        <v>23500</v>
      </c>
      <c r="P51" s="18" t="str">
        <f>VLOOKUP(E51,'[1]Kodai Member Details'!$C$3:$K$174,6,0)</f>
        <v>I.R.M</v>
      </c>
      <c r="Q51" s="18">
        <f t="shared" si="2"/>
        <v>0</v>
      </c>
      <c r="R51" s="18">
        <f t="shared" si="6"/>
        <v>37</v>
      </c>
      <c r="S51" s="18">
        <f t="shared" si="3"/>
        <v>18800</v>
      </c>
      <c r="T51" s="18">
        <f t="shared" si="4"/>
        <v>14717.171717171717</v>
      </c>
      <c r="U51" s="18">
        <f t="shared" si="5"/>
        <v>18800</v>
      </c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18" t="str">
        <f>VLOOKUP(E51,'[1]Kodai Member Details'!$C$3:$K$174,9,0)</f>
        <v>Last communication till 97</v>
      </c>
      <c r="AG51" s="24"/>
    </row>
    <row r="52" spans="1:33" x14ac:dyDescent="0.3">
      <c r="A52" s="20">
        <v>44</v>
      </c>
      <c r="B52" s="21"/>
      <c r="C52" s="22" t="s">
        <v>191</v>
      </c>
      <c r="D52" s="15" t="s">
        <v>43</v>
      </c>
      <c r="E52" s="22" t="s">
        <v>192</v>
      </c>
      <c r="F52" s="15" t="s">
        <v>45</v>
      </c>
      <c r="G52" s="15" t="s">
        <v>46</v>
      </c>
      <c r="H52" s="22"/>
      <c r="I52" s="16" t="s">
        <v>178</v>
      </c>
      <c r="J52" s="17">
        <v>1985</v>
      </c>
      <c r="K52" s="22" t="s">
        <v>193</v>
      </c>
      <c r="L52" s="23"/>
      <c r="M52" s="18">
        <f>VLOOKUP(E52,'[1]Kodai Member Details'!$C$3:$K$174,3,0)</f>
        <v>19500</v>
      </c>
      <c r="N52" s="18">
        <f>VLOOKUP(E52,'[1]Kodai Member Details'!$C$3:$K$174,4,0)</f>
        <v>19500</v>
      </c>
      <c r="O52" s="18">
        <f>VLOOKUP(E52,'[1]Kodai Member Details'!$C$3:$K$174,4,0)</f>
        <v>19500</v>
      </c>
      <c r="P52" s="18" t="str">
        <f>VLOOKUP(E52,'[1]Kodai Member Details'!$C$3:$K$174,6,0)</f>
        <v>I.R.M</v>
      </c>
      <c r="Q52" s="18">
        <f t="shared" si="2"/>
        <v>0</v>
      </c>
      <c r="R52" s="18">
        <f t="shared" si="6"/>
        <v>37</v>
      </c>
      <c r="S52" s="18">
        <f t="shared" si="3"/>
        <v>15600</v>
      </c>
      <c r="T52" s="18">
        <f t="shared" si="4"/>
        <v>12212.121212121212</v>
      </c>
      <c r="U52" s="18">
        <f t="shared" si="5"/>
        <v>15600</v>
      </c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18" t="str">
        <f>VLOOKUP(E52,'[1]Kodai Member Details'!$C$3:$K$174,9,0)</f>
        <v>Last communication till 92</v>
      </c>
      <c r="AG52" s="24"/>
    </row>
    <row r="53" spans="1:33" x14ac:dyDescent="0.3">
      <c r="A53" s="20">
        <v>45</v>
      </c>
      <c r="B53" s="21"/>
      <c r="C53" s="22" t="s">
        <v>194</v>
      </c>
      <c r="D53" s="15" t="s">
        <v>43</v>
      </c>
      <c r="E53" s="22" t="s">
        <v>195</v>
      </c>
      <c r="F53" s="15" t="s">
        <v>45</v>
      </c>
      <c r="G53" s="15" t="s">
        <v>46</v>
      </c>
      <c r="H53" s="22"/>
      <c r="I53" s="16" t="s">
        <v>178</v>
      </c>
      <c r="J53" s="17">
        <v>1985</v>
      </c>
      <c r="K53" s="22" t="s">
        <v>196</v>
      </c>
      <c r="L53" s="23"/>
      <c r="M53" s="18">
        <f>VLOOKUP(E53,'[1]Kodai Member Details'!$C$3:$K$174,3,0)</f>
        <v>19500</v>
      </c>
      <c r="N53" s="18">
        <f>VLOOKUP(E53,'[1]Kodai Member Details'!$C$3:$K$174,4,0)</f>
        <v>19500</v>
      </c>
      <c r="O53" s="18">
        <f>VLOOKUP(E53,'[1]Kodai Member Details'!$C$3:$K$174,4,0)</f>
        <v>19500</v>
      </c>
      <c r="P53" s="18" t="str">
        <f>VLOOKUP(E53,'[1]Kodai Member Details'!$C$3:$K$174,6,0)</f>
        <v>I.R.M</v>
      </c>
      <c r="Q53" s="18">
        <f t="shared" si="2"/>
        <v>0</v>
      </c>
      <c r="R53" s="18">
        <f t="shared" si="6"/>
        <v>37</v>
      </c>
      <c r="S53" s="18">
        <f t="shared" si="3"/>
        <v>15600</v>
      </c>
      <c r="T53" s="18">
        <f t="shared" si="4"/>
        <v>12212.121212121212</v>
      </c>
      <c r="U53" s="18">
        <f t="shared" si="5"/>
        <v>15600</v>
      </c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18" t="str">
        <f>VLOOKUP(E53,'[1]Kodai Member Details'!$C$3:$K$174,9,0)</f>
        <v>Last communication till 93</v>
      </c>
      <c r="AG53" s="24"/>
    </row>
    <row r="54" spans="1:33" x14ac:dyDescent="0.3">
      <c r="A54" s="20">
        <v>46</v>
      </c>
      <c r="B54" s="21"/>
      <c r="C54" s="22" t="s">
        <v>197</v>
      </c>
      <c r="D54" s="15" t="s">
        <v>43</v>
      </c>
      <c r="E54" s="22" t="s">
        <v>198</v>
      </c>
      <c r="F54" s="15" t="s">
        <v>45</v>
      </c>
      <c r="G54" s="15" t="s">
        <v>46</v>
      </c>
      <c r="H54" s="22"/>
      <c r="I54" s="16" t="s">
        <v>178</v>
      </c>
      <c r="J54" s="17">
        <v>1985</v>
      </c>
      <c r="K54" s="22" t="s">
        <v>199</v>
      </c>
      <c r="L54" s="23"/>
      <c r="M54" s="18">
        <f>VLOOKUP(E54,'[1]Kodai Member Details'!$C$3:$K$174,3,0)</f>
        <v>19500</v>
      </c>
      <c r="N54" s="18">
        <v>19500</v>
      </c>
      <c r="O54" s="18">
        <v>19500</v>
      </c>
      <c r="P54" s="18" t="str">
        <f>VLOOKUP(E54,'[1]Kodai Member Details'!$C$3:$K$174,6,0)</f>
        <v>I.R.M</v>
      </c>
      <c r="Q54" s="18">
        <f t="shared" si="2"/>
        <v>0</v>
      </c>
      <c r="R54" s="18">
        <f t="shared" si="6"/>
        <v>37</v>
      </c>
      <c r="S54" s="18">
        <f t="shared" si="3"/>
        <v>15600</v>
      </c>
      <c r="T54" s="18">
        <f t="shared" si="4"/>
        <v>12212.121212121212</v>
      </c>
      <c r="U54" s="18">
        <f t="shared" si="5"/>
        <v>15600</v>
      </c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18" t="str">
        <f>VLOOKUP(E54,'[1]Kodai Member Details'!$C$3:$K$174,9,0)</f>
        <v>Only application form.. Last comm1991 &amp; purchase 2 Unit</v>
      </c>
      <c r="AG54" s="24"/>
    </row>
    <row r="55" spans="1:33" x14ac:dyDescent="0.3">
      <c r="A55" s="20">
        <v>47</v>
      </c>
      <c r="B55" s="21"/>
      <c r="C55" s="22" t="s">
        <v>200</v>
      </c>
      <c r="D55" s="15" t="s">
        <v>43</v>
      </c>
      <c r="E55" s="22" t="s">
        <v>201</v>
      </c>
      <c r="F55" s="15" t="s">
        <v>45</v>
      </c>
      <c r="G55" s="15" t="s">
        <v>46</v>
      </c>
      <c r="H55" s="22"/>
      <c r="I55" s="16" t="s">
        <v>178</v>
      </c>
      <c r="J55" s="17">
        <v>1985</v>
      </c>
      <c r="K55" s="22" t="s">
        <v>199</v>
      </c>
      <c r="L55" s="23"/>
      <c r="M55" s="18">
        <f>VLOOKUP(E55,'[1]Kodai Member Details'!$C$3:$K$174,3,0)</f>
        <v>19500</v>
      </c>
      <c r="N55" s="18">
        <v>19500</v>
      </c>
      <c r="O55" s="18">
        <v>19500</v>
      </c>
      <c r="P55" s="18" t="str">
        <f>VLOOKUP(E55,'[1]Kodai Member Details'!$C$3:$K$174,6,0)</f>
        <v>I.R.M</v>
      </c>
      <c r="Q55" s="18">
        <f t="shared" si="2"/>
        <v>0</v>
      </c>
      <c r="R55" s="18">
        <f t="shared" si="6"/>
        <v>37</v>
      </c>
      <c r="S55" s="18">
        <f t="shared" si="3"/>
        <v>15600</v>
      </c>
      <c r="T55" s="18">
        <f t="shared" si="4"/>
        <v>12212.121212121212</v>
      </c>
      <c r="U55" s="18">
        <f t="shared" si="5"/>
        <v>15600</v>
      </c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18" t="str">
        <f>VLOOKUP(E55,'[1]Kodai Member Details'!$C$3:$K$174,9,0)</f>
        <v>Only application form.. Last comm1991 &amp; purchase 2 Unit</v>
      </c>
      <c r="AG55" s="24"/>
    </row>
    <row r="56" spans="1:33" x14ac:dyDescent="0.3">
      <c r="A56" s="20">
        <v>48</v>
      </c>
      <c r="B56" s="21"/>
      <c r="C56" s="22" t="s">
        <v>202</v>
      </c>
      <c r="D56" s="15" t="s">
        <v>43</v>
      </c>
      <c r="E56" s="22" t="s">
        <v>203</v>
      </c>
      <c r="F56" s="15" t="s">
        <v>45</v>
      </c>
      <c r="G56" s="15" t="s">
        <v>46</v>
      </c>
      <c r="H56" s="22"/>
      <c r="I56" s="16" t="s">
        <v>178</v>
      </c>
      <c r="J56" s="17">
        <v>1985</v>
      </c>
      <c r="K56" s="22" t="s">
        <v>204</v>
      </c>
      <c r="L56" s="23"/>
      <c r="M56" s="18">
        <f>VLOOKUP(E56,'[1]Kodai Member Details'!$C$3:$K$174,3,0)</f>
        <v>15500</v>
      </c>
      <c r="N56" s="18">
        <f>VLOOKUP(E56,'[1]Kodai Member Details'!$C$3:$K$174,4,0)</f>
        <v>15500</v>
      </c>
      <c r="O56" s="18">
        <f>VLOOKUP(E56,'[1]Kodai Member Details'!$C$3:$K$174,4,0)</f>
        <v>15500</v>
      </c>
      <c r="P56" s="18" t="str">
        <f>VLOOKUP(E56,'[1]Kodai Member Details'!$C$3:$K$174,6,0)</f>
        <v>I.R.M</v>
      </c>
      <c r="Q56" s="18">
        <f t="shared" si="2"/>
        <v>0</v>
      </c>
      <c r="R56" s="18">
        <f t="shared" si="6"/>
        <v>37</v>
      </c>
      <c r="S56" s="18">
        <f t="shared" si="3"/>
        <v>12400</v>
      </c>
      <c r="T56" s="18">
        <f t="shared" si="4"/>
        <v>9707.0707070707067</v>
      </c>
      <c r="U56" s="18">
        <f t="shared" si="5"/>
        <v>12400</v>
      </c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18" t="str">
        <f>VLOOKUP(E56,'[1]Kodai Member Details'!$C$3:$K$174,9,0)</f>
        <v>Only application form and one more membership.. Last comm 2008</v>
      </c>
      <c r="AG56" s="24"/>
    </row>
    <row r="57" spans="1:33" x14ac:dyDescent="0.3">
      <c r="A57" s="20">
        <v>49</v>
      </c>
      <c r="B57" s="21"/>
      <c r="C57" s="22" t="s">
        <v>205</v>
      </c>
      <c r="D57" s="15" t="s">
        <v>43</v>
      </c>
      <c r="E57" s="22" t="s">
        <v>206</v>
      </c>
      <c r="F57" s="15" t="s">
        <v>45</v>
      </c>
      <c r="G57" s="15" t="s">
        <v>46</v>
      </c>
      <c r="H57" s="22"/>
      <c r="I57" s="16" t="s">
        <v>178</v>
      </c>
      <c r="J57" s="17">
        <v>1985</v>
      </c>
      <c r="K57" s="22" t="s">
        <v>204</v>
      </c>
      <c r="L57" s="23"/>
      <c r="M57" s="18">
        <f>VLOOKUP(E57,'[1]Kodai Member Details'!$C$3:$K$174,3,0)</f>
        <v>15500</v>
      </c>
      <c r="N57" s="18">
        <f>VLOOKUP(E57,'[1]Kodai Member Details'!$C$3:$K$174,4,0)</f>
        <v>15500</v>
      </c>
      <c r="O57" s="18">
        <f>VLOOKUP(E57,'[1]Kodai Member Details'!$C$3:$K$174,4,0)</f>
        <v>15500</v>
      </c>
      <c r="P57" s="18" t="str">
        <f>VLOOKUP(E57,'[1]Kodai Member Details'!$C$3:$K$174,6,0)</f>
        <v>I.R.M</v>
      </c>
      <c r="Q57" s="18">
        <f t="shared" si="2"/>
        <v>0</v>
      </c>
      <c r="R57" s="18">
        <f t="shared" si="6"/>
        <v>37</v>
      </c>
      <c r="S57" s="18">
        <f t="shared" si="3"/>
        <v>12400</v>
      </c>
      <c r="T57" s="18">
        <f t="shared" si="4"/>
        <v>9707.0707070707067</v>
      </c>
      <c r="U57" s="18">
        <f t="shared" si="5"/>
        <v>12400</v>
      </c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18" t="str">
        <f>VLOOKUP(E57,'[1]Kodai Member Details'!$C$3:$K$174,9,0)</f>
        <v>Only application form and one more membership.. Last comm 2008</v>
      </c>
      <c r="AG57" s="24"/>
    </row>
    <row r="58" spans="1:33" x14ac:dyDescent="0.3">
      <c r="A58" s="20">
        <v>50</v>
      </c>
      <c r="B58" s="21"/>
      <c r="C58" s="22" t="s">
        <v>207</v>
      </c>
      <c r="D58" s="15" t="s">
        <v>43</v>
      </c>
      <c r="E58" s="22" t="s">
        <v>208</v>
      </c>
      <c r="F58" s="15" t="s">
        <v>45</v>
      </c>
      <c r="G58" s="15" t="s">
        <v>46</v>
      </c>
      <c r="H58" s="22"/>
      <c r="I58" s="16" t="s">
        <v>178</v>
      </c>
      <c r="J58" s="17">
        <v>1985</v>
      </c>
      <c r="K58" s="22" t="s">
        <v>209</v>
      </c>
      <c r="L58" s="23"/>
      <c r="M58" s="18">
        <f>VLOOKUP(E58,'[1]Kodai Member Details'!$C$3:$K$174,3,0)</f>
        <v>19500</v>
      </c>
      <c r="N58" s="18">
        <f>VLOOKUP(E58,'[1]Kodai Member Details'!$C$3:$K$174,4,0)</f>
        <v>19500</v>
      </c>
      <c r="O58" s="18">
        <f>VLOOKUP(E58,'[1]Kodai Member Details'!$C$3:$K$174,4,0)</f>
        <v>19500</v>
      </c>
      <c r="P58" s="18" t="str">
        <f>VLOOKUP(E58,'[1]Kodai Member Details'!$C$3:$K$174,6,0)</f>
        <v>I.R.M</v>
      </c>
      <c r="Q58" s="18">
        <f t="shared" si="2"/>
        <v>0</v>
      </c>
      <c r="R58" s="18">
        <f t="shared" si="6"/>
        <v>37</v>
      </c>
      <c r="S58" s="18">
        <f t="shared" si="3"/>
        <v>15600</v>
      </c>
      <c r="T58" s="18">
        <f t="shared" si="4"/>
        <v>12212.121212121212</v>
      </c>
      <c r="U58" s="18">
        <f t="shared" si="5"/>
        <v>15600</v>
      </c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18" t="str">
        <f>VLOOKUP(E58,'[1]Kodai Member Details'!$C$3:$K$174,9,0)</f>
        <v>Last communication till 2000</v>
      </c>
      <c r="AG58" s="24"/>
    </row>
    <row r="59" spans="1:33" x14ac:dyDescent="0.3">
      <c r="A59" s="20">
        <v>51</v>
      </c>
      <c r="B59" s="21"/>
      <c r="C59" s="22" t="s">
        <v>210</v>
      </c>
      <c r="D59" s="15" t="s">
        <v>43</v>
      </c>
      <c r="E59" s="22" t="s">
        <v>211</v>
      </c>
      <c r="F59" s="15" t="s">
        <v>45</v>
      </c>
      <c r="G59" s="15" t="s">
        <v>46</v>
      </c>
      <c r="H59" s="22"/>
      <c r="I59" s="16" t="s">
        <v>178</v>
      </c>
      <c r="J59" s="17">
        <v>1985</v>
      </c>
      <c r="K59" s="22" t="s">
        <v>212</v>
      </c>
      <c r="L59" s="23"/>
      <c r="M59" s="18">
        <f>VLOOKUP(E59,'[1]Kodai Member Details'!$C$3:$K$174,3,0)</f>
        <v>10500</v>
      </c>
      <c r="N59" s="18">
        <f>VLOOKUP(E59,'[1]Kodai Member Details'!$C$3:$K$174,4,0)</f>
        <v>10500</v>
      </c>
      <c r="O59" s="18">
        <f>VLOOKUP(E59,'[1]Kodai Member Details'!$C$3:$K$174,4,0)</f>
        <v>10500</v>
      </c>
      <c r="P59" s="18" t="str">
        <f>VLOOKUP(E59,'[1]Kodai Member Details'!$C$3:$K$174,6,0)</f>
        <v>I.R.M</v>
      </c>
      <c r="Q59" s="18">
        <f t="shared" si="2"/>
        <v>0</v>
      </c>
      <c r="R59" s="18">
        <f t="shared" si="6"/>
        <v>37</v>
      </c>
      <c r="S59" s="18">
        <f t="shared" si="3"/>
        <v>8400</v>
      </c>
      <c r="T59" s="18">
        <f t="shared" si="4"/>
        <v>6575.757575757576</v>
      </c>
      <c r="U59" s="18">
        <f t="shared" si="5"/>
        <v>8400</v>
      </c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18" t="str">
        <f>VLOOKUP(E59,'[1]Kodai Member Details'!$C$3:$K$174,9,0)</f>
        <v>Last communication till 09, one more membership</v>
      </c>
      <c r="AG59" s="24"/>
    </row>
    <row r="60" spans="1:33" x14ac:dyDescent="0.3">
      <c r="A60" s="20">
        <v>52</v>
      </c>
      <c r="B60" s="21"/>
      <c r="C60" s="22" t="s">
        <v>213</v>
      </c>
      <c r="D60" s="15" t="s">
        <v>43</v>
      </c>
      <c r="E60" s="22" t="s">
        <v>214</v>
      </c>
      <c r="F60" s="15" t="s">
        <v>45</v>
      </c>
      <c r="G60" s="15" t="s">
        <v>46</v>
      </c>
      <c r="H60" s="22"/>
      <c r="I60" s="16" t="s">
        <v>178</v>
      </c>
      <c r="J60" s="17">
        <v>1985</v>
      </c>
      <c r="K60" s="22" t="s">
        <v>215</v>
      </c>
      <c r="L60" s="23"/>
      <c r="M60" s="18">
        <f>VLOOKUP(E60,'[1]Kodai Member Details'!$C$3:$K$174,3,0)</f>
        <v>23500</v>
      </c>
      <c r="N60" s="18">
        <f>VLOOKUP(E60,'[1]Kodai Member Details'!$C$3:$K$174,4,0)</f>
        <v>23500</v>
      </c>
      <c r="O60" s="18">
        <f>VLOOKUP(E60,'[1]Kodai Member Details'!$C$3:$K$174,4,0)</f>
        <v>23500</v>
      </c>
      <c r="P60" s="18" t="str">
        <f>VLOOKUP(E60,'[1]Kodai Member Details'!$C$3:$K$174,6,0)</f>
        <v>I.R.M</v>
      </c>
      <c r="Q60" s="18">
        <f t="shared" si="2"/>
        <v>0</v>
      </c>
      <c r="R60" s="18">
        <f t="shared" si="6"/>
        <v>37</v>
      </c>
      <c r="S60" s="18">
        <f t="shared" si="3"/>
        <v>18800</v>
      </c>
      <c r="T60" s="18">
        <f t="shared" si="4"/>
        <v>14717.171717171717</v>
      </c>
      <c r="U60" s="18">
        <f t="shared" si="5"/>
        <v>18800</v>
      </c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18" t="str">
        <f>VLOOKUP(E60,'[1]Kodai Member Details'!$C$3:$K$174,9,0)</f>
        <v>Last communication till 07</v>
      </c>
      <c r="AG60" s="24"/>
    </row>
    <row r="61" spans="1:33" x14ac:dyDescent="0.3">
      <c r="A61" s="20">
        <v>53</v>
      </c>
      <c r="B61" s="21"/>
      <c r="C61" s="22" t="s">
        <v>216</v>
      </c>
      <c r="D61" s="15" t="s">
        <v>43</v>
      </c>
      <c r="E61" s="22" t="s">
        <v>217</v>
      </c>
      <c r="F61" s="15" t="s">
        <v>45</v>
      </c>
      <c r="G61" s="15" t="s">
        <v>46</v>
      </c>
      <c r="H61" s="22"/>
      <c r="I61" s="16" t="s">
        <v>178</v>
      </c>
      <c r="J61" s="17">
        <v>1985</v>
      </c>
      <c r="K61" s="22" t="s">
        <v>218</v>
      </c>
      <c r="L61" s="23"/>
      <c r="M61" s="18">
        <f>VLOOKUP(E61,'[1]Kodai Member Details'!$C$3:$K$174,3,0)</f>
        <v>15500</v>
      </c>
      <c r="N61" s="18">
        <f>VLOOKUP(E61,'[1]Kodai Member Details'!$C$3:$K$174,4,0)</f>
        <v>15500</v>
      </c>
      <c r="O61" s="18">
        <f>VLOOKUP(E61,'[1]Kodai Member Details'!$C$3:$K$174,4,0)</f>
        <v>15500</v>
      </c>
      <c r="P61" s="18" t="str">
        <f>VLOOKUP(E61,'[1]Kodai Member Details'!$C$3:$K$174,6,0)</f>
        <v>I.R.M</v>
      </c>
      <c r="Q61" s="18">
        <f t="shared" si="2"/>
        <v>0</v>
      </c>
      <c r="R61" s="18">
        <f t="shared" si="6"/>
        <v>37</v>
      </c>
      <c r="S61" s="18">
        <f t="shared" si="3"/>
        <v>12400</v>
      </c>
      <c r="T61" s="18">
        <f t="shared" si="4"/>
        <v>9707.0707070707067</v>
      </c>
      <c r="U61" s="18">
        <f t="shared" si="5"/>
        <v>12400</v>
      </c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18" t="str">
        <f>VLOOKUP(E61,'[1]Kodai Member Details'!$C$3:$K$174,9,0)</f>
        <v>Only application form</v>
      </c>
      <c r="AG61" s="24"/>
    </row>
    <row r="62" spans="1:33" x14ac:dyDescent="0.3">
      <c r="A62" s="20">
        <v>54</v>
      </c>
      <c r="B62" s="21"/>
      <c r="C62" s="22" t="s">
        <v>219</v>
      </c>
      <c r="D62" s="15" t="s">
        <v>43</v>
      </c>
      <c r="E62" s="22" t="s">
        <v>220</v>
      </c>
      <c r="F62" s="15" t="s">
        <v>45</v>
      </c>
      <c r="G62" s="15" t="s">
        <v>46</v>
      </c>
      <c r="H62" s="22"/>
      <c r="I62" s="16" t="s">
        <v>178</v>
      </c>
      <c r="J62" s="17">
        <v>1985</v>
      </c>
      <c r="K62" s="22" t="s">
        <v>221</v>
      </c>
      <c r="L62" s="23"/>
      <c r="M62" s="18">
        <f>VLOOKUP(E62,'[1]Kodai Member Details'!$C$3:$K$174,3,0)</f>
        <v>15500</v>
      </c>
      <c r="N62" s="18">
        <f>VLOOKUP(E62,'[1]Kodai Member Details'!$C$3:$K$174,4,0)</f>
        <v>15500</v>
      </c>
      <c r="O62" s="18">
        <f>VLOOKUP(E62,'[1]Kodai Member Details'!$C$3:$K$174,4,0)</f>
        <v>15500</v>
      </c>
      <c r="P62" s="18" t="str">
        <f>VLOOKUP(E62,'[1]Kodai Member Details'!$C$3:$K$174,6,0)</f>
        <v>Missing</v>
      </c>
      <c r="Q62" s="18">
        <f t="shared" si="2"/>
        <v>0</v>
      </c>
      <c r="R62" s="18">
        <f t="shared" si="6"/>
        <v>37</v>
      </c>
      <c r="S62" s="18">
        <f t="shared" si="3"/>
        <v>12400</v>
      </c>
      <c r="T62" s="18">
        <f t="shared" si="4"/>
        <v>9707.0707070707067</v>
      </c>
      <c r="U62" s="18">
        <f t="shared" si="5"/>
        <v>12400</v>
      </c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18" t="str">
        <f>VLOOKUP(E62,'[1]Kodai Member Details'!$C$3:$K$174,9,0)</f>
        <v>Record missed from file</v>
      </c>
      <c r="AG62" s="24"/>
    </row>
    <row r="63" spans="1:33" x14ac:dyDescent="0.3">
      <c r="A63" s="20">
        <v>55</v>
      </c>
      <c r="B63" s="21"/>
      <c r="C63" s="22" t="s">
        <v>222</v>
      </c>
      <c r="D63" s="15" t="s">
        <v>43</v>
      </c>
      <c r="E63" s="22" t="s">
        <v>223</v>
      </c>
      <c r="F63" s="15" t="s">
        <v>45</v>
      </c>
      <c r="G63" s="15" t="s">
        <v>46</v>
      </c>
      <c r="H63" s="22"/>
      <c r="I63" s="16" t="s">
        <v>224</v>
      </c>
      <c r="J63" s="17">
        <v>1985</v>
      </c>
      <c r="K63" s="22" t="s">
        <v>225</v>
      </c>
      <c r="L63" s="23"/>
      <c r="M63" s="18">
        <f>VLOOKUP(E63,'[1]Kodai Member Details'!$C$3:$K$174,3,0)</f>
        <v>23500</v>
      </c>
      <c r="N63" s="18">
        <f>VLOOKUP(E63,'[1]Kodai Member Details'!$C$3:$K$174,4,0)</f>
        <v>23500</v>
      </c>
      <c r="O63" s="18">
        <f>VLOOKUP(E63,'[1]Kodai Member Details'!$C$3:$K$174,4,0)</f>
        <v>23500</v>
      </c>
      <c r="P63" s="18" t="str">
        <f>VLOOKUP(E63,'[1]Kodai Member Details'!$C$3:$K$174,6,0)</f>
        <v>I.R.M</v>
      </c>
      <c r="Q63" s="18">
        <f t="shared" si="2"/>
        <v>0</v>
      </c>
      <c r="R63" s="18">
        <f t="shared" si="6"/>
        <v>37</v>
      </c>
      <c r="S63" s="18">
        <f t="shared" si="3"/>
        <v>18800</v>
      </c>
      <c r="T63" s="18">
        <f t="shared" si="4"/>
        <v>14717.171717171717</v>
      </c>
      <c r="U63" s="18">
        <f t="shared" si="5"/>
        <v>18800</v>
      </c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18" t="str">
        <f>VLOOKUP(E63,'[1]Kodai Member Details'!$C$3:$K$174,9,0)</f>
        <v>Only application form</v>
      </c>
      <c r="AG63" s="24"/>
    </row>
    <row r="64" spans="1:33" x14ac:dyDescent="0.3">
      <c r="A64" s="20">
        <v>56</v>
      </c>
      <c r="B64" s="21"/>
      <c r="C64" s="22" t="s">
        <v>226</v>
      </c>
      <c r="D64" s="15" t="s">
        <v>43</v>
      </c>
      <c r="E64" s="22" t="s">
        <v>227</v>
      </c>
      <c r="F64" s="15" t="s">
        <v>45</v>
      </c>
      <c r="G64" s="15" t="s">
        <v>46</v>
      </c>
      <c r="H64" s="22"/>
      <c r="I64" s="16" t="s">
        <v>178</v>
      </c>
      <c r="J64" s="17">
        <v>1985</v>
      </c>
      <c r="K64" s="22" t="s">
        <v>228</v>
      </c>
      <c r="L64" s="23"/>
      <c r="M64" s="18">
        <f>VLOOKUP(E64,'[1]Kodai Member Details'!$C$3:$K$174,3,0)</f>
        <v>16500</v>
      </c>
      <c r="N64" s="18">
        <f>VLOOKUP(E64,'[1]Kodai Member Details'!$C$3:$K$174,4,0)</f>
        <v>15500</v>
      </c>
      <c r="O64" s="18">
        <f>VLOOKUP(E64,'[1]Kodai Member Details'!$C$3:$K$174,4,0)</f>
        <v>15500</v>
      </c>
      <c r="P64" s="18" t="str">
        <f>VLOOKUP(E64,'[1]Kodai Member Details'!$C$3:$K$174,6,0)</f>
        <v>I.R.M</v>
      </c>
      <c r="Q64" s="18">
        <f t="shared" si="2"/>
        <v>0</v>
      </c>
      <c r="R64" s="18">
        <f t="shared" si="6"/>
        <v>37</v>
      </c>
      <c r="S64" s="18">
        <f t="shared" si="3"/>
        <v>12400</v>
      </c>
      <c r="T64" s="18">
        <f t="shared" si="4"/>
        <v>9707.0707070707067</v>
      </c>
      <c r="U64" s="18">
        <f t="shared" si="5"/>
        <v>12400</v>
      </c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18" t="str">
        <f>VLOOKUP(E64,'[1]Kodai Member Details'!$C$3:$K$174,9,0)</f>
        <v>Last communication till 03 ..copy of app frm</v>
      </c>
      <c r="AG64" s="24"/>
    </row>
    <row r="65" spans="1:33" x14ac:dyDescent="0.3">
      <c r="A65" s="20">
        <v>57</v>
      </c>
      <c r="B65" s="21"/>
      <c r="C65" s="22" t="s">
        <v>229</v>
      </c>
      <c r="D65" s="15" t="s">
        <v>43</v>
      </c>
      <c r="E65" s="22" t="s">
        <v>230</v>
      </c>
      <c r="F65" s="15" t="s">
        <v>45</v>
      </c>
      <c r="G65" s="15" t="s">
        <v>46</v>
      </c>
      <c r="H65" s="22"/>
      <c r="I65" s="16" t="s">
        <v>174</v>
      </c>
      <c r="J65" s="17">
        <v>1985</v>
      </c>
      <c r="K65" s="22" t="s">
        <v>231</v>
      </c>
      <c r="L65" s="23"/>
      <c r="M65" s="18">
        <f>VLOOKUP(E65,'[1]Kodai Member Details'!$C$3:$K$174,3,0)</f>
        <v>23500</v>
      </c>
      <c r="N65" s="18">
        <f>VLOOKUP(E65,'[1]Kodai Member Details'!$C$3:$K$174,4,0)</f>
        <v>23500</v>
      </c>
      <c r="O65" s="18">
        <f>VLOOKUP(E65,'[1]Kodai Member Details'!$C$3:$K$174,4,0)</f>
        <v>23500</v>
      </c>
      <c r="P65" s="18" t="str">
        <f>VLOOKUP(E65,'[1]Kodai Member Details'!$C$3:$K$174,6,0)</f>
        <v>I.R.M</v>
      </c>
      <c r="Q65" s="18">
        <f t="shared" si="2"/>
        <v>0</v>
      </c>
      <c r="R65" s="18">
        <f t="shared" si="6"/>
        <v>37</v>
      </c>
      <c r="S65" s="18">
        <f t="shared" si="3"/>
        <v>18800</v>
      </c>
      <c r="T65" s="18">
        <f t="shared" si="4"/>
        <v>14717.171717171717</v>
      </c>
      <c r="U65" s="18">
        <f t="shared" si="5"/>
        <v>18800</v>
      </c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18" t="str">
        <f>VLOOKUP(E65,'[1]Kodai Member Details'!$C$3:$K$174,9,0)</f>
        <v>Last communication till 09</v>
      </c>
      <c r="AG65" s="24"/>
    </row>
    <row r="66" spans="1:33" x14ac:dyDescent="0.3">
      <c r="A66" s="20">
        <v>58</v>
      </c>
      <c r="B66" s="21"/>
      <c r="C66" s="22" t="s">
        <v>232</v>
      </c>
      <c r="D66" s="15" t="s">
        <v>43</v>
      </c>
      <c r="E66" s="22" t="s">
        <v>233</v>
      </c>
      <c r="F66" s="15" t="s">
        <v>45</v>
      </c>
      <c r="G66" s="15" t="s">
        <v>46</v>
      </c>
      <c r="H66" s="22"/>
      <c r="I66" s="16" t="s">
        <v>178</v>
      </c>
      <c r="J66" s="17">
        <v>1985</v>
      </c>
      <c r="K66" s="22" t="s">
        <v>234</v>
      </c>
      <c r="L66" s="23"/>
      <c r="M66" s="18">
        <f>VLOOKUP(E66,'[1]Kodai Member Details'!$C$3:$K$174,3,0)</f>
        <v>10500</v>
      </c>
      <c r="N66" s="18">
        <f>VLOOKUP(E66,'[1]Kodai Member Details'!$C$3:$K$174,4,0)</f>
        <v>10500</v>
      </c>
      <c r="O66" s="18">
        <f>VLOOKUP(E66,'[1]Kodai Member Details'!$C$3:$K$174,4,0)</f>
        <v>10500</v>
      </c>
      <c r="P66" s="18" t="str">
        <f>VLOOKUP(E66,'[1]Kodai Member Details'!$C$3:$K$174,6,0)</f>
        <v>I.R.M</v>
      </c>
      <c r="Q66" s="18">
        <f t="shared" si="2"/>
        <v>0</v>
      </c>
      <c r="R66" s="18">
        <f t="shared" si="6"/>
        <v>37</v>
      </c>
      <c r="S66" s="18">
        <f t="shared" si="3"/>
        <v>8400</v>
      </c>
      <c r="T66" s="18">
        <f t="shared" si="4"/>
        <v>6575.757575757576</v>
      </c>
      <c r="U66" s="18">
        <f t="shared" si="5"/>
        <v>8400</v>
      </c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18" t="str">
        <f>VLOOKUP(E66,'[1]Kodai Member Details'!$C$3:$K$174,9,0)</f>
        <v>Last communication till 95</v>
      </c>
      <c r="AG66" s="24"/>
    </row>
    <row r="67" spans="1:33" x14ac:dyDescent="0.3">
      <c r="A67" s="20">
        <v>59</v>
      </c>
      <c r="B67" s="21"/>
      <c r="C67" s="22" t="s">
        <v>235</v>
      </c>
      <c r="D67" s="15" t="s">
        <v>43</v>
      </c>
      <c r="E67" s="22" t="s">
        <v>236</v>
      </c>
      <c r="F67" s="15" t="s">
        <v>45</v>
      </c>
      <c r="G67" s="15" t="s">
        <v>46</v>
      </c>
      <c r="H67" s="22"/>
      <c r="I67" s="16" t="s">
        <v>237</v>
      </c>
      <c r="J67" s="17">
        <v>1985</v>
      </c>
      <c r="K67" s="22" t="s">
        <v>238</v>
      </c>
      <c r="L67" s="23"/>
      <c r="M67" s="18">
        <f>VLOOKUP(E67,'[1]Kodai Member Details'!$C$3:$K$174,3,0)</f>
        <v>10500</v>
      </c>
      <c r="N67" s="18">
        <f>VLOOKUP(E67,'[1]Kodai Member Details'!$C$3:$K$174,4,0)</f>
        <v>10500</v>
      </c>
      <c r="O67" s="18">
        <f>VLOOKUP(E67,'[1]Kodai Member Details'!$C$3:$K$174,4,0)</f>
        <v>10500</v>
      </c>
      <c r="P67" s="18" t="str">
        <f>VLOOKUP(E67,'[1]Kodai Member Details'!$C$3:$K$174,6,0)</f>
        <v>I.R.M</v>
      </c>
      <c r="Q67" s="18">
        <f t="shared" si="2"/>
        <v>0</v>
      </c>
      <c r="R67" s="18">
        <f t="shared" si="6"/>
        <v>37</v>
      </c>
      <c r="S67" s="18">
        <f t="shared" si="3"/>
        <v>8400</v>
      </c>
      <c r="T67" s="18">
        <f t="shared" si="4"/>
        <v>6575.757575757576</v>
      </c>
      <c r="U67" s="18">
        <f t="shared" si="5"/>
        <v>8400</v>
      </c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18" t="str">
        <f>VLOOKUP(E67,'[1]Kodai Member Details'!$C$3:$K$174,9,0)</f>
        <v>Last communication till 97</v>
      </c>
      <c r="AG67" s="24"/>
    </row>
    <row r="68" spans="1:33" x14ac:dyDescent="0.3">
      <c r="A68" s="20">
        <v>60</v>
      </c>
      <c r="B68" s="21"/>
      <c r="C68" s="22" t="s">
        <v>239</v>
      </c>
      <c r="D68" s="15" t="s">
        <v>43</v>
      </c>
      <c r="E68" s="22" t="s">
        <v>240</v>
      </c>
      <c r="F68" s="15" t="s">
        <v>45</v>
      </c>
      <c r="G68" s="15" t="s">
        <v>46</v>
      </c>
      <c r="H68" s="22"/>
      <c r="I68" s="16" t="s">
        <v>178</v>
      </c>
      <c r="J68" s="17">
        <v>1985</v>
      </c>
      <c r="K68" s="22" t="s">
        <v>241</v>
      </c>
      <c r="L68" s="23"/>
      <c r="M68" s="18">
        <f>VLOOKUP(E68,'[1]Kodai Member Details'!$C$3:$K$174,3,0)</f>
        <v>15500</v>
      </c>
      <c r="N68" s="18">
        <f>VLOOKUP(E68,'[1]Kodai Member Details'!$C$3:$K$174,4,0)</f>
        <v>15500</v>
      </c>
      <c r="O68" s="18">
        <f>VLOOKUP(E68,'[1]Kodai Member Details'!$C$3:$K$174,4,0)</f>
        <v>15500</v>
      </c>
      <c r="P68" s="18" t="str">
        <f>VLOOKUP(E68,'[1]Kodai Member Details'!$C$3:$K$174,6,0)</f>
        <v>I.R.M</v>
      </c>
      <c r="Q68" s="18">
        <f t="shared" si="2"/>
        <v>0</v>
      </c>
      <c r="R68" s="18">
        <f t="shared" si="6"/>
        <v>37</v>
      </c>
      <c r="S68" s="18">
        <f t="shared" si="3"/>
        <v>12400</v>
      </c>
      <c r="T68" s="18">
        <f t="shared" si="4"/>
        <v>9707.0707070707067</v>
      </c>
      <c r="U68" s="18">
        <f t="shared" si="5"/>
        <v>12400</v>
      </c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18" t="str">
        <f>VLOOKUP(E68,'[1]Kodai Member Details'!$C$3:$K$174,9,0)</f>
        <v>Only application form ,, 2 membshp 1883,1448. last comm 2014</v>
      </c>
      <c r="AG68" s="24"/>
    </row>
    <row r="69" spans="1:33" x14ac:dyDescent="0.3">
      <c r="A69" s="20">
        <v>61</v>
      </c>
      <c r="B69" s="21"/>
      <c r="C69" s="22" t="s">
        <v>242</v>
      </c>
      <c r="D69" s="15" t="s">
        <v>43</v>
      </c>
      <c r="E69" s="22" t="s">
        <v>243</v>
      </c>
      <c r="F69" s="15" t="s">
        <v>45</v>
      </c>
      <c r="G69" s="15" t="s">
        <v>46</v>
      </c>
      <c r="H69" s="22"/>
      <c r="I69" s="16" t="s">
        <v>178</v>
      </c>
      <c r="J69" s="17">
        <v>1985</v>
      </c>
      <c r="K69" s="22" t="s">
        <v>244</v>
      </c>
      <c r="L69" s="23"/>
      <c r="M69" s="18">
        <f>VLOOKUP(E69,'[1]Kodai Member Details'!$C$3:$K$174,3,0)</f>
        <v>15000</v>
      </c>
      <c r="N69" s="18">
        <f>VLOOKUP(E69,'[1]Kodai Member Details'!$C$3:$K$174,4,0)</f>
        <v>15500</v>
      </c>
      <c r="O69" s="18">
        <f>VLOOKUP(E69,'[1]Kodai Member Details'!$C$3:$K$174,4,0)</f>
        <v>15500</v>
      </c>
      <c r="P69" s="18" t="str">
        <f>VLOOKUP(E69,'[1]Kodai Member Details'!$C$3:$K$174,6,0)</f>
        <v>I.R.M</v>
      </c>
      <c r="Q69" s="18">
        <f t="shared" si="2"/>
        <v>0</v>
      </c>
      <c r="R69" s="18">
        <f t="shared" si="6"/>
        <v>37</v>
      </c>
      <c r="S69" s="18">
        <f t="shared" si="3"/>
        <v>12400</v>
      </c>
      <c r="T69" s="18">
        <f t="shared" si="4"/>
        <v>9707.0707070707067</v>
      </c>
      <c r="U69" s="18">
        <f t="shared" si="5"/>
        <v>12400</v>
      </c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18" t="str">
        <f>VLOOKUP(E69,'[1]Kodai Member Details'!$C$3:$K$174,9,0)</f>
        <v>Last communication till 92</v>
      </c>
      <c r="AG69" s="24"/>
    </row>
    <row r="70" spans="1:33" x14ac:dyDescent="0.3">
      <c r="A70" s="20">
        <v>62</v>
      </c>
      <c r="B70" s="21"/>
      <c r="C70" s="22" t="s">
        <v>245</v>
      </c>
      <c r="D70" s="15" t="s">
        <v>43</v>
      </c>
      <c r="E70" s="22" t="s">
        <v>246</v>
      </c>
      <c r="F70" s="15" t="s">
        <v>45</v>
      </c>
      <c r="G70" s="15" t="s">
        <v>46</v>
      </c>
      <c r="H70" s="22"/>
      <c r="I70" s="16" t="s">
        <v>224</v>
      </c>
      <c r="J70" s="17">
        <v>1985</v>
      </c>
      <c r="K70" s="22" t="s">
        <v>247</v>
      </c>
      <c r="L70" s="23"/>
      <c r="M70" s="18">
        <f>VLOOKUP(E70,'[1]Kodai Member Details'!$C$3:$K$174,3,0)</f>
        <v>21000</v>
      </c>
      <c r="N70" s="18">
        <f>VLOOKUP(E70,'[1]Kodai Member Details'!$C$3:$K$174,4,0)</f>
        <v>21000</v>
      </c>
      <c r="O70" s="18">
        <f>VLOOKUP(E70,'[1]Kodai Member Details'!$C$3:$K$174,4,0)</f>
        <v>21000</v>
      </c>
      <c r="P70" s="18" t="str">
        <f>VLOOKUP(E70,'[1]Kodai Member Details'!$C$3:$K$174,6,0)</f>
        <v>I.R.M</v>
      </c>
      <c r="Q70" s="18">
        <f t="shared" si="2"/>
        <v>0</v>
      </c>
      <c r="R70" s="18">
        <f t="shared" si="6"/>
        <v>37</v>
      </c>
      <c r="S70" s="18">
        <f t="shared" si="3"/>
        <v>16800</v>
      </c>
      <c r="T70" s="18">
        <f t="shared" si="4"/>
        <v>13151.515151515152</v>
      </c>
      <c r="U70" s="18">
        <f t="shared" si="5"/>
        <v>16800</v>
      </c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18" t="str">
        <f>VLOOKUP(E70,'[1]Kodai Member Details'!$C$3:$K$174,9,0)</f>
        <v>Only application form</v>
      </c>
      <c r="AG70" s="24"/>
    </row>
    <row r="71" spans="1:33" x14ac:dyDescent="0.3">
      <c r="A71" s="20">
        <v>63</v>
      </c>
      <c r="B71" s="21"/>
      <c r="C71" s="22" t="s">
        <v>248</v>
      </c>
      <c r="D71" s="15" t="s">
        <v>43</v>
      </c>
      <c r="E71" s="22" t="s">
        <v>249</v>
      </c>
      <c r="F71" s="15" t="s">
        <v>45</v>
      </c>
      <c r="G71" s="15" t="s">
        <v>46</v>
      </c>
      <c r="H71" s="22"/>
      <c r="I71" s="16" t="s">
        <v>82</v>
      </c>
      <c r="J71" s="17">
        <v>1985</v>
      </c>
      <c r="K71" s="22" t="s">
        <v>250</v>
      </c>
      <c r="L71" s="23"/>
      <c r="M71" s="18">
        <f>VLOOKUP(E71,'[1]Kodai Member Details'!$C$3:$K$174,3,0)</f>
        <v>18000</v>
      </c>
      <c r="N71" s="18">
        <f>VLOOKUP(E71,'[1]Kodai Member Details'!$C$3:$K$174,4,0)</f>
        <v>18000</v>
      </c>
      <c r="O71" s="18">
        <f>VLOOKUP(E71,'[1]Kodai Member Details'!$C$3:$K$174,4,0)</f>
        <v>18000</v>
      </c>
      <c r="P71" s="18" t="str">
        <f>VLOOKUP(E71,'[1]Kodai Member Details'!$C$3:$K$174,6,0)</f>
        <v>I.R.M</v>
      </c>
      <c r="Q71" s="18">
        <f t="shared" si="2"/>
        <v>0</v>
      </c>
      <c r="R71" s="18">
        <f t="shared" si="6"/>
        <v>37</v>
      </c>
      <c r="S71" s="18">
        <f t="shared" si="3"/>
        <v>14400</v>
      </c>
      <c r="T71" s="18">
        <f t="shared" si="4"/>
        <v>11272.727272727272</v>
      </c>
      <c r="U71" s="18">
        <f t="shared" si="5"/>
        <v>14400</v>
      </c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18" t="str">
        <f>VLOOKUP(E71,'[1]Kodai Member Details'!$C$3:$K$174,9,0)</f>
        <v>Last communication till 90</v>
      </c>
      <c r="AG71" s="24"/>
    </row>
    <row r="72" spans="1:33" x14ac:dyDescent="0.3">
      <c r="A72" s="20">
        <v>64</v>
      </c>
      <c r="B72" s="21"/>
      <c r="C72" s="22" t="s">
        <v>251</v>
      </c>
      <c r="D72" s="15" t="s">
        <v>43</v>
      </c>
      <c r="E72" s="22" t="s">
        <v>252</v>
      </c>
      <c r="F72" s="15" t="s">
        <v>45</v>
      </c>
      <c r="G72" s="15" t="s">
        <v>46</v>
      </c>
      <c r="H72" s="22"/>
      <c r="I72" s="16" t="s">
        <v>237</v>
      </c>
      <c r="J72" s="17">
        <v>1985</v>
      </c>
      <c r="K72" s="22" t="s">
        <v>253</v>
      </c>
      <c r="L72" s="23"/>
      <c r="M72" s="18">
        <f>VLOOKUP(E72,'[1]Kodai Member Details'!$C$3:$K$174,3,0)</f>
        <v>23500</v>
      </c>
      <c r="N72" s="18">
        <f>VLOOKUP(E72,'[1]Kodai Member Details'!$C$3:$K$174,4,0)</f>
        <v>23500</v>
      </c>
      <c r="O72" s="18">
        <f>VLOOKUP(E72,'[1]Kodai Member Details'!$C$3:$K$174,4,0)</f>
        <v>23500</v>
      </c>
      <c r="P72" s="18" t="str">
        <f>VLOOKUP(E72,'[1]Kodai Member Details'!$C$3:$K$174,6,0)</f>
        <v>I.R.M</v>
      </c>
      <c r="Q72" s="18">
        <f t="shared" si="2"/>
        <v>0</v>
      </c>
      <c r="R72" s="18">
        <f t="shared" si="6"/>
        <v>37</v>
      </c>
      <c r="S72" s="18">
        <f t="shared" si="3"/>
        <v>18800</v>
      </c>
      <c r="T72" s="18">
        <f t="shared" si="4"/>
        <v>14717.171717171717</v>
      </c>
      <c r="U72" s="18">
        <f t="shared" si="5"/>
        <v>18800</v>
      </c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18" t="str">
        <f>VLOOKUP(E72,'[1]Kodai Member Details'!$C$3:$K$174,9,0)</f>
        <v>Last communication till 2019</v>
      </c>
      <c r="AG72" s="24"/>
    </row>
    <row r="73" spans="1:33" x14ac:dyDescent="0.3">
      <c r="A73" s="20">
        <v>65</v>
      </c>
      <c r="B73" s="21"/>
      <c r="C73" s="22" t="s">
        <v>254</v>
      </c>
      <c r="D73" s="15" t="s">
        <v>43</v>
      </c>
      <c r="E73" s="22" t="s">
        <v>255</v>
      </c>
      <c r="F73" s="15" t="s">
        <v>45</v>
      </c>
      <c r="G73" s="15" t="s">
        <v>46</v>
      </c>
      <c r="H73" s="22"/>
      <c r="I73" s="16" t="s">
        <v>178</v>
      </c>
      <c r="J73" s="17">
        <v>1985</v>
      </c>
      <c r="K73" s="22" t="s">
        <v>256</v>
      </c>
      <c r="L73" s="23"/>
      <c r="M73" s="18">
        <f>VLOOKUP(E73,'[1]Kodai Member Details'!$C$3:$K$174,3,0)</f>
        <v>19500</v>
      </c>
      <c r="N73" s="18">
        <f>VLOOKUP(E73,'[1]Kodai Member Details'!$C$3:$K$174,4,0)</f>
        <v>19500</v>
      </c>
      <c r="O73" s="18">
        <f>VLOOKUP(E73,'[1]Kodai Member Details'!$C$3:$K$174,4,0)</f>
        <v>19500</v>
      </c>
      <c r="P73" s="18" t="str">
        <f>VLOOKUP(E73,'[1]Kodai Member Details'!$C$3:$K$174,6,0)</f>
        <v>Missing</v>
      </c>
      <c r="Q73" s="18">
        <f t="shared" ref="Q73:Q136" si="7">+N73-O73</f>
        <v>0</v>
      </c>
      <c r="R73" s="18">
        <f t="shared" si="6"/>
        <v>37</v>
      </c>
      <c r="S73" s="18">
        <f t="shared" ref="S73:S136" si="8">IF(P73="regular",((O73-(O73/99)*R73)),(O73-(O73*20%)))</f>
        <v>15600</v>
      </c>
      <c r="T73" s="18">
        <f t="shared" ref="T73:T136" si="9">((O73-(O73/99)*R73))</f>
        <v>12212.121212121212</v>
      </c>
      <c r="U73" s="18">
        <f t="shared" ref="U73:U136" si="10">IF(P73="regular",0,(O73-(O73*20%)))</f>
        <v>15600</v>
      </c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18" t="str">
        <f>VLOOKUP(E73,'[1]Kodai Member Details'!$C$3:$K$174,9,0)</f>
        <v>Record missed from file</v>
      </c>
      <c r="AG73" s="24"/>
    </row>
    <row r="74" spans="1:33" x14ac:dyDescent="0.3">
      <c r="A74" s="20">
        <v>66</v>
      </c>
      <c r="B74" s="21"/>
      <c r="C74" s="22" t="s">
        <v>257</v>
      </c>
      <c r="D74" s="15" t="s">
        <v>43</v>
      </c>
      <c r="E74" s="22" t="s">
        <v>258</v>
      </c>
      <c r="F74" s="15" t="s">
        <v>45</v>
      </c>
      <c r="G74" s="15" t="s">
        <v>46</v>
      </c>
      <c r="H74" s="22"/>
      <c r="I74" s="16">
        <v>45148</v>
      </c>
      <c r="J74" s="17">
        <v>1985</v>
      </c>
      <c r="K74" s="22" t="s">
        <v>259</v>
      </c>
      <c r="L74" s="23"/>
      <c r="M74" s="18">
        <f>VLOOKUP(E74,'[1]Kodai Member Details'!$C$3:$K$174,3,0)</f>
        <v>15500</v>
      </c>
      <c r="N74" s="18">
        <f>VLOOKUP(E74,'[1]Kodai Member Details'!$C$3:$K$174,4,0)</f>
        <v>15500</v>
      </c>
      <c r="O74" s="18">
        <f>VLOOKUP(E74,'[1]Kodai Member Details'!$C$3:$K$174,4,0)</f>
        <v>15500</v>
      </c>
      <c r="P74" s="18" t="str">
        <f>VLOOKUP(E74,'[1]Kodai Member Details'!$C$3:$K$174,6,0)</f>
        <v>I.R.M</v>
      </c>
      <c r="Q74" s="18">
        <f t="shared" si="7"/>
        <v>0</v>
      </c>
      <c r="R74" s="18">
        <f t="shared" ref="R74:R137" si="11">+$R$7-J74</f>
        <v>37</v>
      </c>
      <c r="S74" s="18">
        <f t="shared" si="8"/>
        <v>12400</v>
      </c>
      <c r="T74" s="18">
        <f t="shared" si="9"/>
        <v>9707.0707070707067</v>
      </c>
      <c r="U74" s="18">
        <f t="shared" si="10"/>
        <v>12400</v>
      </c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18" t="str">
        <f>VLOOKUP(E74,'[1]Kodai Member Details'!$C$3:$K$174,9,0)</f>
        <v>Last communication till 90</v>
      </c>
      <c r="AG74" s="24"/>
    </row>
    <row r="75" spans="1:33" x14ac:dyDescent="0.3">
      <c r="A75" s="20">
        <v>67</v>
      </c>
      <c r="B75" s="21"/>
      <c r="C75" s="22" t="s">
        <v>260</v>
      </c>
      <c r="D75" s="15" t="s">
        <v>43</v>
      </c>
      <c r="E75" s="22" t="s">
        <v>261</v>
      </c>
      <c r="F75" s="15" t="s">
        <v>45</v>
      </c>
      <c r="G75" s="15" t="s">
        <v>46</v>
      </c>
      <c r="H75" s="22"/>
      <c r="I75" s="16" t="s">
        <v>154</v>
      </c>
      <c r="J75" s="17">
        <v>1985</v>
      </c>
      <c r="K75" s="22" t="s">
        <v>262</v>
      </c>
      <c r="L75" s="23"/>
      <c r="M75" s="18">
        <f>VLOOKUP(E75,'[1]Kodai Member Details'!$C$3:$K$174,3,0)</f>
        <v>26500</v>
      </c>
      <c r="N75" s="18">
        <f>VLOOKUP(E75,'[1]Kodai Member Details'!$C$3:$K$174,4,0)</f>
        <v>26500</v>
      </c>
      <c r="O75" s="18">
        <f>VLOOKUP(E75,'[1]Kodai Member Details'!$C$3:$K$174,4,0)</f>
        <v>26500</v>
      </c>
      <c r="P75" s="18" t="str">
        <f>VLOOKUP(E75,'[1]Kodai Member Details'!$C$3:$K$174,6,0)</f>
        <v>I.R.M</v>
      </c>
      <c r="Q75" s="18">
        <f t="shared" si="7"/>
        <v>0</v>
      </c>
      <c r="R75" s="18">
        <f t="shared" si="11"/>
        <v>37</v>
      </c>
      <c r="S75" s="18">
        <f t="shared" si="8"/>
        <v>21200</v>
      </c>
      <c r="T75" s="18">
        <f t="shared" si="9"/>
        <v>16595.959595959597</v>
      </c>
      <c r="U75" s="18">
        <f t="shared" si="10"/>
        <v>21200</v>
      </c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18" t="str">
        <f>VLOOKUP(E75,'[1]Kodai Member Details'!$C$3:$K$174,9,0)</f>
        <v xml:space="preserve">Last communication till 97..goa 339 </v>
      </c>
      <c r="AG75" s="24"/>
    </row>
    <row r="76" spans="1:33" x14ac:dyDescent="0.3">
      <c r="A76" s="20">
        <v>68</v>
      </c>
      <c r="B76" s="21"/>
      <c r="C76" s="22" t="s">
        <v>263</v>
      </c>
      <c r="D76" s="15" t="s">
        <v>43</v>
      </c>
      <c r="E76" s="22" t="s">
        <v>264</v>
      </c>
      <c r="F76" s="15" t="s">
        <v>45</v>
      </c>
      <c r="G76" s="15" t="s">
        <v>46</v>
      </c>
      <c r="H76" s="22"/>
      <c r="I76" s="16" t="s">
        <v>154</v>
      </c>
      <c r="J76" s="17">
        <v>1985</v>
      </c>
      <c r="K76" s="22" t="s">
        <v>265</v>
      </c>
      <c r="L76" s="23"/>
      <c r="M76" s="18">
        <f>VLOOKUP(E76,'[1]Kodai Member Details'!$C$3:$K$174,3,0)</f>
        <v>26500</v>
      </c>
      <c r="N76" s="18">
        <f>VLOOKUP(E76,'[1]Kodai Member Details'!$C$3:$K$174,4,0)</f>
        <v>26500</v>
      </c>
      <c r="O76" s="18">
        <f>VLOOKUP(E76,'[1]Kodai Member Details'!$C$3:$K$174,4,0)</f>
        <v>26500</v>
      </c>
      <c r="P76" s="18" t="str">
        <f>VLOOKUP(E76,'[1]Kodai Member Details'!$C$3:$K$174,6,0)</f>
        <v>I.R.M</v>
      </c>
      <c r="Q76" s="18">
        <f t="shared" si="7"/>
        <v>0</v>
      </c>
      <c r="R76" s="18">
        <f t="shared" si="11"/>
        <v>37</v>
      </c>
      <c r="S76" s="18">
        <f t="shared" si="8"/>
        <v>21200</v>
      </c>
      <c r="T76" s="18">
        <f t="shared" si="9"/>
        <v>16595.959595959597</v>
      </c>
      <c r="U76" s="18">
        <f t="shared" si="10"/>
        <v>21200</v>
      </c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18" t="str">
        <f>VLOOKUP(E76,'[1]Kodai Member Details'!$C$3:$K$174,9,0)</f>
        <v xml:space="preserve">Last communication till 97..goa 339 </v>
      </c>
      <c r="AG76" s="24"/>
    </row>
    <row r="77" spans="1:33" x14ac:dyDescent="0.3">
      <c r="A77" s="20">
        <v>69</v>
      </c>
      <c r="B77" s="21"/>
      <c r="C77" s="22" t="s">
        <v>266</v>
      </c>
      <c r="D77" s="15" t="s">
        <v>43</v>
      </c>
      <c r="E77" s="22" t="s">
        <v>267</v>
      </c>
      <c r="F77" s="15" t="s">
        <v>45</v>
      </c>
      <c r="G77" s="15" t="s">
        <v>46</v>
      </c>
      <c r="H77" s="22"/>
      <c r="I77" s="16" t="s">
        <v>268</v>
      </c>
      <c r="J77" s="17">
        <v>1985</v>
      </c>
      <c r="K77" s="22" t="s">
        <v>269</v>
      </c>
      <c r="L77" s="23"/>
      <c r="M77" s="18">
        <f>VLOOKUP(E77,'[1]Kodai Member Details'!$C$3:$K$174,3,0)</f>
        <v>20250</v>
      </c>
      <c r="N77" s="18">
        <f>VLOOKUP(E77,'[1]Kodai Member Details'!$C$3:$K$174,4,0)</f>
        <v>20250</v>
      </c>
      <c r="O77" s="18">
        <f>VLOOKUP(E77,'[1]Kodai Member Details'!$C$3:$K$174,4,0)</f>
        <v>20250</v>
      </c>
      <c r="P77" s="18" t="str">
        <f>VLOOKUP(E77,'[1]Kodai Member Details'!$C$3:$K$174,6,0)</f>
        <v>I.R.M</v>
      </c>
      <c r="Q77" s="18">
        <f t="shared" si="7"/>
        <v>0</v>
      </c>
      <c r="R77" s="18">
        <f t="shared" si="11"/>
        <v>37</v>
      </c>
      <c r="S77" s="18">
        <f t="shared" si="8"/>
        <v>16200</v>
      </c>
      <c r="T77" s="18">
        <f t="shared" si="9"/>
        <v>12681.818181818182</v>
      </c>
      <c r="U77" s="18">
        <f t="shared" si="10"/>
        <v>16200</v>
      </c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18" t="str">
        <f>VLOOKUP(E77,'[1]Kodai Member Details'!$C$3:$K$174,9,0)</f>
        <v>Last communication till 98</v>
      </c>
      <c r="AG77" s="24"/>
    </row>
    <row r="78" spans="1:33" x14ac:dyDescent="0.3">
      <c r="A78" s="20">
        <v>70</v>
      </c>
      <c r="B78" s="21"/>
      <c r="C78" s="22" t="s">
        <v>270</v>
      </c>
      <c r="D78" s="15" t="s">
        <v>43</v>
      </c>
      <c r="E78" s="22" t="s">
        <v>271</v>
      </c>
      <c r="F78" s="15" t="s">
        <v>45</v>
      </c>
      <c r="G78" s="15" t="s">
        <v>46</v>
      </c>
      <c r="H78" s="22"/>
      <c r="I78" s="16">
        <v>45209</v>
      </c>
      <c r="J78" s="17">
        <v>1985</v>
      </c>
      <c r="K78" s="22" t="s">
        <v>272</v>
      </c>
      <c r="L78" s="23"/>
      <c r="M78" s="18">
        <f>VLOOKUP(E78,'[1]Kodai Member Details'!$C$3:$K$174,3,0)</f>
        <v>23500</v>
      </c>
      <c r="N78" s="18">
        <f>VLOOKUP(E78,'[1]Kodai Member Details'!$C$3:$K$174,4,0)</f>
        <v>23500</v>
      </c>
      <c r="O78" s="18">
        <f>VLOOKUP(E78,'[1]Kodai Member Details'!$C$3:$K$174,4,0)</f>
        <v>23500</v>
      </c>
      <c r="P78" s="18" t="str">
        <f>VLOOKUP(E78,'[1]Kodai Member Details'!$C$3:$K$174,6,0)</f>
        <v>I.R.M</v>
      </c>
      <c r="Q78" s="18">
        <f t="shared" si="7"/>
        <v>0</v>
      </c>
      <c r="R78" s="18">
        <f t="shared" si="11"/>
        <v>37</v>
      </c>
      <c r="S78" s="18">
        <f t="shared" si="8"/>
        <v>18800</v>
      </c>
      <c r="T78" s="18">
        <f t="shared" si="9"/>
        <v>14717.171717171717</v>
      </c>
      <c r="U78" s="18">
        <f t="shared" si="10"/>
        <v>18800</v>
      </c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18" t="str">
        <f>VLOOKUP(E78,'[1]Kodai Member Details'!$C$3:$K$174,9,0)</f>
        <v>Last communication till 93</v>
      </c>
      <c r="AG78" s="24"/>
    </row>
    <row r="79" spans="1:33" x14ac:dyDescent="0.3">
      <c r="A79" s="20">
        <v>71</v>
      </c>
      <c r="B79" s="21"/>
      <c r="C79" s="22" t="s">
        <v>273</v>
      </c>
      <c r="D79" s="15" t="s">
        <v>43</v>
      </c>
      <c r="E79" s="22" t="s">
        <v>274</v>
      </c>
      <c r="F79" s="15" t="s">
        <v>45</v>
      </c>
      <c r="G79" s="15" t="s">
        <v>46</v>
      </c>
      <c r="H79" s="22"/>
      <c r="I79" s="16" t="s">
        <v>268</v>
      </c>
      <c r="J79" s="17">
        <v>1985</v>
      </c>
      <c r="K79" s="22" t="s">
        <v>275</v>
      </c>
      <c r="L79" s="23"/>
      <c r="M79" s="18">
        <f>VLOOKUP(E79,'[1]Kodai Member Details'!$C$3:$K$174,3,0)</f>
        <v>14400</v>
      </c>
      <c r="N79" s="18">
        <f>VLOOKUP(E79,'[1]Kodai Member Details'!$C$3:$K$174,4,0)</f>
        <v>14400</v>
      </c>
      <c r="O79" s="18">
        <f>VLOOKUP(E79,'[1]Kodai Member Details'!$C$3:$K$174,4,0)</f>
        <v>14400</v>
      </c>
      <c r="P79" s="18" t="str">
        <f>VLOOKUP(E79,'[1]Kodai Member Details'!$C$3:$K$174,6,0)</f>
        <v>I.R.M</v>
      </c>
      <c r="Q79" s="18">
        <f t="shared" si="7"/>
        <v>0</v>
      </c>
      <c r="R79" s="18">
        <f t="shared" si="11"/>
        <v>37</v>
      </c>
      <c r="S79" s="18">
        <f t="shared" si="8"/>
        <v>11520</v>
      </c>
      <c r="T79" s="18">
        <f t="shared" si="9"/>
        <v>9018.181818181818</v>
      </c>
      <c r="U79" s="18">
        <f t="shared" si="10"/>
        <v>11520</v>
      </c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18" t="str">
        <f>VLOOKUP(E79,'[1]Kodai Member Details'!$C$3:$K$174,9,0)</f>
        <v>Last communication till 09</v>
      </c>
      <c r="AG79" s="24"/>
    </row>
    <row r="80" spans="1:33" x14ac:dyDescent="0.3">
      <c r="A80" s="20">
        <v>72</v>
      </c>
      <c r="B80" s="21"/>
      <c r="C80" s="22" t="s">
        <v>276</v>
      </c>
      <c r="D80" s="15" t="s">
        <v>43</v>
      </c>
      <c r="E80" s="22" t="s">
        <v>277</v>
      </c>
      <c r="F80" s="15" t="s">
        <v>45</v>
      </c>
      <c r="G80" s="15" t="s">
        <v>46</v>
      </c>
      <c r="H80" s="22"/>
      <c r="I80" s="16" t="s">
        <v>278</v>
      </c>
      <c r="J80" s="17">
        <v>1985</v>
      </c>
      <c r="K80" s="22" t="s">
        <v>279</v>
      </c>
      <c r="L80" s="23"/>
      <c r="M80" s="18">
        <f>VLOOKUP(E80,'[1]Kodai Member Details'!$C$3:$K$174,3,0)</f>
        <v>20250</v>
      </c>
      <c r="N80" s="18">
        <f>VLOOKUP(E80,'[1]Kodai Member Details'!$C$3:$K$174,4,0)</f>
        <v>20250</v>
      </c>
      <c r="O80" s="18">
        <f>VLOOKUP(E80,'[1]Kodai Member Details'!$C$3:$K$174,4,0)</f>
        <v>20250</v>
      </c>
      <c r="P80" s="18" t="str">
        <f>VLOOKUP(E80,'[1]Kodai Member Details'!$C$3:$K$174,6,0)</f>
        <v>I.R.M</v>
      </c>
      <c r="Q80" s="18">
        <f t="shared" si="7"/>
        <v>0</v>
      </c>
      <c r="R80" s="18">
        <f t="shared" si="11"/>
        <v>37</v>
      </c>
      <c r="S80" s="18">
        <f t="shared" si="8"/>
        <v>16200</v>
      </c>
      <c r="T80" s="18">
        <f t="shared" si="9"/>
        <v>12681.818181818182</v>
      </c>
      <c r="U80" s="18">
        <f t="shared" si="10"/>
        <v>16200</v>
      </c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18" t="str">
        <f>VLOOKUP(E80,'[1]Kodai Member Details'!$C$3:$K$174,9,0)</f>
        <v>Only applicaton form</v>
      </c>
      <c r="AG80" s="24"/>
    </row>
    <row r="81" spans="1:33" x14ac:dyDescent="0.3">
      <c r="A81" s="20">
        <v>73</v>
      </c>
      <c r="B81" s="21"/>
      <c r="C81" s="22" t="s">
        <v>280</v>
      </c>
      <c r="D81" s="15" t="s">
        <v>43</v>
      </c>
      <c r="E81" s="22" t="s">
        <v>281</v>
      </c>
      <c r="F81" s="15" t="s">
        <v>45</v>
      </c>
      <c r="G81" s="15" t="s">
        <v>46</v>
      </c>
      <c r="H81" s="22"/>
      <c r="I81" s="16">
        <v>45112</v>
      </c>
      <c r="J81" s="25">
        <v>1986</v>
      </c>
      <c r="K81" s="22" t="s">
        <v>282</v>
      </c>
      <c r="L81" s="23"/>
      <c r="M81" s="18">
        <f>VLOOKUP(E81,'[1]Kodai Member Details'!$C$3:$K$174,3,0)</f>
        <v>19750</v>
      </c>
      <c r="N81" s="18">
        <f>VLOOKUP(E81,'[1]Kodai Member Details'!$C$3:$K$174,4,0)</f>
        <v>19750</v>
      </c>
      <c r="O81" s="18">
        <f>VLOOKUP(E81,'[1]Kodai Member Details'!$C$3:$K$174,4,0)</f>
        <v>19750</v>
      </c>
      <c r="P81" s="18" t="str">
        <f>VLOOKUP(E81,'[1]Kodai Member Details'!$C$3:$K$174,6,0)</f>
        <v>I.R.M</v>
      </c>
      <c r="Q81" s="18">
        <f t="shared" si="7"/>
        <v>0</v>
      </c>
      <c r="R81" s="18">
        <f t="shared" si="11"/>
        <v>36</v>
      </c>
      <c r="S81" s="18">
        <f t="shared" si="8"/>
        <v>15800</v>
      </c>
      <c r="T81" s="18">
        <f t="shared" si="9"/>
        <v>12568.181818181818</v>
      </c>
      <c r="U81" s="18">
        <f t="shared" si="10"/>
        <v>15800</v>
      </c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18" t="str">
        <f>VLOOKUP(E81,'[1]Kodai Member Details'!$C$3:$K$174,9,0)</f>
        <v>Last communication till 92</v>
      </c>
      <c r="AG81" s="24"/>
    </row>
    <row r="82" spans="1:33" x14ac:dyDescent="0.3">
      <c r="A82" s="20">
        <v>74</v>
      </c>
      <c r="B82" s="21"/>
      <c r="C82" s="22" t="s">
        <v>283</v>
      </c>
      <c r="D82" s="15" t="s">
        <v>43</v>
      </c>
      <c r="E82" s="22" t="s">
        <v>284</v>
      </c>
      <c r="F82" s="15" t="s">
        <v>45</v>
      </c>
      <c r="G82" s="15" t="s">
        <v>46</v>
      </c>
      <c r="H82" s="22"/>
      <c r="I82" s="16">
        <v>45204</v>
      </c>
      <c r="J82" s="25">
        <v>1986</v>
      </c>
      <c r="K82" s="22" t="s">
        <v>285</v>
      </c>
      <c r="L82" s="23"/>
      <c r="M82" s="18">
        <f>VLOOKUP(E82,'[1]Kodai Member Details'!$C$3:$K$174,3,0)</f>
        <v>25150</v>
      </c>
      <c r="N82" s="18">
        <f>VLOOKUP(E82,'[1]Kodai Member Details'!$C$3:$K$174,4,0)</f>
        <v>25150</v>
      </c>
      <c r="O82" s="18">
        <f>VLOOKUP(E82,'[1]Kodai Member Details'!$C$3:$K$174,4,0)</f>
        <v>25150</v>
      </c>
      <c r="P82" s="18" t="str">
        <f>VLOOKUP(E82,'[1]Kodai Member Details'!$C$3:$K$174,6,0)</f>
        <v>I.R.M</v>
      </c>
      <c r="Q82" s="18">
        <f t="shared" si="7"/>
        <v>0</v>
      </c>
      <c r="R82" s="18">
        <f t="shared" si="11"/>
        <v>36</v>
      </c>
      <c r="S82" s="18">
        <f t="shared" si="8"/>
        <v>20120</v>
      </c>
      <c r="T82" s="18">
        <f t="shared" si="9"/>
        <v>16004.545454545454</v>
      </c>
      <c r="U82" s="18">
        <f t="shared" si="10"/>
        <v>20120</v>
      </c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18" t="str">
        <f>VLOOKUP(E82,'[1]Kodai Member Details'!$C$3:$K$174,9,0)</f>
        <v>Last communication till 90</v>
      </c>
      <c r="AG82" s="24"/>
    </row>
    <row r="83" spans="1:33" x14ac:dyDescent="0.3">
      <c r="A83" s="20">
        <v>75</v>
      </c>
      <c r="B83" s="21"/>
      <c r="C83" s="22" t="s">
        <v>286</v>
      </c>
      <c r="D83" s="15" t="s">
        <v>43</v>
      </c>
      <c r="E83" s="22" t="s">
        <v>287</v>
      </c>
      <c r="F83" s="15" t="s">
        <v>45</v>
      </c>
      <c r="G83" s="15" t="s">
        <v>46</v>
      </c>
      <c r="H83" s="22"/>
      <c r="I83" s="16" t="s">
        <v>288</v>
      </c>
      <c r="J83" s="25">
        <v>1986</v>
      </c>
      <c r="K83" s="22" t="s">
        <v>289</v>
      </c>
      <c r="L83" s="23"/>
      <c r="M83" s="18">
        <f>VLOOKUP(E83,'[1]Kodai Member Details'!$C$3:$K$174,3,0)</f>
        <v>16150</v>
      </c>
      <c r="N83" s="18">
        <f>VLOOKUP(E83,'[1]Kodai Member Details'!$C$3:$K$174,4,0)</f>
        <v>16150</v>
      </c>
      <c r="O83" s="18">
        <f>VLOOKUP(E83,'[1]Kodai Member Details'!$C$3:$K$174,4,0)</f>
        <v>16150</v>
      </c>
      <c r="P83" s="18" t="str">
        <f>VLOOKUP(E83,'[1]Kodai Member Details'!$C$3:$K$174,6,0)</f>
        <v>I.R.M</v>
      </c>
      <c r="Q83" s="18">
        <f t="shared" si="7"/>
        <v>0</v>
      </c>
      <c r="R83" s="18">
        <f t="shared" si="11"/>
        <v>36</v>
      </c>
      <c r="S83" s="18">
        <f t="shared" si="8"/>
        <v>12920</v>
      </c>
      <c r="T83" s="18">
        <f t="shared" si="9"/>
        <v>10277.272727272728</v>
      </c>
      <c r="U83" s="18">
        <f t="shared" si="10"/>
        <v>12920</v>
      </c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18" t="str">
        <f>VLOOKUP(E83,'[1]Kodai Member Details'!$C$3:$K$174,9,0)</f>
        <v xml:space="preserve">Only application form </v>
      </c>
      <c r="AG83" s="24"/>
    </row>
    <row r="84" spans="1:33" x14ac:dyDescent="0.3">
      <c r="A84" s="20">
        <v>76</v>
      </c>
      <c r="B84" s="21"/>
      <c r="C84" s="22" t="s">
        <v>290</v>
      </c>
      <c r="D84" s="15" t="s">
        <v>43</v>
      </c>
      <c r="E84" s="22" t="s">
        <v>291</v>
      </c>
      <c r="F84" s="15" t="s">
        <v>45</v>
      </c>
      <c r="G84" s="15" t="s">
        <v>46</v>
      </c>
      <c r="H84" s="22"/>
      <c r="I84" s="16">
        <v>45175</v>
      </c>
      <c r="J84" s="25">
        <v>1986</v>
      </c>
      <c r="K84" s="22" t="s">
        <v>292</v>
      </c>
      <c r="L84" s="23"/>
      <c r="M84" s="18">
        <f>VLOOKUP(E84,'[1]Kodai Member Details'!$C$3:$K$174,3,0)</f>
        <v>16650</v>
      </c>
      <c r="N84" s="18">
        <f>VLOOKUP(E84,'[1]Kodai Member Details'!$C$3:$K$174,4,0)</f>
        <v>16150</v>
      </c>
      <c r="O84" s="18">
        <f>VLOOKUP(E84,'[1]Kodai Member Details'!$C$3:$K$174,4,0)</f>
        <v>16150</v>
      </c>
      <c r="P84" s="18" t="str">
        <f>VLOOKUP(E84,'[1]Kodai Member Details'!$C$3:$K$174,6,0)</f>
        <v>I.R.M</v>
      </c>
      <c r="Q84" s="18">
        <f t="shared" si="7"/>
        <v>0</v>
      </c>
      <c r="R84" s="18">
        <f t="shared" si="11"/>
        <v>36</v>
      </c>
      <c r="S84" s="18">
        <f t="shared" si="8"/>
        <v>12920</v>
      </c>
      <c r="T84" s="18">
        <f t="shared" si="9"/>
        <v>10277.272727272728</v>
      </c>
      <c r="U84" s="18">
        <f t="shared" si="10"/>
        <v>12920</v>
      </c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18" t="str">
        <f>VLOOKUP(E84,'[1]Kodai Member Details'!$C$3:$K$174,9,0)</f>
        <v>Last communication till 96</v>
      </c>
      <c r="AG84" s="24"/>
    </row>
    <row r="85" spans="1:33" x14ac:dyDescent="0.3">
      <c r="A85" s="20">
        <v>77</v>
      </c>
      <c r="B85" s="21"/>
      <c r="C85" s="22" t="s">
        <v>293</v>
      </c>
      <c r="D85" s="15" t="s">
        <v>43</v>
      </c>
      <c r="E85" s="22" t="s">
        <v>294</v>
      </c>
      <c r="F85" s="15" t="s">
        <v>45</v>
      </c>
      <c r="G85" s="15" t="s">
        <v>46</v>
      </c>
      <c r="H85" s="22"/>
      <c r="I85" s="16" t="s">
        <v>295</v>
      </c>
      <c r="J85" s="25">
        <v>1986</v>
      </c>
      <c r="K85" s="22" t="s">
        <v>296</v>
      </c>
      <c r="L85" s="23"/>
      <c r="M85" s="18">
        <f>VLOOKUP(E85,'[1]Kodai Member Details'!$C$3:$K$174,3,0)</f>
        <v>25150</v>
      </c>
      <c r="N85" s="18">
        <f>VLOOKUP(E85,'[1]Kodai Member Details'!$C$3:$K$174,4,0)</f>
        <v>25150</v>
      </c>
      <c r="O85" s="18">
        <f>VLOOKUP(E85,'[1]Kodai Member Details'!$C$3:$K$174,4,0)</f>
        <v>25150</v>
      </c>
      <c r="P85" s="18" t="str">
        <f>VLOOKUP(E85,'[1]Kodai Member Details'!$C$3:$K$174,6,0)</f>
        <v>R.M</v>
      </c>
      <c r="Q85" s="18">
        <f t="shared" si="7"/>
        <v>0</v>
      </c>
      <c r="R85" s="18">
        <f t="shared" si="11"/>
        <v>36</v>
      </c>
      <c r="S85" s="18">
        <f t="shared" si="8"/>
        <v>20120</v>
      </c>
      <c r="T85" s="18">
        <f t="shared" si="9"/>
        <v>16004.545454545454</v>
      </c>
      <c r="U85" s="18">
        <f t="shared" si="10"/>
        <v>20120</v>
      </c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18" t="str">
        <f>VLOOKUP(E85,'[1]Kodai Member Details'!$C$3:$K$174,9,0)</f>
        <v>Last communication till 14 and 2 more membership</v>
      </c>
      <c r="AG85" s="24"/>
    </row>
    <row r="86" spans="1:33" x14ac:dyDescent="0.3">
      <c r="A86" s="20">
        <v>78</v>
      </c>
      <c r="B86" s="21"/>
      <c r="C86" s="22" t="s">
        <v>297</v>
      </c>
      <c r="D86" s="15" t="s">
        <v>43</v>
      </c>
      <c r="E86" s="22" t="s">
        <v>298</v>
      </c>
      <c r="F86" s="15" t="s">
        <v>45</v>
      </c>
      <c r="G86" s="15" t="s">
        <v>46</v>
      </c>
      <c r="H86" s="22"/>
      <c r="I86" s="16" t="s">
        <v>299</v>
      </c>
      <c r="J86" s="25">
        <v>1986</v>
      </c>
      <c r="K86" s="22" t="s">
        <v>300</v>
      </c>
      <c r="L86" s="23"/>
      <c r="M86" s="18">
        <f>VLOOKUP(E86,'[1]Kodai Member Details'!$C$3:$K$174,3,0)</f>
        <v>16650</v>
      </c>
      <c r="N86" s="18">
        <f>VLOOKUP(E86,'[1]Kodai Member Details'!$C$3:$K$174,4,0)</f>
        <v>16650</v>
      </c>
      <c r="O86" s="18">
        <f>VLOOKUP(E86,'[1]Kodai Member Details'!$C$3:$K$174,4,0)</f>
        <v>16650</v>
      </c>
      <c r="P86" s="18" t="str">
        <f>VLOOKUP(E86,'[1]Kodai Member Details'!$C$3:$K$174,6,0)</f>
        <v>I.R.M</v>
      </c>
      <c r="Q86" s="18">
        <f t="shared" si="7"/>
        <v>0</v>
      </c>
      <c r="R86" s="18">
        <f t="shared" si="11"/>
        <v>36</v>
      </c>
      <c r="S86" s="18">
        <f t="shared" si="8"/>
        <v>13320</v>
      </c>
      <c r="T86" s="18">
        <f t="shared" si="9"/>
        <v>10595.454545454544</v>
      </c>
      <c r="U86" s="18">
        <f t="shared" si="10"/>
        <v>13320</v>
      </c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18" t="str">
        <f>VLOOKUP(E86,'[1]Kodai Member Details'!$C$3:$K$174,9,0)</f>
        <v>Two application form</v>
      </c>
      <c r="AG86" s="24"/>
    </row>
    <row r="87" spans="1:33" x14ac:dyDescent="0.3">
      <c r="A87" s="20">
        <v>79</v>
      </c>
      <c r="B87" s="21"/>
      <c r="C87" s="22" t="s">
        <v>301</v>
      </c>
      <c r="D87" s="15" t="s">
        <v>43</v>
      </c>
      <c r="E87" s="22" t="s">
        <v>302</v>
      </c>
      <c r="F87" s="15" t="s">
        <v>45</v>
      </c>
      <c r="G87" s="15" t="s">
        <v>46</v>
      </c>
      <c r="H87" s="22"/>
      <c r="I87" s="16" t="s">
        <v>303</v>
      </c>
      <c r="J87" s="25">
        <v>1986</v>
      </c>
      <c r="K87" s="22" t="s">
        <v>304</v>
      </c>
      <c r="L87" s="23"/>
      <c r="M87" s="18">
        <f>VLOOKUP(E87,'[1]Kodai Member Details'!$C$3:$K$174,3,0)</f>
        <v>15750</v>
      </c>
      <c r="N87" s="18">
        <f>VLOOKUP(E87,'[1]Kodai Member Details'!$C$3:$K$174,4,0)</f>
        <v>15750</v>
      </c>
      <c r="O87" s="18">
        <f>VLOOKUP(E87,'[1]Kodai Member Details'!$C$3:$K$174,4,0)</f>
        <v>15750</v>
      </c>
      <c r="P87" s="18" t="str">
        <f>VLOOKUP(E87,'[1]Kodai Member Details'!$C$3:$K$174,6,0)</f>
        <v>I.R.M</v>
      </c>
      <c r="Q87" s="18">
        <f t="shared" si="7"/>
        <v>0</v>
      </c>
      <c r="R87" s="18">
        <f t="shared" si="11"/>
        <v>36</v>
      </c>
      <c r="S87" s="18">
        <f t="shared" si="8"/>
        <v>12600</v>
      </c>
      <c r="T87" s="18">
        <f t="shared" si="9"/>
        <v>10022.727272727272</v>
      </c>
      <c r="U87" s="18">
        <f t="shared" si="10"/>
        <v>12600</v>
      </c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18" t="str">
        <f>VLOOKUP(E87,'[1]Kodai Member Details'!$C$3:$K$174,9,0)</f>
        <v>Last communication 02</v>
      </c>
      <c r="AG87" s="24"/>
    </row>
    <row r="88" spans="1:33" x14ac:dyDescent="0.3">
      <c r="A88" s="20">
        <v>80</v>
      </c>
      <c r="B88" s="21"/>
      <c r="C88" s="22" t="s">
        <v>305</v>
      </c>
      <c r="D88" s="15" t="s">
        <v>43</v>
      </c>
      <c r="E88" s="22" t="s">
        <v>306</v>
      </c>
      <c r="F88" s="15" t="s">
        <v>45</v>
      </c>
      <c r="G88" s="15" t="s">
        <v>46</v>
      </c>
      <c r="H88" s="22"/>
      <c r="I88" s="16">
        <v>45082</v>
      </c>
      <c r="J88" s="25">
        <v>1986</v>
      </c>
      <c r="K88" s="22" t="s">
        <v>307</v>
      </c>
      <c r="L88" s="23"/>
      <c r="M88" s="18">
        <f>VLOOKUP(E88,'[1]Kodai Member Details'!$C$3:$K$174,3,0)</f>
        <v>20250</v>
      </c>
      <c r="N88" s="18">
        <f>VLOOKUP(E88,'[1]Kodai Member Details'!$C$3:$K$174,4,0)</f>
        <v>20250</v>
      </c>
      <c r="O88" s="18">
        <f>VLOOKUP(E88,'[1]Kodai Member Details'!$C$3:$K$174,4,0)</f>
        <v>20250</v>
      </c>
      <c r="P88" s="18" t="str">
        <f>VLOOKUP(E88,'[1]Kodai Member Details'!$C$3:$K$174,6,0)</f>
        <v>I.R.M</v>
      </c>
      <c r="Q88" s="18">
        <f t="shared" si="7"/>
        <v>0</v>
      </c>
      <c r="R88" s="18">
        <f t="shared" si="11"/>
        <v>36</v>
      </c>
      <c r="S88" s="18">
        <f t="shared" si="8"/>
        <v>16200</v>
      </c>
      <c r="T88" s="18">
        <f t="shared" si="9"/>
        <v>12886.363636363636</v>
      </c>
      <c r="U88" s="18">
        <f t="shared" si="10"/>
        <v>16200</v>
      </c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18" t="str">
        <f>VLOOKUP(E88,'[1]Kodai Member Details'!$C$3:$K$174,9,0)</f>
        <v>Last communication 89</v>
      </c>
      <c r="AG88" s="24"/>
    </row>
    <row r="89" spans="1:33" x14ac:dyDescent="0.3">
      <c r="A89" s="20">
        <v>81</v>
      </c>
      <c r="B89" s="21"/>
      <c r="C89" s="22" t="s">
        <v>308</v>
      </c>
      <c r="D89" s="15" t="s">
        <v>43</v>
      </c>
      <c r="E89" s="22" t="s">
        <v>309</v>
      </c>
      <c r="F89" s="15" t="s">
        <v>45</v>
      </c>
      <c r="G89" s="15" t="s">
        <v>46</v>
      </c>
      <c r="H89" s="22"/>
      <c r="I89" s="16" t="s">
        <v>310</v>
      </c>
      <c r="J89" s="25">
        <v>1986</v>
      </c>
      <c r="K89" s="22" t="s">
        <v>311</v>
      </c>
      <c r="L89" s="23"/>
      <c r="M89" s="18">
        <f>VLOOKUP(E89,'[1]Kodai Member Details'!$C$3:$K$174,3,0)</f>
        <v>16650</v>
      </c>
      <c r="N89" s="18">
        <f>VLOOKUP(E89,'[1]Kodai Member Details'!$C$3:$K$174,4,0)</f>
        <v>16650</v>
      </c>
      <c r="O89" s="18">
        <f>VLOOKUP(E89,'[1]Kodai Member Details'!$C$3:$K$174,4,0)</f>
        <v>16650</v>
      </c>
      <c r="P89" s="18" t="str">
        <f>VLOOKUP(E89,'[1]Kodai Member Details'!$C$3:$K$174,6,0)</f>
        <v>I.R.M</v>
      </c>
      <c r="Q89" s="18">
        <f t="shared" si="7"/>
        <v>0</v>
      </c>
      <c r="R89" s="18">
        <f t="shared" si="11"/>
        <v>36</v>
      </c>
      <c r="S89" s="18">
        <f t="shared" si="8"/>
        <v>13320</v>
      </c>
      <c r="T89" s="18">
        <f t="shared" si="9"/>
        <v>10595.454545454544</v>
      </c>
      <c r="U89" s="18">
        <f t="shared" si="10"/>
        <v>13320</v>
      </c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18" t="str">
        <f>VLOOKUP(E89,'[1]Kodai Member Details'!$C$3:$K$174,9,0)</f>
        <v xml:space="preserve">Only application form </v>
      </c>
      <c r="AG89" s="24"/>
    </row>
    <row r="90" spans="1:33" x14ac:dyDescent="0.3">
      <c r="A90" s="20">
        <v>82</v>
      </c>
      <c r="B90" s="21"/>
      <c r="C90" s="22" t="s">
        <v>312</v>
      </c>
      <c r="D90" s="15" t="s">
        <v>43</v>
      </c>
      <c r="E90" s="22" t="s">
        <v>313</v>
      </c>
      <c r="F90" s="15" t="s">
        <v>45</v>
      </c>
      <c r="G90" s="15" t="s">
        <v>46</v>
      </c>
      <c r="H90" s="22"/>
      <c r="I90" s="16" t="s">
        <v>314</v>
      </c>
      <c r="J90" s="25">
        <v>1986</v>
      </c>
      <c r="K90" s="22" t="s">
        <v>315</v>
      </c>
      <c r="L90" s="23"/>
      <c r="M90" s="18">
        <f>VLOOKUP(E90,'[1]Kodai Member Details'!$C$3:$K$174,3,0)</f>
        <v>11650</v>
      </c>
      <c r="N90" s="18">
        <f>VLOOKUP(E90,'[1]Kodai Member Details'!$C$3:$K$174,4,0)</f>
        <v>11650</v>
      </c>
      <c r="O90" s="18">
        <f>VLOOKUP(E90,'[1]Kodai Member Details'!$C$3:$K$174,4,0)</f>
        <v>11650</v>
      </c>
      <c r="P90" s="18" t="str">
        <f>VLOOKUP(E90,'[1]Kodai Member Details'!$C$3:$K$174,6,0)</f>
        <v>I.R.M</v>
      </c>
      <c r="Q90" s="18">
        <f t="shared" si="7"/>
        <v>0</v>
      </c>
      <c r="R90" s="18">
        <f t="shared" si="11"/>
        <v>36</v>
      </c>
      <c r="S90" s="18">
        <f t="shared" si="8"/>
        <v>9320</v>
      </c>
      <c r="T90" s="18">
        <f t="shared" si="9"/>
        <v>7413.6363636363631</v>
      </c>
      <c r="U90" s="18">
        <f t="shared" si="10"/>
        <v>9320</v>
      </c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18" t="str">
        <f>VLOOKUP(E90,'[1]Kodai Member Details'!$C$3:$K$174,9,0)</f>
        <v>Last communication 99</v>
      </c>
      <c r="AG90" s="24"/>
    </row>
    <row r="91" spans="1:33" x14ac:dyDescent="0.3">
      <c r="A91" s="20">
        <v>83</v>
      </c>
      <c r="B91" s="21"/>
      <c r="C91" s="22" t="s">
        <v>316</v>
      </c>
      <c r="D91" s="15" t="s">
        <v>43</v>
      </c>
      <c r="E91" s="22" t="s">
        <v>317</v>
      </c>
      <c r="F91" s="15" t="s">
        <v>45</v>
      </c>
      <c r="G91" s="15" t="s">
        <v>46</v>
      </c>
      <c r="H91" s="22"/>
      <c r="I91" s="16">
        <v>44963</v>
      </c>
      <c r="J91" s="25">
        <v>1986</v>
      </c>
      <c r="K91" s="22" t="s">
        <v>318</v>
      </c>
      <c r="L91" s="23"/>
      <c r="M91" s="18">
        <f>VLOOKUP(E91,'[1]Kodai Member Details'!$C$3:$K$174,3,0)</f>
        <v>16150</v>
      </c>
      <c r="N91" s="18">
        <f>VLOOKUP(E91,'[1]Kodai Member Details'!$C$3:$K$174,4,0)</f>
        <v>16150</v>
      </c>
      <c r="O91" s="18">
        <f>VLOOKUP(E91,'[1]Kodai Member Details'!$C$3:$K$174,4,0)</f>
        <v>16150</v>
      </c>
      <c r="P91" s="18" t="str">
        <f>VLOOKUP(E91,'[1]Kodai Member Details'!$C$3:$K$174,6,0)</f>
        <v>I.R.M</v>
      </c>
      <c r="Q91" s="18">
        <f t="shared" si="7"/>
        <v>0</v>
      </c>
      <c r="R91" s="18">
        <f t="shared" si="11"/>
        <v>36</v>
      </c>
      <c r="S91" s="18">
        <f t="shared" si="8"/>
        <v>12920</v>
      </c>
      <c r="T91" s="18">
        <f t="shared" si="9"/>
        <v>10277.272727272728</v>
      </c>
      <c r="U91" s="18">
        <f t="shared" si="10"/>
        <v>12920</v>
      </c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18" t="str">
        <f>VLOOKUP(E91,'[1]Kodai Member Details'!$C$3:$K$174,9,0)</f>
        <v>Last communication 96</v>
      </c>
      <c r="AG91" s="24"/>
    </row>
    <row r="92" spans="1:33" x14ac:dyDescent="0.3">
      <c r="A92" s="20">
        <v>84</v>
      </c>
      <c r="B92" s="21"/>
      <c r="C92" s="22" t="s">
        <v>319</v>
      </c>
      <c r="D92" s="15" t="s">
        <v>43</v>
      </c>
      <c r="E92" s="22" t="s">
        <v>320</v>
      </c>
      <c r="F92" s="15" t="s">
        <v>45</v>
      </c>
      <c r="G92" s="15" t="s">
        <v>46</v>
      </c>
      <c r="H92" s="22"/>
      <c r="I92" s="16" t="s">
        <v>321</v>
      </c>
      <c r="J92" s="25">
        <v>1986</v>
      </c>
      <c r="K92" s="22" t="s">
        <v>322</v>
      </c>
      <c r="L92" s="23"/>
      <c r="M92" s="18">
        <f>VLOOKUP(E92,'[1]Kodai Member Details'!$C$3:$K$174,3,0)</f>
        <v>16650</v>
      </c>
      <c r="N92" s="18">
        <f>VLOOKUP(E92,'[1]Kodai Member Details'!$C$3:$K$174,4,0)</f>
        <v>16650</v>
      </c>
      <c r="O92" s="18">
        <f>VLOOKUP(E92,'[1]Kodai Member Details'!$C$3:$K$174,4,0)</f>
        <v>16650</v>
      </c>
      <c r="P92" s="18" t="str">
        <f>VLOOKUP(E92,'[1]Kodai Member Details'!$C$3:$K$174,6,0)</f>
        <v>I.R.M</v>
      </c>
      <c r="Q92" s="18">
        <f t="shared" si="7"/>
        <v>0</v>
      </c>
      <c r="R92" s="18">
        <f t="shared" si="11"/>
        <v>36</v>
      </c>
      <c r="S92" s="18">
        <f t="shared" si="8"/>
        <v>13320</v>
      </c>
      <c r="T92" s="18">
        <f t="shared" si="9"/>
        <v>10595.454545454544</v>
      </c>
      <c r="U92" s="18">
        <f t="shared" si="10"/>
        <v>13320</v>
      </c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18" t="str">
        <f>VLOOKUP(E92,'[1]Kodai Member Details'!$C$3:$K$174,9,0)</f>
        <v>Last communication 2000</v>
      </c>
      <c r="AG92" s="24"/>
    </row>
    <row r="93" spans="1:33" x14ac:dyDescent="0.3">
      <c r="A93" s="20">
        <v>85</v>
      </c>
      <c r="B93" s="21"/>
      <c r="C93" s="22" t="s">
        <v>323</v>
      </c>
      <c r="D93" s="15" t="s">
        <v>43</v>
      </c>
      <c r="E93" s="22" t="s">
        <v>324</v>
      </c>
      <c r="F93" s="15" t="s">
        <v>45</v>
      </c>
      <c r="G93" s="15" t="s">
        <v>46</v>
      </c>
      <c r="H93" s="22"/>
      <c r="I93" s="16" t="s">
        <v>325</v>
      </c>
      <c r="J93" s="25">
        <v>1986</v>
      </c>
      <c r="K93" s="22" t="s">
        <v>326</v>
      </c>
      <c r="L93" s="23"/>
      <c r="M93" s="18">
        <f>VLOOKUP(E93,'[1]Kodai Member Details'!$C$3:$K$174,3,0)</f>
        <v>25150</v>
      </c>
      <c r="N93" s="18">
        <f>VLOOKUP(E93,'[1]Kodai Member Details'!$C$3:$K$174,4,0)</f>
        <v>25150</v>
      </c>
      <c r="O93" s="18">
        <f>VLOOKUP(E93,'[1]Kodai Member Details'!$C$3:$K$174,4,0)</f>
        <v>25150</v>
      </c>
      <c r="P93" s="18" t="str">
        <f>VLOOKUP(E93,'[1]Kodai Member Details'!$C$3:$K$174,6,0)</f>
        <v>I.R.M</v>
      </c>
      <c r="Q93" s="18">
        <f t="shared" si="7"/>
        <v>0</v>
      </c>
      <c r="R93" s="18">
        <f t="shared" si="11"/>
        <v>36</v>
      </c>
      <c r="S93" s="18">
        <f t="shared" si="8"/>
        <v>20120</v>
      </c>
      <c r="T93" s="18">
        <f t="shared" si="9"/>
        <v>16004.545454545454</v>
      </c>
      <c r="U93" s="18">
        <f t="shared" si="10"/>
        <v>20120</v>
      </c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18" t="str">
        <f>VLOOKUP(E93,'[1]Kodai Member Details'!$C$3:$K$174,9,0)</f>
        <v>Last communication 98</v>
      </c>
      <c r="AG93" s="24"/>
    </row>
    <row r="94" spans="1:33" x14ac:dyDescent="0.3">
      <c r="A94" s="20">
        <v>86</v>
      </c>
      <c r="B94" s="21"/>
      <c r="C94" s="22" t="s">
        <v>327</v>
      </c>
      <c r="D94" s="15" t="s">
        <v>43</v>
      </c>
      <c r="E94" s="22" t="s">
        <v>328</v>
      </c>
      <c r="F94" s="15" t="s">
        <v>45</v>
      </c>
      <c r="G94" s="15" t="s">
        <v>46</v>
      </c>
      <c r="H94" s="22"/>
      <c r="I94" s="16">
        <v>45113</v>
      </c>
      <c r="J94" s="25">
        <v>1986</v>
      </c>
      <c r="K94" s="22" t="s">
        <v>329</v>
      </c>
      <c r="L94" s="23"/>
      <c r="M94" s="18">
        <f>VLOOKUP(E94,'[1]Kodai Member Details'!$C$3:$K$174,3,0)</f>
        <v>28500</v>
      </c>
      <c r="N94" s="18">
        <f>VLOOKUP(E94,'[1]Kodai Member Details'!$C$3:$K$174,4,0)</f>
        <v>28500</v>
      </c>
      <c r="O94" s="18">
        <f>VLOOKUP(E94,'[1]Kodai Member Details'!$C$3:$K$174,4,0)</f>
        <v>28500</v>
      </c>
      <c r="P94" s="18" t="str">
        <f>VLOOKUP(E94,'[1]Kodai Member Details'!$C$3:$K$174,6,0)</f>
        <v>I.R.M</v>
      </c>
      <c r="Q94" s="18">
        <f t="shared" si="7"/>
        <v>0</v>
      </c>
      <c r="R94" s="18">
        <f t="shared" si="11"/>
        <v>36</v>
      </c>
      <c r="S94" s="18">
        <f t="shared" si="8"/>
        <v>22800</v>
      </c>
      <c r="T94" s="18">
        <f t="shared" si="9"/>
        <v>18136.363636363636</v>
      </c>
      <c r="U94" s="18">
        <f t="shared" si="10"/>
        <v>22800</v>
      </c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18" t="str">
        <f>VLOOKUP(E94,'[1]Kodai Member Details'!$C$3:$K$174,9,0)</f>
        <v>Last communication 2011</v>
      </c>
      <c r="AG94" s="24"/>
    </row>
    <row r="95" spans="1:33" x14ac:dyDescent="0.3">
      <c r="A95" s="20">
        <v>87</v>
      </c>
      <c r="B95" s="21"/>
      <c r="C95" s="22" t="s">
        <v>330</v>
      </c>
      <c r="D95" s="15" t="s">
        <v>43</v>
      </c>
      <c r="E95" s="22" t="s">
        <v>331</v>
      </c>
      <c r="F95" s="15" t="s">
        <v>45</v>
      </c>
      <c r="G95" s="15" t="s">
        <v>46</v>
      </c>
      <c r="H95" s="22"/>
      <c r="I95" s="16">
        <v>45209</v>
      </c>
      <c r="J95" s="25">
        <v>1986</v>
      </c>
      <c r="K95" s="22" t="s">
        <v>332</v>
      </c>
      <c r="L95" s="23"/>
      <c r="M95" s="18">
        <f>VLOOKUP(E95,'[1]Kodai Member Details'!$C$3:$K$174,3,0)</f>
        <v>28500</v>
      </c>
      <c r="N95" s="18">
        <f>VLOOKUP(E95,'[1]Kodai Member Details'!$C$3:$K$174,4,0)</f>
        <v>28500</v>
      </c>
      <c r="O95" s="18">
        <f>VLOOKUP(E95,'[1]Kodai Member Details'!$C$3:$K$174,4,0)</f>
        <v>28500</v>
      </c>
      <c r="P95" s="18" t="str">
        <f>VLOOKUP(E95,'[1]Kodai Member Details'!$C$3:$K$174,6,0)</f>
        <v>I.R.M</v>
      </c>
      <c r="Q95" s="18">
        <f t="shared" si="7"/>
        <v>0</v>
      </c>
      <c r="R95" s="18">
        <f t="shared" si="11"/>
        <v>36</v>
      </c>
      <c r="S95" s="18">
        <f t="shared" si="8"/>
        <v>22800</v>
      </c>
      <c r="T95" s="18">
        <f t="shared" si="9"/>
        <v>18136.363636363636</v>
      </c>
      <c r="U95" s="18">
        <f t="shared" si="10"/>
        <v>22800</v>
      </c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18" t="str">
        <f>VLOOKUP(E95,'[1]Kodai Member Details'!$C$3:$K$174,9,0)</f>
        <v>Last communication 97</v>
      </c>
      <c r="AG95" s="24"/>
    </row>
    <row r="96" spans="1:33" x14ac:dyDescent="0.3">
      <c r="A96" s="20">
        <v>88</v>
      </c>
      <c r="B96" s="21"/>
      <c r="C96" s="22" t="s">
        <v>333</v>
      </c>
      <c r="D96" s="15" t="s">
        <v>43</v>
      </c>
      <c r="E96" s="22" t="s">
        <v>334</v>
      </c>
      <c r="F96" s="15" t="s">
        <v>45</v>
      </c>
      <c r="G96" s="15" t="s">
        <v>46</v>
      </c>
      <c r="H96" s="22"/>
      <c r="I96" s="16" t="s">
        <v>335</v>
      </c>
      <c r="J96" s="25">
        <v>1985</v>
      </c>
      <c r="K96" s="22" t="s">
        <v>336</v>
      </c>
      <c r="L96" s="23"/>
      <c r="M96" s="18">
        <f>VLOOKUP(E96,'[1]Kodai Member Details'!$C$3:$K$174,3,0)</f>
        <v>11650</v>
      </c>
      <c r="N96" s="18">
        <f>VLOOKUP(E96,'[1]Kodai Member Details'!$C$3:$K$174,4,0)</f>
        <v>11650</v>
      </c>
      <c r="O96" s="18">
        <f>VLOOKUP(E96,'[1]Kodai Member Details'!$C$3:$K$174,4,0)</f>
        <v>11650</v>
      </c>
      <c r="P96" s="18" t="str">
        <f>VLOOKUP(E96,'[1]Kodai Member Details'!$C$3:$K$174,6,0)</f>
        <v>I.R.M</v>
      </c>
      <c r="Q96" s="18">
        <f t="shared" si="7"/>
        <v>0</v>
      </c>
      <c r="R96" s="18">
        <f t="shared" si="11"/>
        <v>37</v>
      </c>
      <c r="S96" s="18">
        <f t="shared" si="8"/>
        <v>9320</v>
      </c>
      <c r="T96" s="18">
        <f t="shared" si="9"/>
        <v>7295.9595959595954</v>
      </c>
      <c r="U96" s="18">
        <f t="shared" si="10"/>
        <v>9320</v>
      </c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18" t="str">
        <f>VLOOKUP(E96,'[1]Kodai Member Details'!$C$3:$K$174,9,0)</f>
        <v>No agrmnt &amp; app form, Last comm2009..2 membshp 772,2393</v>
      </c>
      <c r="AG96" s="24"/>
    </row>
    <row r="97" spans="1:33" x14ac:dyDescent="0.3">
      <c r="A97" s="20">
        <v>89</v>
      </c>
      <c r="B97" s="21"/>
      <c r="C97" s="22" t="s">
        <v>337</v>
      </c>
      <c r="D97" s="15" t="s">
        <v>43</v>
      </c>
      <c r="E97" s="22" t="s">
        <v>338</v>
      </c>
      <c r="F97" s="15" t="s">
        <v>45</v>
      </c>
      <c r="G97" s="15" t="s">
        <v>46</v>
      </c>
      <c r="H97" s="22"/>
      <c r="I97" s="16">
        <v>45178</v>
      </c>
      <c r="J97" s="25">
        <v>1985</v>
      </c>
      <c r="K97" s="22" t="s">
        <v>339</v>
      </c>
      <c r="L97" s="23"/>
      <c r="M97" s="18">
        <f>VLOOKUP(E97,'[1]Kodai Member Details'!$C$3:$K$174,3,0)</f>
        <v>17280</v>
      </c>
      <c r="N97" s="18">
        <f>VLOOKUP(E97,'[1]Kodai Member Details'!$C$3:$K$174,4,0)</f>
        <v>17280</v>
      </c>
      <c r="O97" s="18">
        <f>VLOOKUP(E97,'[1]Kodai Member Details'!$C$3:$K$174,4,0)</f>
        <v>17280</v>
      </c>
      <c r="P97" s="18" t="str">
        <f>VLOOKUP(E97,'[1]Kodai Member Details'!$C$3:$K$174,6,0)</f>
        <v>I.R.M</v>
      </c>
      <c r="Q97" s="18">
        <f t="shared" si="7"/>
        <v>0</v>
      </c>
      <c r="R97" s="18">
        <f t="shared" si="11"/>
        <v>37</v>
      </c>
      <c r="S97" s="18">
        <f t="shared" si="8"/>
        <v>13824</v>
      </c>
      <c r="T97" s="18">
        <f t="shared" si="9"/>
        <v>10821.818181818182</v>
      </c>
      <c r="U97" s="18">
        <f t="shared" si="10"/>
        <v>13824</v>
      </c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18" t="str">
        <f>VLOOKUP(E97,'[1]Kodai Member Details'!$C$3:$K$174,9,0)</f>
        <v xml:space="preserve">Only application form </v>
      </c>
      <c r="AG97" s="24"/>
    </row>
    <row r="98" spans="1:33" x14ac:dyDescent="0.3">
      <c r="A98" s="20">
        <v>90</v>
      </c>
      <c r="B98" s="21"/>
      <c r="C98" s="22" t="s">
        <v>340</v>
      </c>
      <c r="D98" s="15" t="s">
        <v>43</v>
      </c>
      <c r="E98" s="22" t="s">
        <v>341</v>
      </c>
      <c r="F98" s="15" t="s">
        <v>45</v>
      </c>
      <c r="G98" s="15" t="s">
        <v>46</v>
      </c>
      <c r="H98" s="22"/>
      <c r="I98" s="16">
        <v>45208</v>
      </c>
      <c r="J98" s="25">
        <v>1985</v>
      </c>
      <c r="K98" s="22" t="s">
        <v>342</v>
      </c>
      <c r="L98" s="23"/>
      <c r="M98" s="18">
        <f>VLOOKUP(E98,'[1]Kodai Member Details'!$C$3:$K$174,3,0)</f>
        <v>17280</v>
      </c>
      <c r="N98" s="18">
        <f>VLOOKUP(E98,'[1]Kodai Member Details'!$C$3:$K$174,4,0)</f>
        <v>17280</v>
      </c>
      <c r="O98" s="18">
        <f>VLOOKUP(E98,'[1]Kodai Member Details'!$C$3:$K$174,4,0)</f>
        <v>17280</v>
      </c>
      <c r="P98" s="18" t="str">
        <f>VLOOKUP(E98,'[1]Kodai Member Details'!$C$3:$K$174,6,0)</f>
        <v>I.R.M</v>
      </c>
      <c r="Q98" s="18">
        <f t="shared" si="7"/>
        <v>0</v>
      </c>
      <c r="R98" s="18">
        <f t="shared" si="11"/>
        <v>37</v>
      </c>
      <c r="S98" s="18">
        <f t="shared" si="8"/>
        <v>13824</v>
      </c>
      <c r="T98" s="18">
        <f t="shared" si="9"/>
        <v>10821.818181818182</v>
      </c>
      <c r="U98" s="18">
        <f t="shared" si="10"/>
        <v>13824</v>
      </c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18" t="str">
        <f>VLOOKUP(E98,'[1]Kodai Member Details'!$C$3:$K$174,9,0)</f>
        <v>Last communication 92</v>
      </c>
      <c r="AG98" s="24"/>
    </row>
    <row r="99" spans="1:33" x14ac:dyDescent="0.3">
      <c r="A99" s="20">
        <v>91</v>
      </c>
      <c r="B99" s="21"/>
      <c r="C99" s="22" t="s">
        <v>343</v>
      </c>
      <c r="D99" s="15" t="s">
        <v>43</v>
      </c>
      <c r="E99" s="22" t="s">
        <v>344</v>
      </c>
      <c r="F99" s="15" t="s">
        <v>45</v>
      </c>
      <c r="G99" s="15" t="s">
        <v>46</v>
      </c>
      <c r="H99" s="22"/>
      <c r="I99" s="16">
        <v>45239</v>
      </c>
      <c r="J99" s="25">
        <v>1985</v>
      </c>
      <c r="K99" s="22" t="s">
        <v>345</v>
      </c>
      <c r="L99" s="23"/>
      <c r="M99" s="18">
        <f>VLOOKUP(E99,'[1]Kodai Member Details'!$C$3:$K$174,3,0)</f>
        <v>8000</v>
      </c>
      <c r="N99" s="18">
        <f>VLOOKUP(E99,'[1]Kodai Member Details'!$C$3:$K$174,4,0)</f>
        <v>8000</v>
      </c>
      <c r="O99" s="18">
        <f>VLOOKUP(E99,'[1]Kodai Member Details'!$C$3:$K$174,4,0)</f>
        <v>8000</v>
      </c>
      <c r="P99" s="18" t="str">
        <f>VLOOKUP(E99,'[1]Kodai Member Details'!$C$3:$K$174,6,0)</f>
        <v>I.R.M</v>
      </c>
      <c r="Q99" s="18">
        <f t="shared" si="7"/>
        <v>0</v>
      </c>
      <c r="R99" s="18">
        <f t="shared" si="11"/>
        <v>37</v>
      </c>
      <c r="S99" s="18">
        <f t="shared" si="8"/>
        <v>6400</v>
      </c>
      <c r="T99" s="18">
        <f t="shared" si="9"/>
        <v>5010.1010101010106</v>
      </c>
      <c r="U99" s="18">
        <f t="shared" si="10"/>
        <v>6400</v>
      </c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18" t="str">
        <f>VLOOKUP(E99,'[1]Kodai Member Details'!$C$3:$K$174,9,0)</f>
        <v xml:space="preserve">Only application form </v>
      </c>
      <c r="AG99" s="24"/>
    </row>
    <row r="100" spans="1:33" x14ac:dyDescent="0.3">
      <c r="A100" s="20">
        <v>92</v>
      </c>
      <c r="B100" s="21"/>
      <c r="C100" s="22" t="s">
        <v>346</v>
      </c>
      <c r="D100" s="15" t="s">
        <v>43</v>
      </c>
      <c r="E100" s="22" t="s">
        <v>347</v>
      </c>
      <c r="F100" s="15" t="s">
        <v>45</v>
      </c>
      <c r="G100" s="15" t="s">
        <v>46</v>
      </c>
      <c r="H100" s="22"/>
      <c r="I100" s="16" t="s">
        <v>150</v>
      </c>
      <c r="J100" s="25">
        <v>1985</v>
      </c>
      <c r="K100" s="22" t="s">
        <v>348</v>
      </c>
      <c r="L100" s="23"/>
      <c r="M100" s="18">
        <f>VLOOKUP(E100,'[1]Kodai Member Details'!$C$3:$K$174,3,0)</f>
        <v>18000</v>
      </c>
      <c r="N100" s="18">
        <f>VLOOKUP(E100,'[1]Kodai Member Details'!$C$3:$K$174,4,0)</f>
        <v>18000</v>
      </c>
      <c r="O100" s="18">
        <f>VLOOKUP(E100,'[1]Kodai Member Details'!$C$3:$K$174,4,0)</f>
        <v>18000</v>
      </c>
      <c r="P100" s="18" t="str">
        <f>VLOOKUP(E100,'[1]Kodai Member Details'!$C$3:$K$174,6,0)</f>
        <v>I.R.M</v>
      </c>
      <c r="Q100" s="18">
        <f t="shared" si="7"/>
        <v>0</v>
      </c>
      <c r="R100" s="18">
        <f t="shared" si="11"/>
        <v>37</v>
      </c>
      <c r="S100" s="18">
        <f t="shared" si="8"/>
        <v>14400</v>
      </c>
      <c r="T100" s="18">
        <f t="shared" si="9"/>
        <v>11272.727272727272</v>
      </c>
      <c r="U100" s="18">
        <f t="shared" si="10"/>
        <v>14400</v>
      </c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18" t="str">
        <f>VLOOKUP(E100,'[1]Kodai Member Details'!$C$3:$K$174,9,0)</f>
        <v>Last communication 91</v>
      </c>
      <c r="AG100" s="24"/>
    </row>
    <row r="101" spans="1:33" x14ac:dyDescent="0.3">
      <c r="A101" s="20">
        <v>93</v>
      </c>
      <c r="B101" s="21"/>
      <c r="C101" s="22" t="s">
        <v>349</v>
      </c>
      <c r="D101" s="15" t="s">
        <v>43</v>
      </c>
      <c r="E101" s="22" t="s">
        <v>350</v>
      </c>
      <c r="F101" s="15" t="s">
        <v>45</v>
      </c>
      <c r="G101" s="15" t="s">
        <v>46</v>
      </c>
      <c r="H101" s="22"/>
      <c r="I101" s="16" t="s">
        <v>86</v>
      </c>
      <c r="J101" s="25">
        <v>1985</v>
      </c>
      <c r="K101" s="22" t="s">
        <v>351</v>
      </c>
      <c r="L101" s="23"/>
      <c r="M101" s="18">
        <f>VLOOKUP(E101,'[1]Kodai Member Details'!$C$3:$K$174,3,0)</f>
        <v>18000</v>
      </c>
      <c r="N101" s="18">
        <f>VLOOKUP(E101,'[1]Kodai Member Details'!$C$3:$K$174,4,0)</f>
        <v>18000</v>
      </c>
      <c r="O101" s="18">
        <f>VLOOKUP(E101,'[1]Kodai Member Details'!$C$3:$K$174,4,0)</f>
        <v>18000</v>
      </c>
      <c r="P101" s="18" t="str">
        <f>VLOOKUP(E101,'[1]Kodai Member Details'!$C$3:$K$174,6,0)</f>
        <v>I.R.M</v>
      </c>
      <c r="Q101" s="18">
        <f t="shared" si="7"/>
        <v>0</v>
      </c>
      <c r="R101" s="18">
        <f t="shared" si="11"/>
        <v>37</v>
      </c>
      <c r="S101" s="18">
        <f t="shared" si="8"/>
        <v>14400</v>
      </c>
      <c r="T101" s="18">
        <f t="shared" si="9"/>
        <v>11272.727272727272</v>
      </c>
      <c r="U101" s="18">
        <f t="shared" si="10"/>
        <v>14400</v>
      </c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18" t="str">
        <f>VLOOKUP(E101,'[1]Kodai Member Details'!$C$3:$K$174,9,0)</f>
        <v>Last communication 90</v>
      </c>
      <c r="AG101" s="24"/>
    </row>
    <row r="102" spans="1:33" x14ac:dyDescent="0.3">
      <c r="A102" s="20">
        <v>94</v>
      </c>
      <c r="B102" s="21"/>
      <c r="C102" s="22" t="s">
        <v>352</v>
      </c>
      <c r="D102" s="15" t="s">
        <v>43</v>
      </c>
      <c r="E102" s="22" t="s">
        <v>353</v>
      </c>
      <c r="F102" s="15" t="s">
        <v>45</v>
      </c>
      <c r="G102" s="15" t="s">
        <v>46</v>
      </c>
      <c r="H102" s="22"/>
      <c r="I102" s="16" t="s">
        <v>63</v>
      </c>
      <c r="J102" s="25">
        <v>1985</v>
      </c>
      <c r="K102" s="22" t="s">
        <v>354</v>
      </c>
      <c r="L102" s="23"/>
      <c r="M102" s="18">
        <f>VLOOKUP(E102,'[1]Kodai Member Details'!$C$3:$K$174,3,0)</f>
        <v>18000</v>
      </c>
      <c r="N102" s="18">
        <f>VLOOKUP(E102,'[1]Kodai Member Details'!$C$3:$K$174,4,0)</f>
        <v>18000</v>
      </c>
      <c r="O102" s="18">
        <f>VLOOKUP(E102,'[1]Kodai Member Details'!$C$3:$K$174,4,0)</f>
        <v>18000</v>
      </c>
      <c r="P102" s="18" t="str">
        <f>VLOOKUP(E102,'[1]Kodai Member Details'!$C$3:$K$174,6,0)</f>
        <v>I.R.M</v>
      </c>
      <c r="Q102" s="18">
        <f t="shared" si="7"/>
        <v>0</v>
      </c>
      <c r="R102" s="18">
        <f t="shared" si="11"/>
        <v>37</v>
      </c>
      <c r="S102" s="18">
        <f t="shared" si="8"/>
        <v>14400</v>
      </c>
      <c r="T102" s="18">
        <f t="shared" si="9"/>
        <v>11272.727272727272</v>
      </c>
      <c r="U102" s="18">
        <f t="shared" si="10"/>
        <v>14400</v>
      </c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18" t="str">
        <f>VLOOKUP(E102,'[1]Kodai Member Details'!$C$3:$K$174,9,0)</f>
        <v xml:space="preserve">Only application form </v>
      </c>
      <c r="AG102" s="24"/>
    </row>
    <row r="103" spans="1:33" x14ac:dyDescent="0.3">
      <c r="A103" s="20">
        <v>95</v>
      </c>
      <c r="B103" s="21"/>
      <c r="C103" s="22" t="s">
        <v>355</v>
      </c>
      <c r="D103" s="15" t="s">
        <v>43</v>
      </c>
      <c r="E103" s="22" t="s">
        <v>356</v>
      </c>
      <c r="F103" s="15" t="s">
        <v>45</v>
      </c>
      <c r="G103" s="15" t="s">
        <v>46</v>
      </c>
      <c r="H103" s="22"/>
      <c r="I103" s="16" t="s">
        <v>63</v>
      </c>
      <c r="J103" s="25">
        <v>1985</v>
      </c>
      <c r="K103" s="22" t="s">
        <v>357</v>
      </c>
      <c r="L103" s="23"/>
      <c r="M103" s="18">
        <f>VLOOKUP(E103,'[1]Kodai Member Details'!$C$3:$K$174,3,0)</f>
        <v>18000</v>
      </c>
      <c r="N103" s="18">
        <f>VLOOKUP(E103,'[1]Kodai Member Details'!$C$3:$K$174,4,0)</f>
        <v>18000</v>
      </c>
      <c r="O103" s="18">
        <f>VLOOKUP(E103,'[1]Kodai Member Details'!$C$3:$K$174,4,0)</f>
        <v>18000</v>
      </c>
      <c r="P103" s="18" t="str">
        <f>VLOOKUP(E103,'[1]Kodai Member Details'!$C$3:$K$174,6,0)</f>
        <v>I.R.M</v>
      </c>
      <c r="Q103" s="18">
        <f t="shared" si="7"/>
        <v>0</v>
      </c>
      <c r="R103" s="18">
        <f t="shared" si="11"/>
        <v>37</v>
      </c>
      <c r="S103" s="18">
        <f t="shared" si="8"/>
        <v>14400</v>
      </c>
      <c r="T103" s="18">
        <f t="shared" si="9"/>
        <v>11272.727272727272</v>
      </c>
      <c r="U103" s="18">
        <f t="shared" si="10"/>
        <v>14400</v>
      </c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18" t="str">
        <f>VLOOKUP(E103,'[1]Kodai Member Details'!$C$3:$K$174,9,0)</f>
        <v>Last communication 85</v>
      </c>
      <c r="AG103" s="24"/>
    </row>
    <row r="104" spans="1:33" x14ac:dyDescent="0.3">
      <c r="A104" s="20">
        <v>96</v>
      </c>
      <c r="B104" s="21"/>
      <c r="C104" s="22" t="s">
        <v>358</v>
      </c>
      <c r="D104" s="15" t="s">
        <v>43</v>
      </c>
      <c r="E104" s="22" t="s">
        <v>359</v>
      </c>
      <c r="F104" s="15" t="s">
        <v>45</v>
      </c>
      <c r="G104" s="15" t="s">
        <v>46</v>
      </c>
      <c r="H104" s="22"/>
      <c r="I104" s="16" t="s">
        <v>360</v>
      </c>
      <c r="J104" s="25">
        <v>1985</v>
      </c>
      <c r="K104" s="22" t="s">
        <v>361</v>
      </c>
      <c r="L104" s="23"/>
      <c r="M104" s="18">
        <f>VLOOKUP(E104,'[1]Kodai Member Details'!$C$3:$K$174,3,0)</f>
        <v>16000</v>
      </c>
      <c r="N104" s="18">
        <f>VLOOKUP(E104,'[1]Kodai Member Details'!$C$3:$K$174,4,0)</f>
        <v>16000</v>
      </c>
      <c r="O104" s="18">
        <f>VLOOKUP(E104,'[1]Kodai Member Details'!$C$3:$K$174,4,0)</f>
        <v>16000</v>
      </c>
      <c r="P104" s="18" t="str">
        <f>VLOOKUP(E104,'[1]Kodai Member Details'!$C$3:$K$174,6,0)</f>
        <v>I.R.M</v>
      </c>
      <c r="Q104" s="18">
        <f t="shared" si="7"/>
        <v>0</v>
      </c>
      <c r="R104" s="18">
        <f t="shared" si="11"/>
        <v>37</v>
      </c>
      <c r="S104" s="18">
        <f t="shared" si="8"/>
        <v>12800</v>
      </c>
      <c r="T104" s="18">
        <f t="shared" si="9"/>
        <v>10020.202020202021</v>
      </c>
      <c r="U104" s="18">
        <f t="shared" si="10"/>
        <v>12800</v>
      </c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18" t="str">
        <f>VLOOKUP(E104,'[1]Kodai Member Details'!$C$3:$K$174,9,0)</f>
        <v>Last communication 98</v>
      </c>
      <c r="AG104" s="24"/>
    </row>
    <row r="105" spans="1:33" x14ac:dyDescent="0.3">
      <c r="A105" s="20">
        <v>97</v>
      </c>
      <c r="B105" s="21"/>
      <c r="C105" s="22" t="s">
        <v>362</v>
      </c>
      <c r="D105" s="15" t="s">
        <v>43</v>
      </c>
      <c r="E105" s="22" t="s">
        <v>363</v>
      </c>
      <c r="F105" s="15" t="s">
        <v>45</v>
      </c>
      <c r="G105" s="15" t="s">
        <v>46</v>
      </c>
      <c r="H105" s="22"/>
      <c r="I105" s="16" t="s">
        <v>364</v>
      </c>
      <c r="J105" s="25">
        <v>1985</v>
      </c>
      <c r="K105" s="22" t="s">
        <v>365</v>
      </c>
      <c r="L105" s="23"/>
      <c r="M105" s="18">
        <f>VLOOKUP(E105,'[1]Kodai Member Details'!$C$3:$K$174,3,0)</f>
        <v>18000</v>
      </c>
      <c r="N105" s="18">
        <f>VLOOKUP(E105,'[1]Kodai Member Details'!$C$3:$K$174,4,0)</f>
        <v>18000</v>
      </c>
      <c r="O105" s="18">
        <f>VLOOKUP(E105,'[1]Kodai Member Details'!$C$3:$K$174,4,0)</f>
        <v>18000</v>
      </c>
      <c r="P105" s="18" t="str">
        <f>VLOOKUP(E105,'[1]Kodai Member Details'!$C$3:$K$174,6,0)</f>
        <v>I.R.M</v>
      </c>
      <c r="Q105" s="18">
        <f t="shared" si="7"/>
        <v>0</v>
      </c>
      <c r="R105" s="18">
        <f t="shared" si="11"/>
        <v>37</v>
      </c>
      <c r="S105" s="18">
        <f t="shared" si="8"/>
        <v>14400</v>
      </c>
      <c r="T105" s="18">
        <f t="shared" si="9"/>
        <v>11272.727272727272</v>
      </c>
      <c r="U105" s="18">
        <f t="shared" si="10"/>
        <v>14400</v>
      </c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18" t="str">
        <f>VLOOKUP(E105,'[1]Kodai Member Details'!$C$3:$K$174,9,0)</f>
        <v>Last communication 89</v>
      </c>
      <c r="AG105" s="24"/>
    </row>
    <row r="106" spans="1:33" x14ac:dyDescent="0.3">
      <c r="A106" s="20">
        <v>98</v>
      </c>
      <c r="B106" s="21"/>
      <c r="C106" s="22" t="s">
        <v>366</v>
      </c>
      <c r="D106" s="15" t="s">
        <v>43</v>
      </c>
      <c r="E106" s="22" t="s">
        <v>367</v>
      </c>
      <c r="F106" s="15" t="s">
        <v>45</v>
      </c>
      <c r="G106" s="15" t="s">
        <v>46</v>
      </c>
      <c r="H106" s="22"/>
      <c r="I106" s="16" t="s">
        <v>63</v>
      </c>
      <c r="J106" s="25">
        <v>1985</v>
      </c>
      <c r="K106" s="22" t="s">
        <v>368</v>
      </c>
      <c r="L106" s="23"/>
      <c r="M106" s="18">
        <f>VLOOKUP(E106,'[1]Kodai Member Details'!$C$3:$K$174,3,0)</f>
        <v>18000</v>
      </c>
      <c r="N106" s="18">
        <f>VLOOKUP(E106,'[1]Kodai Member Details'!$C$3:$K$174,4,0)</f>
        <v>18000</v>
      </c>
      <c r="O106" s="18">
        <f>VLOOKUP(E106,'[1]Kodai Member Details'!$C$3:$K$174,4,0)</f>
        <v>18000</v>
      </c>
      <c r="P106" s="18" t="str">
        <f>VLOOKUP(E106,'[1]Kodai Member Details'!$C$3:$K$174,6,0)</f>
        <v>I.R.M</v>
      </c>
      <c r="Q106" s="18">
        <f t="shared" si="7"/>
        <v>0</v>
      </c>
      <c r="R106" s="18">
        <f t="shared" si="11"/>
        <v>37</v>
      </c>
      <c r="S106" s="18">
        <f t="shared" si="8"/>
        <v>14400</v>
      </c>
      <c r="T106" s="18">
        <f t="shared" si="9"/>
        <v>11272.727272727272</v>
      </c>
      <c r="U106" s="18">
        <f t="shared" si="10"/>
        <v>14400</v>
      </c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18" t="str">
        <f>VLOOKUP(E106,'[1]Kodai Member Details'!$C$3:$K$174,9,0)</f>
        <v>Last communication 97</v>
      </c>
      <c r="AG106" s="24"/>
    </row>
    <row r="107" spans="1:33" x14ac:dyDescent="0.3">
      <c r="A107" s="20">
        <v>99</v>
      </c>
      <c r="B107" s="21"/>
      <c r="C107" s="22" t="s">
        <v>369</v>
      </c>
      <c r="D107" s="15" t="s">
        <v>43</v>
      </c>
      <c r="E107" s="22" t="s">
        <v>370</v>
      </c>
      <c r="F107" s="15" t="s">
        <v>45</v>
      </c>
      <c r="G107" s="15" t="s">
        <v>46</v>
      </c>
      <c r="H107" s="22"/>
      <c r="I107" s="16" t="s">
        <v>50</v>
      </c>
      <c r="J107" s="25">
        <v>1985</v>
      </c>
      <c r="K107" s="22" t="s">
        <v>371</v>
      </c>
      <c r="L107" s="23"/>
      <c r="M107" s="18">
        <f>VLOOKUP(E107,'[1]Kodai Member Details'!$C$3:$K$174,3,0)</f>
        <v>18000</v>
      </c>
      <c r="N107" s="18">
        <f>VLOOKUP(E107,'[1]Kodai Member Details'!$C$3:$K$174,4,0)</f>
        <v>18000</v>
      </c>
      <c r="O107" s="18">
        <f>VLOOKUP(E107,'[1]Kodai Member Details'!$C$3:$K$174,4,0)</f>
        <v>18000</v>
      </c>
      <c r="P107" s="18" t="str">
        <f>VLOOKUP(E107,'[1]Kodai Member Details'!$C$3:$K$174,6,0)</f>
        <v>R.M</v>
      </c>
      <c r="Q107" s="18">
        <f t="shared" si="7"/>
        <v>0</v>
      </c>
      <c r="R107" s="18">
        <f t="shared" si="11"/>
        <v>37</v>
      </c>
      <c r="S107" s="18">
        <f t="shared" si="8"/>
        <v>14400</v>
      </c>
      <c r="T107" s="18">
        <f t="shared" si="9"/>
        <v>11272.727272727272</v>
      </c>
      <c r="U107" s="18">
        <f t="shared" si="10"/>
        <v>14400</v>
      </c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18" t="str">
        <f>VLOOKUP(E107,'[1]Kodai Member Details'!$C$3:$K$174,9,0)</f>
        <v>Last communication 10</v>
      </c>
      <c r="AG107" s="24"/>
    </row>
    <row r="108" spans="1:33" x14ac:dyDescent="0.3">
      <c r="A108" s="20">
        <v>100</v>
      </c>
      <c r="B108" s="21"/>
      <c r="C108" s="22" t="s">
        <v>372</v>
      </c>
      <c r="D108" s="15" t="s">
        <v>43</v>
      </c>
      <c r="E108" s="22" t="s">
        <v>373</v>
      </c>
      <c r="F108" s="15" t="s">
        <v>45</v>
      </c>
      <c r="G108" s="15" t="s">
        <v>46</v>
      </c>
      <c r="H108" s="22"/>
      <c r="I108" s="16" t="s">
        <v>86</v>
      </c>
      <c r="J108" s="25">
        <v>1985</v>
      </c>
      <c r="K108" s="22" t="s">
        <v>374</v>
      </c>
      <c r="L108" s="23"/>
      <c r="M108" s="18">
        <f>VLOOKUP(E108,'[1]Kodai Member Details'!$C$3:$K$174,3,0)</f>
        <v>18000</v>
      </c>
      <c r="N108" s="18">
        <f>VLOOKUP(E108,'[1]Kodai Member Details'!$C$3:$K$174,4,0)</f>
        <v>18000</v>
      </c>
      <c r="O108" s="18">
        <f>VLOOKUP(E108,'[1]Kodai Member Details'!$C$3:$K$174,4,0)</f>
        <v>18000</v>
      </c>
      <c r="P108" s="18" t="str">
        <f>VLOOKUP(E108,'[1]Kodai Member Details'!$C$3:$K$174,6,0)</f>
        <v>I.R.M</v>
      </c>
      <c r="Q108" s="18">
        <f t="shared" si="7"/>
        <v>0</v>
      </c>
      <c r="R108" s="18">
        <f t="shared" si="11"/>
        <v>37</v>
      </c>
      <c r="S108" s="18">
        <f t="shared" si="8"/>
        <v>14400</v>
      </c>
      <c r="T108" s="18">
        <f t="shared" si="9"/>
        <v>11272.727272727272</v>
      </c>
      <c r="U108" s="18">
        <f t="shared" si="10"/>
        <v>14400</v>
      </c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18" t="str">
        <f>VLOOKUP(E108,'[1]Kodai Member Details'!$C$3:$K$174,9,0)</f>
        <v xml:space="preserve">Only application form </v>
      </c>
      <c r="AG108" s="24"/>
    </row>
    <row r="109" spans="1:33" x14ac:dyDescent="0.3">
      <c r="A109" s="20">
        <v>101</v>
      </c>
      <c r="B109" s="21"/>
      <c r="C109" s="22" t="s">
        <v>375</v>
      </c>
      <c r="D109" s="15" t="s">
        <v>43</v>
      </c>
      <c r="E109" s="22" t="s">
        <v>376</v>
      </c>
      <c r="F109" s="15" t="s">
        <v>45</v>
      </c>
      <c r="G109" s="15" t="s">
        <v>46</v>
      </c>
      <c r="H109" s="22"/>
      <c r="I109" s="16" t="s">
        <v>86</v>
      </c>
      <c r="J109" s="25">
        <v>1985</v>
      </c>
      <c r="K109" s="22" t="s">
        <v>377</v>
      </c>
      <c r="L109" s="23"/>
      <c r="M109" s="18">
        <f>VLOOKUP(E109,'[1]Kodai Member Details'!$C$3:$K$174,3,0)</f>
        <v>18000</v>
      </c>
      <c r="N109" s="18">
        <f>VLOOKUP(E109,'[1]Kodai Member Details'!$C$3:$K$174,4,0)</f>
        <v>18000</v>
      </c>
      <c r="O109" s="18">
        <f>VLOOKUP(E109,'[1]Kodai Member Details'!$C$3:$K$174,4,0)</f>
        <v>18000</v>
      </c>
      <c r="P109" s="18" t="str">
        <f>VLOOKUP(E109,'[1]Kodai Member Details'!$C$3:$K$174,6,0)</f>
        <v>I.R.M</v>
      </c>
      <c r="Q109" s="18">
        <f t="shared" si="7"/>
        <v>0</v>
      </c>
      <c r="R109" s="18">
        <f t="shared" si="11"/>
        <v>37</v>
      </c>
      <c r="S109" s="18">
        <f t="shared" si="8"/>
        <v>14400</v>
      </c>
      <c r="T109" s="18">
        <f t="shared" si="9"/>
        <v>11272.727272727272</v>
      </c>
      <c r="U109" s="18">
        <f t="shared" si="10"/>
        <v>14400</v>
      </c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18" t="str">
        <f>VLOOKUP(E109,'[1]Kodai Member Details'!$C$3:$K$174,9,0)</f>
        <v>Last communication 96</v>
      </c>
      <c r="AG109" s="24"/>
    </row>
    <row r="110" spans="1:33" x14ac:dyDescent="0.3">
      <c r="A110" s="20">
        <v>102</v>
      </c>
      <c r="B110" s="21"/>
      <c r="C110" s="22" t="s">
        <v>378</v>
      </c>
      <c r="D110" s="15" t="s">
        <v>43</v>
      </c>
      <c r="E110" s="22" t="s">
        <v>379</v>
      </c>
      <c r="F110" s="15" t="s">
        <v>45</v>
      </c>
      <c r="G110" s="15" t="s">
        <v>46</v>
      </c>
      <c r="H110" s="22"/>
      <c r="I110" s="16" t="s">
        <v>63</v>
      </c>
      <c r="J110" s="25">
        <v>1985</v>
      </c>
      <c r="K110" s="22" t="s">
        <v>380</v>
      </c>
      <c r="L110" s="23"/>
      <c r="M110" s="18">
        <f>VLOOKUP(E110,'[1]Kodai Member Details'!$C$3:$K$174,3,0)</f>
        <v>18000</v>
      </c>
      <c r="N110" s="18">
        <f>VLOOKUP(E110,'[1]Kodai Member Details'!$C$3:$K$174,4,0)</f>
        <v>18000</v>
      </c>
      <c r="O110" s="18">
        <f>VLOOKUP(E110,'[1]Kodai Member Details'!$C$3:$K$174,4,0)</f>
        <v>18000</v>
      </c>
      <c r="P110" s="18" t="str">
        <f>VLOOKUP(E110,'[1]Kodai Member Details'!$C$3:$K$174,6,0)</f>
        <v>R.M</v>
      </c>
      <c r="Q110" s="18">
        <f t="shared" si="7"/>
        <v>0</v>
      </c>
      <c r="R110" s="18">
        <f t="shared" si="11"/>
        <v>37</v>
      </c>
      <c r="S110" s="18">
        <f t="shared" si="8"/>
        <v>14400</v>
      </c>
      <c r="T110" s="18">
        <f t="shared" si="9"/>
        <v>11272.727272727272</v>
      </c>
      <c r="U110" s="18">
        <f t="shared" si="10"/>
        <v>14400</v>
      </c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18" t="str">
        <f>VLOOKUP(E110,'[1]Kodai Member Details'!$C$3:$K$174,9,0)</f>
        <v>Last communication till 15</v>
      </c>
      <c r="AG110" s="24"/>
    </row>
    <row r="111" spans="1:33" x14ac:dyDescent="0.3">
      <c r="A111" s="20">
        <v>103</v>
      </c>
      <c r="B111" s="21"/>
      <c r="C111" s="22" t="s">
        <v>381</v>
      </c>
      <c r="D111" s="15" t="s">
        <v>43</v>
      </c>
      <c r="E111" s="22" t="s">
        <v>382</v>
      </c>
      <c r="F111" s="15" t="s">
        <v>45</v>
      </c>
      <c r="G111" s="15" t="s">
        <v>46</v>
      </c>
      <c r="H111" s="22"/>
      <c r="I111" s="16" t="s">
        <v>383</v>
      </c>
      <c r="J111" s="25">
        <v>1985</v>
      </c>
      <c r="K111" s="22" t="s">
        <v>384</v>
      </c>
      <c r="L111" s="23"/>
      <c r="M111" s="18">
        <f>VLOOKUP(E111,'[1]Kodai Member Details'!$C$3:$K$174,3,0)</f>
        <v>12960</v>
      </c>
      <c r="N111" s="18">
        <f>VLOOKUP(E111,'[1]Kodai Member Details'!$C$3:$K$174,4,0)</f>
        <v>12960</v>
      </c>
      <c r="O111" s="18">
        <f>VLOOKUP(E111,'[1]Kodai Member Details'!$C$3:$K$174,4,0)</f>
        <v>12960</v>
      </c>
      <c r="P111" s="18" t="str">
        <f>VLOOKUP(E111,'[1]Kodai Member Details'!$C$3:$K$174,6,0)</f>
        <v>I.R.M</v>
      </c>
      <c r="Q111" s="18">
        <f t="shared" si="7"/>
        <v>0</v>
      </c>
      <c r="R111" s="18">
        <f t="shared" si="11"/>
        <v>37</v>
      </c>
      <c r="S111" s="18">
        <f t="shared" si="8"/>
        <v>10368</v>
      </c>
      <c r="T111" s="18">
        <f t="shared" si="9"/>
        <v>8116.363636363636</v>
      </c>
      <c r="U111" s="18">
        <f t="shared" si="10"/>
        <v>10368</v>
      </c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18" t="str">
        <f>VLOOKUP(E111,'[1]Kodai Member Details'!$C$3:$K$174,9,0)</f>
        <v>Last communication till 98</v>
      </c>
      <c r="AG111" s="24"/>
    </row>
    <row r="112" spans="1:33" x14ac:dyDescent="0.3">
      <c r="A112" s="20">
        <v>104</v>
      </c>
      <c r="B112" s="21"/>
      <c r="C112" s="22" t="s">
        <v>385</v>
      </c>
      <c r="D112" s="15" t="s">
        <v>43</v>
      </c>
      <c r="E112" s="22" t="s">
        <v>386</v>
      </c>
      <c r="F112" s="15" t="s">
        <v>45</v>
      </c>
      <c r="G112" s="15" t="s">
        <v>46</v>
      </c>
      <c r="H112" s="22"/>
      <c r="I112" s="16" t="s">
        <v>383</v>
      </c>
      <c r="J112" s="25">
        <v>1985</v>
      </c>
      <c r="K112" s="22" t="s">
        <v>387</v>
      </c>
      <c r="L112" s="23"/>
      <c r="M112" s="18">
        <f>VLOOKUP(E112,'[1]Kodai Member Details'!$C$3:$K$174,3,0)</f>
        <v>14880</v>
      </c>
      <c r="N112" s="18">
        <f>VLOOKUP(E112,'[1]Kodai Member Details'!$C$3:$K$174,4,0)</f>
        <v>14880</v>
      </c>
      <c r="O112" s="18">
        <f>VLOOKUP(E112,'[1]Kodai Member Details'!$C$3:$K$174,4,0)</f>
        <v>14880</v>
      </c>
      <c r="P112" s="18" t="str">
        <f>VLOOKUP(E112,'[1]Kodai Member Details'!$C$3:$K$174,6,0)</f>
        <v>I.R.M</v>
      </c>
      <c r="Q112" s="18">
        <f t="shared" si="7"/>
        <v>0</v>
      </c>
      <c r="R112" s="18">
        <f t="shared" si="11"/>
        <v>37</v>
      </c>
      <c r="S112" s="18">
        <f t="shared" si="8"/>
        <v>11904</v>
      </c>
      <c r="T112" s="18">
        <f t="shared" si="9"/>
        <v>9318.7878787878781</v>
      </c>
      <c r="U112" s="18">
        <f t="shared" si="10"/>
        <v>11904</v>
      </c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18" t="str">
        <f>VLOOKUP(E112,'[1]Kodai Member Details'!$C$3:$K$174,9,0)</f>
        <v xml:space="preserve">Only application form </v>
      </c>
      <c r="AG112" s="24"/>
    </row>
    <row r="113" spans="1:33" x14ac:dyDescent="0.3">
      <c r="A113" s="20">
        <v>105</v>
      </c>
      <c r="B113" s="21"/>
      <c r="C113" s="22" t="s">
        <v>388</v>
      </c>
      <c r="D113" s="15" t="s">
        <v>43</v>
      </c>
      <c r="E113" s="22" t="s">
        <v>389</v>
      </c>
      <c r="F113" s="15" t="s">
        <v>45</v>
      </c>
      <c r="G113" s="15" t="s">
        <v>46</v>
      </c>
      <c r="H113" s="22"/>
      <c r="I113" s="16" t="s">
        <v>383</v>
      </c>
      <c r="J113" s="25">
        <v>1985</v>
      </c>
      <c r="K113" s="22" t="s">
        <v>390</v>
      </c>
      <c r="L113" s="23"/>
      <c r="M113" s="18">
        <f>VLOOKUP(E113,'[1]Kodai Member Details'!$C$3:$K$174,3,0)</f>
        <v>14880</v>
      </c>
      <c r="N113" s="18">
        <f>VLOOKUP(E113,'[1]Kodai Member Details'!$C$3:$K$174,4,0)</f>
        <v>14880</v>
      </c>
      <c r="O113" s="18">
        <f>VLOOKUP(E113,'[1]Kodai Member Details'!$C$3:$K$174,4,0)</f>
        <v>14880</v>
      </c>
      <c r="P113" s="18" t="str">
        <f>VLOOKUP(E113,'[1]Kodai Member Details'!$C$3:$K$174,6,0)</f>
        <v>I.R.M</v>
      </c>
      <c r="Q113" s="18">
        <f t="shared" si="7"/>
        <v>0</v>
      </c>
      <c r="R113" s="18">
        <f t="shared" si="11"/>
        <v>37</v>
      </c>
      <c r="S113" s="18">
        <f t="shared" si="8"/>
        <v>11904</v>
      </c>
      <c r="T113" s="18">
        <f t="shared" si="9"/>
        <v>9318.7878787878781</v>
      </c>
      <c r="U113" s="18">
        <f t="shared" si="10"/>
        <v>11904</v>
      </c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18" t="str">
        <f>VLOOKUP(E113,'[1]Kodai Member Details'!$C$3:$K$174,9,0)</f>
        <v xml:space="preserve">Only application form </v>
      </c>
      <c r="AG113" s="24"/>
    </row>
    <row r="114" spans="1:33" x14ac:dyDescent="0.3">
      <c r="A114" s="20">
        <v>106</v>
      </c>
      <c r="B114" s="21"/>
      <c r="C114" s="22" t="s">
        <v>391</v>
      </c>
      <c r="D114" s="15" t="s">
        <v>43</v>
      </c>
      <c r="E114" s="22" t="s">
        <v>392</v>
      </c>
      <c r="F114" s="15" t="s">
        <v>45</v>
      </c>
      <c r="G114" s="15" t="s">
        <v>46</v>
      </c>
      <c r="H114" s="22"/>
      <c r="I114" s="16" t="s">
        <v>383</v>
      </c>
      <c r="J114" s="25">
        <v>1985</v>
      </c>
      <c r="K114" s="22" t="s">
        <v>393</v>
      </c>
      <c r="L114" s="23"/>
      <c r="M114" s="18">
        <f>VLOOKUP(E114,'[1]Kodai Member Details'!$C$3:$K$174,3,0)</f>
        <v>14880</v>
      </c>
      <c r="N114" s="18">
        <f>VLOOKUP(E114,'[1]Kodai Member Details'!$C$3:$K$174,4,0)</f>
        <v>14880</v>
      </c>
      <c r="O114" s="18">
        <f>VLOOKUP(E114,'[1]Kodai Member Details'!$C$3:$K$174,4,0)</f>
        <v>14880</v>
      </c>
      <c r="P114" s="18" t="str">
        <f>VLOOKUP(E114,'[1]Kodai Member Details'!$C$3:$K$174,6,0)</f>
        <v>I.R.M</v>
      </c>
      <c r="Q114" s="18">
        <f t="shared" si="7"/>
        <v>0</v>
      </c>
      <c r="R114" s="18">
        <f t="shared" si="11"/>
        <v>37</v>
      </c>
      <c r="S114" s="18">
        <f t="shared" si="8"/>
        <v>11904</v>
      </c>
      <c r="T114" s="18">
        <f t="shared" si="9"/>
        <v>9318.7878787878781</v>
      </c>
      <c r="U114" s="18">
        <f t="shared" si="10"/>
        <v>11904</v>
      </c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18" t="str">
        <f>VLOOKUP(E114,'[1]Kodai Member Details'!$C$3:$K$174,9,0)</f>
        <v xml:space="preserve">Only application form </v>
      </c>
      <c r="AG114" s="24"/>
    </row>
    <row r="115" spans="1:33" x14ac:dyDescent="0.3">
      <c r="A115" s="20">
        <v>107</v>
      </c>
      <c r="B115" s="21"/>
      <c r="C115" s="22" t="s">
        <v>394</v>
      </c>
      <c r="D115" s="15" t="s">
        <v>43</v>
      </c>
      <c r="E115" s="22" t="s">
        <v>395</v>
      </c>
      <c r="F115" s="15" t="s">
        <v>45</v>
      </c>
      <c r="G115" s="15" t="s">
        <v>46</v>
      </c>
      <c r="H115" s="22"/>
      <c r="I115" s="16">
        <v>44966</v>
      </c>
      <c r="J115" s="25">
        <v>1985</v>
      </c>
      <c r="K115" s="22" t="s">
        <v>396</v>
      </c>
      <c r="L115" s="23"/>
      <c r="M115" s="18">
        <f>VLOOKUP(E115,'[1]Kodai Member Details'!$C$3:$K$174,3,0)</f>
        <v>18000</v>
      </c>
      <c r="N115" s="18">
        <f>VLOOKUP(E115,'[1]Kodai Member Details'!$C$3:$K$174,4,0)</f>
        <v>18000</v>
      </c>
      <c r="O115" s="18">
        <f>VLOOKUP(E115,'[1]Kodai Member Details'!$C$3:$K$174,4,0)</f>
        <v>18000</v>
      </c>
      <c r="P115" s="18" t="str">
        <f>VLOOKUP(E115,'[1]Kodai Member Details'!$C$3:$K$174,6,0)</f>
        <v>I.R.M</v>
      </c>
      <c r="Q115" s="18">
        <f t="shared" si="7"/>
        <v>0</v>
      </c>
      <c r="R115" s="18">
        <f t="shared" si="11"/>
        <v>37</v>
      </c>
      <c r="S115" s="18">
        <f t="shared" si="8"/>
        <v>14400</v>
      </c>
      <c r="T115" s="18">
        <f t="shared" si="9"/>
        <v>11272.727272727272</v>
      </c>
      <c r="U115" s="18">
        <f t="shared" si="10"/>
        <v>14400</v>
      </c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18" t="str">
        <f>VLOOKUP(E115,'[1]Kodai Member Details'!$C$3:$K$174,9,0)</f>
        <v>No agreement and application form in record</v>
      </c>
      <c r="AG115" s="24"/>
    </row>
    <row r="116" spans="1:33" x14ac:dyDescent="0.3">
      <c r="A116" s="20">
        <v>108</v>
      </c>
      <c r="B116" s="21"/>
      <c r="C116" s="22" t="s">
        <v>397</v>
      </c>
      <c r="D116" s="15" t="s">
        <v>43</v>
      </c>
      <c r="E116" s="22" t="s">
        <v>398</v>
      </c>
      <c r="F116" s="15" t="s">
        <v>45</v>
      </c>
      <c r="G116" s="15" t="s">
        <v>46</v>
      </c>
      <c r="H116" s="22"/>
      <c r="I116" s="16" t="s">
        <v>78</v>
      </c>
      <c r="J116" s="25">
        <v>1985</v>
      </c>
      <c r="K116" s="22" t="s">
        <v>399</v>
      </c>
      <c r="L116" s="23"/>
      <c r="M116" s="18">
        <f>VLOOKUP(E116,'[1]Kodai Member Details'!$C$3:$K$174,3,0)</f>
        <v>11000</v>
      </c>
      <c r="N116" s="18">
        <f>VLOOKUP(E116,'[1]Kodai Member Details'!$C$3:$K$174,4,0)</f>
        <v>11000</v>
      </c>
      <c r="O116" s="18">
        <f>VLOOKUP(E116,'[1]Kodai Member Details'!$C$3:$K$174,4,0)</f>
        <v>11000</v>
      </c>
      <c r="P116" s="18" t="str">
        <f>VLOOKUP(E116,'[1]Kodai Member Details'!$C$3:$K$174,6,0)</f>
        <v>R.M</v>
      </c>
      <c r="Q116" s="18">
        <f t="shared" si="7"/>
        <v>0</v>
      </c>
      <c r="R116" s="18">
        <f t="shared" si="11"/>
        <v>37</v>
      </c>
      <c r="S116" s="18">
        <f t="shared" si="8"/>
        <v>8800</v>
      </c>
      <c r="T116" s="18">
        <f t="shared" si="9"/>
        <v>6888.8888888888887</v>
      </c>
      <c r="U116" s="18">
        <f t="shared" si="10"/>
        <v>8800</v>
      </c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18" t="str">
        <f>VLOOKUP(E116,'[1]Kodai Member Details'!$C$3:$K$174,9,0)</f>
        <v>Only application form last comm 2018.</v>
      </c>
      <c r="AG116" s="24"/>
    </row>
    <row r="117" spans="1:33" x14ac:dyDescent="0.3">
      <c r="A117" s="20">
        <v>109</v>
      </c>
      <c r="B117" s="21"/>
      <c r="C117" s="22" t="s">
        <v>400</v>
      </c>
      <c r="D117" s="15" t="s">
        <v>43</v>
      </c>
      <c r="E117" s="22" t="s">
        <v>401</v>
      </c>
      <c r="F117" s="15" t="s">
        <v>45</v>
      </c>
      <c r="G117" s="15" t="s">
        <v>46</v>
      </c>
      <c r="H117" s="22"/>
      <c r="I117" s="16">
        <v>45208</v>
      </c>
      <c r="J117" s="25">
        <v>1985</v>
      </c>
      <c r="K117" s="22" t="s">
        <v>402</v>
      </c>
      <c r="L117" s="23"/>
      <c r="M117" s="18">
        <f>VLOOKUP(E117,'[1]Kodai Member Details'!$C$3:$K$174,3,0)</f>
        <v>23500</v>
      </c>
      <c r="N117" s="18">
        <f>VLOOKUP(E117,'[1]Kodai Member Details'!$C$3:$K$174,4,0)</f>
        <v>23500</v>
      </c>
      <c r="O117" s="18">
        <f>VLOOKUP(E117,'[1]Kodai Member Details'!$C$3:$K$174,4,0)</f>
        <v>23500</v>
      </c>
      <c r="P117" s="18" t="str">
        <f>VLOOKUP(E117,'[1]Kodai Member Details'!$C$3:$K$174,6,0)</f>
        <v>I.R.M</v>
      </c>
      <c r="Q117" s="18">
        <f t="shared" si="7"/>
        <v>0</v>
      </c>
      <c r="R117" s="18">
        <f t="shared" si="11"/>
        <v>37</v>
      </c>
      <c r="S117" s="18">
        <f t="shared" si="8"/>
        <v>18800</v>
      </c>
      <c r="T117" s="18">
        <f t="shared" si="9"/>
        <v>14717.171717171717</v>
      </c>
      <c r="U117" s="18">
        <f t="shared" si="10"/>
        <v>18800</v>
      </c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18" t="str">
        <f>VLOOKUP(E117,'[1]Kodai Member Details'!$C$3:$K$174,9,0)</f>
        <v>Last communication till 91</v>
      </c>
      <c r="AG117" s="24"/>
    </row>
    <row r="118" spans="1:33" x14ac:dyDescent="0.3">
      <c r="A118" s="20">
        <v>110</v>
      </c>
      <c r="B118" s="21"/>
      <c r="C118" s="22" t="s">
        <v>403</v>
      </c>
      <c r="D118" s="15" t="s">
        <v>43</v>
      </c>
      <c r="E118" s="22" t="s">
        <v>404</v>
      </c>
      <c r="F118" s="15" t="s">
        <v>45</v>
      </c>
      <c r="G118" s="15" t="s">
        <v>46</v>
      </c>
      <c r="H118" s="22"/>
      <c r="I118" s="16">
        <v>45208</v>
      </c>
      <c r="J118" s="25">
        <v>1985</v>
      </c>
      <c r="K118" s="22" t="s">
        <v>402</v>
      </c>
      <c r="L118" s="23"/>
      <c r="M118" s="18">
        <f>VLOOKUP(E118,'[1]Kodai Member Details'!$C$3:$K$174,3,0)</f>
        <v>10500</v>
      </c>
      <c r="N118" s="18">
        <f>VLOOKUP(E118,'[1]Kodai Member Details'!$C$3:$K$174,4,0)</f>
        <v>10500</v>
      </c>
      <c r="O118" s="18">
        <f>VLOOKUP(E118,'[1]Kodai Member Details'!$C$3:$K$174,4,0)</f>
        <v>10500</v>
      </c>
      <c r="P118" s="18" t="str">
        <f>VLOOKUP(E118,'[1]Kodai Member Details'!$C$3:$K$174,6,0)</f>
        <v>I.R.M</v>
      </c>
      <c r="Q118" s="18">
        <f t="shared" si="7"/>
        <v>0</v>
      </c>
      <c r="R118" s="18">
        <f t="shared" si="11"/>
        <v>37</v>
      </c>
      <c r="S118" s="18">
        <f t="shared" si="8"/>
        <v>8400</v>
      </c>
      <c r="T118" s="18">
        <f t="shared" si="9"/>
        <v>6575.757575757576</v>
      </c>
      <c r="U118" s="18">
        <f t="shared" si="10"/>
        <v>8400</v>
      </c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6" t="str">
        <f>VLOOKUP(E118,'[1]Kodai Member Details'!$C$3:$K$174,9,0)</f>
        <v>only app from and two membershp 2452</v>
      </c>
      <c r="AG118" s="24"/>
    </row>
    <row r="119" spans="1:33" x14ac:dyDescent="0.3">
      <c r="A119" s="20">
        <v>111</v>
      </c>
      <c r="B119" s="21"/>
      <c r="C119" s="22" t="s">
        <v>405</v>
      </c>
      <c r="D119" s="15" t="s">
        <v>43</v>
      </c>
      <c r="E119" s="22" t="s">
        <v>406</v>
      </c>
      <c r="F119" s="15" t="s">
        <v>45</v>
      </c>
      <c r="G119" s="15" t="s">
        <v>46</v>
      </c>
      <c r="H119" s="22"/>
      <c r="I119" s="16">
        <v>45208</v>
      </c>
      <c r="J119" s="25">
        <v>1985</v>
      </c>
      <c r="K119" s="22" t="s">
        <v>402</v>
      </c>
      <c r="L119" s="23"/>
      <c r="M119" s="18">
        <f>VLOOKUP(E119,'[1]Kodai Member Details'!$C$3:$K$174,3,0)</f>
        <v>10500</v>
      </c>
      <c r="N119" s="18">
        <f>VLOOKUP(E119,'[1]Kodai Member Details'!$C$3:$K$174,4,0)</f>
        <v>10500</v>
      </c>
      <c r="O119" s="18">
        <f>VLOOKUP(E119,'[1]Kodai Member Details'!$C$3:$K$174,4,0)</f>
        <v>10500</v>
      </c>
      <c r="P119" s="18" t="str">
        <f>VLOOKUP(E119,'[1]Kodai Member Details'!$C$3:$K$174,6,0)</f>
        <v>I.R.M</v>
      </c>
      <c r="Q119" s="18">
        <f t="shared" si="7"/>
        <v>0</v>
      </c>
      <c r="R119" s="18">
        <f t="shared" si="11"/>
        <v>37</v>
      </c>
      <c r="S119" s="18">
        <f t="shared" si="8"/>
        <v>8400</v>
      </c>
      <c r="T119" s="18">
        <f t="shared" si="9"/>
        <v>6575.757575757576</v>
      </c>
      <c r="U119" s="18">
        <f t="shared" si="10"/>
        <v>8400</v>
      </c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6" t="str">
        <f>VLOOKUP(E119,'[1]Kodai Member Details'!$C$3:$K$174,9,0)</f>
        <v>only app from and two membershp 2451</v>
      </c>
      <c r="AG119" s="24"/>
    </row>
    <row r="120" spans="1:33" x14ac:dyDescent="0.3">
      <c r="A120" s="20">
        <v>112</v>
      </c>
      <c r="B120" s="21"/>
      <c r="C120" s="22" t="s">
        <v>407</v>
      </c>
      <c r="D120" s="15" t="s">
        <v>43</v>
      </c>
      <c r="E120" s="22" t="s">
        <v>408</v>
      </c>
      <c r="F120" s="15" t="s">
        <v>45</v>
      </c>
      <c r="G120" s="15" t="s">
        <v>46</v>
      </c>
      <c r="H120" s="22"/>
      <c r="I120" s="16" t="s">
        <v>167</v>
      </c>
      <c r="J120" s="25">
        <v>1985</v>
      </c>
      <c r="K120" s="22" t="s">
        <v>409</v>
      </c>
      <c r="L120" s="23"/>
      <c r="M120" s="18">
        <f>VLOOKUP(E120,'[1]Kodai Member Details'!$C$3:$K$174,3,0)</f>
        <v>19500</v>
      </c>
      <c r="N120" s="18">
        <f>VLOOKUP(E120,'[1]Kodai Member Details'!$C$3:$K$174,4,0)</f>
        <v>19500</v>
      </c>
      <c r="O120" s="18">
        <f>VLOOKUP(E120,'[1]Kodai Member Details'!$C$3:$K$174,4,0)</f>
        <v>19500</v>
      </c>
      <c r="P120" s="18" t="str">
        <f>VLOOKUP(E120,'[1]Kodai Member Details'!$C$3:$K$174,6,0)</f>
        <v>I.R.M</v>
      </c>
      <c r="Q120" s="18">
        <f t="shared" si="7"/>
        <v>0</v>
      </c>
      <c r="R120" s="18">
        <f t="shared" si="11"/>
        <v>37</v>
      </c>
      <c r="S120" s="18">
        <f t="shared" si="8"/>
        <v>15600</v>
      </c>
      <c r="T120" s="18">
        <f t="shared" si="9"/>
        <v>12212.121212121212</v>
      </c>
      <c r="U120" s="18">
        <f t="shared" si="10"/>
        <v>15600</v>
      </c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18" t="str">
        <f>VLOOKUP(E120,'[1]Kodai Member Details'!$C$3:$K$174,9,0)</f>
        <v xml:space="preserve">Only application form </v>
      </c>
      <c r="AG120" s="24"/>
    </row>
    <row r="121" spans="1:33" x14ac:dyDescent="0.3">
      <c r="A121" s="20">
        <v>113</v>
      </c>
      <c r="B121" s="21"/>
      <c r="C121" s="22" t="s">
        <v>410</v>
      </c>
      <c r="D121" s="15" t="s">
        <v>43</v>
      </c>
      <c r="E121" s="22" t="s">
        <v>411</v>
      </c>
      <c r="F121" s="15" t="s">
        <v>45</v>
      </c>
      <c r="G121" s="15" t="s">
        <v>46</v>
      </c>
      <c r="H121" s="22"/>
      <c r="I121" s="16" t="s">
        <v>174</v>
      </c>
      <c r="J121" s="25">
        <v>1985</v>
      </c>
      <c r="K121" s="22" t="s">
        <v>412</v>
      </c>
      <c r="L121" s="23"/>
      <c r="M121" s="18">
        <f>VLOOKUP(E121,'[1]Kodai Member Details'!$C$3:$K$174,3,0)</f>
        <v>17640</v>
      </c>
      <c r="N121" s="18">
        <f>VLOOKUP(E121,'[1]Kodai Member Details'!$C$3:$K$174,4,0)</f>
        <v>17640</v>
      </c>
      <c r="O121" s="18">
        <f>VLOOKUP(E121,'[1]Kodai Member Details'!$C$3:$K$174,4,0)</f>
        <v>17640</v>
      </c>
      <c r="P121" s="18" t="str">
        <f>VLOOKUP(E121,'[1]Kodai Member Details'!$C$3:$K$174,6,0)</f>
        <v>I.R.M</v>
      </c>
      <c r="Q121" s="18">
        <f t="shared" si="7"/>
        <v>0</v>
      </c>
      <c r="R121" s="18">
        <f t="shared" si="11"/>
        <v>37</v>
      </c>
      <c r="S121" s="18">
        <f t="shared" si="8"/>
        <v>14112</v>
      </c>
      <c r="T121" s="18">
        <f t="shared" si="9"/>
        <v>11047.272727272728</v>
      </c>
      <c r="U121" s="18">
        <f t="shared" si="10"/>
        <v>14112</v>
      </c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18" t="str">
        <f>VLOOKUP(E121,'[1]Kodai Member Details'!$C$3:$K$174,9,0)</f>
        <v>Last communication till 03</v>
      </c>
      <c r="AG121" s="24"/>
    </row>
    <row r="122" spans="1:33" x14ac:dyDescent="0.3">
      <c r="A122" s="20">
        <v>114</v>
      </c>
      <c r="B122" s="21"/>
      <c r="C122" s="22" t="s">
        <v>413</v>
      </c>
      <c r="D122" s="15" t="s">
        <v>43</v>
      </c>
      <c r="E122" s="22" t="s">
        <v>414</v>
      </c>
      <c r="F122" s="15" t="s">
        <v>45</v>
      </c>
      <c r="G122" s="15" t="s">
        <v>46</v>
      </c>
      <c r="H122" s="22"/>
      <c r="I122" s="16" t="s">
        <v>174</v>
      </c>
      <c r="J122" s="25">
        <v>1985</v>
      </c>
      <c r="K122" s="22" t="s">
        <v>415</v>
      </c>
      <c r="L122" s="23"/>
      <c r="M122" s="18">
        <f>VLOOKUP(E122,'[1]Kodai Member Details'!$C$3:$K$174,3,0)</f>
        <v>17640</v>
      </c>
      <c r="N122" s="18">
        <f>VLOOKUP(E122,'[1]Kodai Member Details'!$C$3:$K$174,4,0)</f>
        <v>17640</v>
      </c>
      <c r="O122" s="18">
        <f>VLOOKUP(E122,'[1]Kodai Member Details'!$C$3:$K$174,4,0)</f>
        <v>17640</v>
      </c>
      <c r="P122" s="18" t="str">
        <f>VLOOKUP(E122,'[1]Kodai Member Details'!$C$3:$K$174,6,0)</f>
        <v>I.R.M</v>
      </c>
      <c r="Q122" s="18">
        <f t="shared" si="7"/>
        <v>0</v>
      </c>
      <c r="R122" s="18">
        <f t="shared" si="11"/>
        <v>37</v>
      </c>
      <c r="S122" s="18">
        <f t="shared" si="8"/>
        <v>14112</v>
      </c>
      <c r="T122" s="18">
        <f t="shared" si="9"/>
        <v>11047.272727272728</v>
      </c>
      <c r="U122" s="18">
        <f t="shared" si="10"/>
        <v>14112</v>
      </c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18" t="str">
        <f>VLOOKUP(E122,'[1]Kodai Member Details'!$C$3:$K$174,9,0)</f>
        <v>Last communication till 03</v>
      </c>
      <c r="AG122" s="24"/>
    </row>
    <row r="123" spans="1:33" x14ac:dyDescent="0.3">
      <c r="A123" s="20">
        <v>115</v>
      </c>
      <c r="B123" s="21"/>
      <c r="C123" s="22" t="s">
        <v>416</v>
      </c>
      <c r="D123" s="15" t="s">
        <v>43</v>
      </c>
      <c r="E123" s="22" t="s">
        <v>417</v>
      </c>
      <c r="F123" s="15" t="s">
        <v>45</v>
      </c>
      <c r="G123" s="15" t="s">
        <v>46</v>
      </c>
      <c r="H123" s="22"/>
      <c r="I123" s="16" t="s">
        <v>360</v>
      </c>
      <c r="J123" s="25">
        <v>1985</v>
      </c>
      <c r="K123" s="22" t="s">
        <v>418</v>
      </c>
      <c r="L123" s="23"/>
      <c r="M123" s="18">
        <f>VLOOKUP(E123,'[1]Kodai Member Details'!$C$3:$K$174,3,0)</f>
        <v>18000</v>
      </c>
      <c r="N123" s="18">
        <f>VLOOKUP(E123,'[1]Kodai Member Details'!$C$3:$K$174,4,0)</f>
        <v>18000</v>
      </c>
      <c r="O123" s="18">
        <f>VLOOKUP(E123,'[1]Kodai Member Details'!$C$3:$K$174,4,0)</f>
        <v>18000</v>
      </c>
      <c r="P123" s="18" t="str">
        <f>VLOOKUP(E123,'[1]Kodai Member Details'!$C$3:$K$174,6,0)</f>
        <v>I.R.M</v>
      </c>
      <c r="Q123" s="18">
        <f t="shared" si="7"/>
        <v>0</v>
      </c>
      <c r="R123" s="18">
        <f t="shared" si="11"/>
        <v>37</v>
      </c>
      <c r="S123" s="18">
        <f t="shared" si="8"/>
        <v>14400</v>
      </c>
      <c r="T123" s="18">
        <f t="shared" si="9"/>
        <v>11272.727272727272</v>
      </c>
      <c r="U123" s="18">
        <f t="shared" si="10"/>
        <v>14400</v>
      </c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18" t="str">
        <f>VLOOKUP(E123,'[1]Kodai Member Details'!$C$3:$K$174,9,0)</f>
        <v xml:space="preserve">Only application form </v>
      </c>
      <c r="AG123" s="24"/>
    </row>
    <row r="124" spans="1:33" x14ac:dyDescent="0.3">
      <c r="A124" s="20">
        <v>116</v>
      </c>
      <c r="B124" s="21"/>
      <c r="C124" s="22" t="s">
        <v>419</v>
      </c>
      <c r="D124" s="15" t="s">
        <v>43</v>
      </c>
      <c r="E124" s="22" t="s">
        <v>420</v>
      </c>
      <c r="F124" s="15" t="s">
        <v>45</v>
      </c>
      <c r="G124" s="15" t="s">
        <v>46</v>
      </c>
      <c r="H124" s="22"/>
      <c r="I124" s="16" t="s">
        <v>82</v>
      </c>
      <c r="J124" s="25">
        <v>1985</v>
      </c>
      <c r="K124" s="22" t="s">
        <v>421</v>
      </c>
      <c r="L124" s="23"/>
      <c r="M124" s="18">
        <f>VLOOKUP(E124,'[1]Kodai Member Details'!$C$3:$K$174,3,0)</f>
        <v>18000</v>
      </c>
      <c r="N124" s="18">
        <f>VLOOKUP(E124,'[1]Kodai Member Details'!$C$3:$K$174,4,0)</f>
        <v>18000</v>
      </c>
      <c r="O124" s="18">
        <f>VLOOKUP(E124,'[1]Kodai Member Details'!$C$3:$K$174,4,0)</f>
        <v>18000</v>
      </c>
      <c r="P124" s="18" t="str">
        <f>VLOOKUP(E124,'[1]Kodai Member Details'!$C$3:$K$174,6,0)</f>
        <v>I.R.M</v>
      </c>
      <c r="Q124" s="18">
        <f t="shared" si="7"/>
        <v>0</v>
      </c>
      <c r="R124" s="18">
        <f t="shared" si="11"/>
        <v>37</v>
      </c>
      <c r="S124" s="18">
        <f t="shared" si="8"/>
        <v>14400</v>
      </c>
      <c r="T124" s="18">
        <f t="shared" si="9"/>
        <v>11272.727272727272</v>
      </c>
      <c r="U124" s="18">
        <f t="shared" si="10"/>
        <v>14400</v>
      </c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18" t="str">
        <f>VLOOKUP(E124,'[1]Kodai Member Details'!$C$3:$K$174,9,0)</f>
        <v xml:space="preserve">Only application form </v>
      </c>
      <c r="AG124" s="24"/>
    </row>
    <row r="125" spans="1:33" x14ac:dyDescent="0.3">
      <c r="A125" s="20">
        <v>117</v>
      </c>
      <c r="B125" s="21"/>
      <c r="C125" s="22" t="s">
        <v>422</v>
      </c>
      <c r="D125" s="15" t="s">
        <v>43</v>
      </c>
      <c r="E125" s="22" t="s">
        <v>423</v>
      </c>
      <c r="F125" s="15" t="s">
        <v>45</v>
      </c>
      <c r="G125" s="15" t="s">
        <v>46</v>
      </c>
      <c r="H125" s="22"/>
      <c r="I125" s="16" t="s">
        <v>82</v>
      </c>
      <c r="J125" s="25">
        <v>1985</v>
      </c>
      <c r="K125" s="22" t="s">
        <v>424</v>
      </c>
      <c r="L125" s="23"/>
      <c r="M125" s="18">
        <f>VLOOKUP(E125,'[1]Kodai Member Details'!$C$3:$K$174,3,0)</f>
        <v>18000</v>
      </c>
      <c r="N125" s="18">
        <f>VLOOKUP(E125,'[1]Kodai Member Details'!$C$3:$K$174,4,0)</f>
        <v>18000</v>
      </c>
      <c r="O125" s="18">
        <f>VLOOKUP(E125,'[1]Kodai Member Details'!$C$3:$K$174,4,0)</f>
        <v>18000</v>
      </c>
      <c r="P125" s="18" t="str">
        <f>VLOOKUP(E125,'[1]Kodai Member Details'!$C$3:$K$174,6,0)</f>
        <v>I.R.M</v>
      </c>
      <c r="Q125" s="18">
        <f t="shared" si="7"/>
        <v>0</v>
      </c>
      <c r="R125" s="18">
        <f t="shared" si="11"/>
        <v>37</v>
      </c>
      <c r="S125" s="18">
        <f t="shared" si="8"/>
        <v>14400</v>
      </c>
      <c r="T125" s="18">
        <f t="shared" si="9"/>
        <v>11272.727272727272</v>
      </c>
      <c r="U125" s="18">
        <f t="shared" si="10"/>
        <v>14400</v>
      </c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18" t="str">
        <f>VLOOKUP(E125,'[1]Kodai Member Details'!$C$3:$K$174,9,0)</f>
        <v xml:space="preserve">Only application form </v>
      </c>
      <c r="AG125" s="24"/>
    </row>
    <row r="126" spans="1:33" x14ac:dyDescent="0.3">
      <c r="A126" s="20">
        <v>118</v>
      </c>
      <c r="B126" s="21"/>
      <c r="C126" s="22" t="s">
        <v>425</v>
      </c>
      <c r="D126" s="15" t="s">
        <v>43</v>
      </c>
      <c r="E126" s="22" t="s">
        <v>426</v>
      </c>
      <c r="F126" s="15" t="s">
        <v>45</v>
      </c>
      <c r="G126" s="15" t="s">
        <v>46</v>
      </c>
      <c r="H126" s="22"/>
      <c r="I126" s="16" t="s">
        <v>178</v>
      </c>
      <c r="J126" s="25">
        <v>1985</v>
      </c>
      <c r="K126" s="22" t="s">
        <v>427</v>
      </c>
      <c r="L126" s="23"/>
      <c r="M126" s="18">
        <f>VLOOKUP(E126,'[1]Kodai Member Details'!$C$3:$K$174,3,0)</f>
        <v>23500</v>
      </c>
      <c r="N126" s="18">
        <f>VLOOKUP(E126,'[1]Kodai Member Details'!$C$3:$K$174,4,0)</f>
        <v>23500</v>
      </c>
      <c r="O126" s="18">
        <f>VLOOKUP(E126,'[1]Kodai Member Details'!$C$3:$K$174,4,0)</f>
        <v>23500</v>
      </c>
      <c r="P126" s="18" t="str">
        <f>VLOOKUP(E126,'[1]Kodai Member Details'!$C$3:$K$174,6,0)</f>
        <v>I.R.M</v>
      </c>
      <c r="Q126" s="18">
        <f t="shared" si="7"/>
        <v>0</v>
      </c>
      <c r="R126" s="18">
        <f t="shared" si="11"/>
        <v>37</v>
      </c>
      <c r="S126" s="18">
        <f t="shared" si="8"/>
        <v>18800</v>
      </c>
      <c r="T126" s="18">
        <f t="shared" si="9"/>
        <v>14717.171717171717</v>
      </c>
      <c r="U126" s="18">
        <f t="shared" si="10"/>
        <v>18800</v>
      </c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18" t="str">
        <f>VLOOKUP(E126,'[1]Kodai Member Details'!$C$3:$K$174,9,0)</f>
        <v>Last communication 1991</v>
      </c>
      <c r="AG126" s="24"/>
    </row>
    <row r="127" spans="1:33" x14ac:dyDescent="0.3">
      <c r="A127" s="20">
        <v>119</v>
      </c>
      <c r="B127" s="21"/>
      <c r="C127" s="22" t="s">
        <v>428</v>
      </c>
      <c r="D127" s="15" t="s">
        <v>43</v>
      </c>
      <c r="E127" s="22" t="s">
        <v>429</v>
      </c>
      <c r="F127" s="15" t="s">
        <v>45</v>
      </c>
      <c r="G127" s="15" t="s">
        <v>46</v>
      </c>
      <c r="H127" s="22"/>
      <c r="I127" s="16" t="s">
        <v>430</v>
      </c>
      <c r="J127" s="25">
        <v>1985</v>
      </c>
      <c r="K127" s="22" t="s">
        <v>431</v>
      </c>
      <c r="L127" s="23"/>
      <c r="M127" s="18">
        <f>VLOOKUP(E127,'[1]Kodai Member Details'!$C$3:$K$174,3,0)</f>
        <v>15500</v>
      </c>
      <c r="N127" s="18">
        <f>VLOOKUP(E127,'[1]Kodai Member Details'!$C$3:$K$174,4,0)</f>
        <v>15500</v>
      </c>
      <c r="O127" s="18">
        <f>VLOOKUP(E127,'[1]Kodai Member Details'!$C$3:$K$174,4,0)</f>
        <v>15500</v>
      </c>
      <c r="P127" s="18" t="str">
        <f>VLOOKUP(E127,'[1]Kodai Member Details'!$C$3:$K$174,6,0)</f>
        <v>I.R.M</v>
      </c>
      <c r="Q127" s="18">
        <f t="shared" si="7"/>
        <v>0</v>
      </c>
      <c r="R127" s="18">
        <f t="shared" si="11"/>
        <v>37</v>
      </c>
      <c r="S127" s="18">
        <f t="shared" si="8"/>
        <v>12400</v>
      </c>
      <c r="T127" s="18">
        <f t="shared" si="9"/>
        <v>9707.0707070707067</v>
      </c>
      <c r="U127" s="18">
        <f t="shared" si="10"/>
        <v>12400</v>
      </c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18" t="str">
        <f>VLOOKUP(E127,'[1]Kodai Member Details'!$C$3:$K$174,9,0)</f>
        <v>Last communication 89</v>
      </c>
      <c r="AG127" s="24"/>
    </row>
    <row r="128" spans="1:33" x14ac:dyDescent="0.3">
      <c r="A128" s="20">
        <v>120</v>
      </c>
      <c r="B128" s="21"/>
      <c r="C128" s="22" t="s">
        <v>432</v>
      </c>
      <c r="D128" s="15" t="s">
        <v>43</v>
      </c>
      <c r="E128" s="22" t="s">
        <v>433</v>
      </c>
      <c r="F128" s="15" t="s">
        <v>45</v>
      </c>
      <c r="G128" s="15" t="s">
        <v>46</v>
      </c>
      <c r="H128" s="22"/>
      <c r="I128" s="16" t="s">
        <v>63</v>
      </c>
      <c r="J128" s="25">
        <v>1985</v>
      </c>
      <c r="K128" s="22" t="s">
        <v>434</v>
      </c>
      <c r="L128" s="23"/>
      <c r="M128" s="18">
        <f>VLOOKUP(E128,'[1]Kodai Member Details'!$C$3:$K$174,3,0)</f>
        <v>15500</v>
      </c>
      <c r="N128" s="18">
        <f>VLOOKUP(E128,'[1]Kodai Member Details'!$C$3:$K$174,4,0)</f>
        <v>15500</v>
      </c>
      <c r="O128" s="18">
        <f>VLOOKUP(E128,'[1]Kodai Member Details'!$C$3:$K$174,4,0)</f>
        <v>15500</v>
      </c>
      <c r="P128" s="18" t="str">
        <f>VLOOKUP(E128,'[1]Kodai Member Details'!$C$3:$K$174,6,0)</f>
        <v>Missing</v>
      </c>
      <c r="Q128" s="18">
        <f t="shared" si="7"/>
        <v>0</v>
      </c>
      <c r="R128" s="18">
        <f t="shared" si="11"/>
        <v>37</v>
      </c>
      <c r="S128" s="18">
        <f t="shared" si="8"/>
        <v>12400</v>
      </c>
      <c r="T128" s="18">
        <f t="shared" si="9"/>
        <v>9707.0707070707067</v>
      </c>
      <c r="U128" s="18">
        <f t="shared" si="10"/>
        <v>12400</v>
      </c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18" t="str">
        <f>VLOOKUP(E128,'[1]Kodai Member Details'!$C$3:$K$174,9,0)</f>
        <v>All details of member's missed from file</v>
      </c>
      <c r="AG128" s="24"/>
    </row>
    <row r="129" spans="1:33" x14ac:dyDescent="0.3">
      <c r="A129" s="20">
        <v>121</v>
      </c>
      <c r="B129" s="21"/>
      <c r="C129" s="22" t="s">
        <v>435</v>
      </c>
      <c r="D129" s="15" t="s">
        <v>43</v>
      </c>
      <c r="E129" s="22" t="s">
        <v>436</v>
      </c>
      <c r="F129" s="15" t="s">
        <v>45</v>
      </c>
      <c r="G129" s="15" t="s">
        <v>46</v>
      </c>
      <c r="H129" s="22"/>
      <c r="I129" s="16" t="s">
        <v>186</v>
      </c>
      <c r="J129" s="25">
        <v>1985</v>
      </c>
      <c r="K129" s="22" t="s">
        <v>437</v>
      </c>
      <c r="L129" s="23"/>
      <c r="M129" s="18">
        <f>VLOOKUP(E129,'[1]Kodai Member Details'!$C$3:$K$174,3,0)</f>
        <v>15500</v>
      </c>
      <c r="N129" s="18">
        <f>VLOOKUP(E129,'[1]Kodai Member Details'!$C$3:$K$174,4,0)</f>
        <v>15500</v>
      </c>
      <c r="O129" s="18">
        <f>VLOOKUP(E129,'[1]Kodai Member Details'!$C$3:$K$174,4,0)</f>
        <v>15500</v>
      </c>
      <c r="P129" s="18" t="str">
        <f>VLOOKUP(E129,'[1]Kodai Member Details'!$C$3:$K$174,6,0)</f>
        <v>I.R.M</v>
      </c>
      <c r="Q129" s="18">
        <f t="shared" si="7"/>
        <v>0</v>
      </c>
      <c r="R129" s="18">
        <f t="shared" si="11"/>
        <v>37</v>
      </c>
      <c r="S129" s="18">
        <f t="shared" si="8"/>
        <v>12400</v>
      </c>
      <c r="T129" s="18">
        <f t="shared" si="9"/>
        <v>9707.0707070707067</v>
      </c>
      <c r="U129" s="18">
        <f t="shared" si="10"/>
        <v>12400</v>
      </c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18" t="str">
        <f>VLOOKUP(E129,'[1]Kodai Member Details'!$C$3:$K$174,9,0)</f>
        <v>Last communication till 89</v>
      </c>
      <c r="AG129" s="24"/>
    </row>
    <row r="130" spans="1:33" x14ac:dyDescent="0.3">
      <c r="A130" s="20">
        <v>122</v>
      </c>
      <c r="B130" s="21"/>
      <c r="C130" s="22" t="s">
        <v>438</v>
      </c>
      <c r="D130" s="15" t="s">
        <v>43</v>
      </c>
      <c r="E130" s="22" t="s">
        <v>439</v>
      </c>
      <c r="F130" s="15" t="s">
        <v>45</v>
      </c>
      <c r="G130" s="15" t="s">
        <v>46</v>
      </c>
      <c r="H130" s="22"/>
      <c r="I130" s="16" t="s">
        <v>178</v>
      </c>
      <c r="J130" s="25">
        <v>1985</v>
      </c>
      <c r="K130" s="22" t="s">
        <v>440</v>
      </c>
      <c r="L130" s="23"/>
      <c r="M130" s="18">
        <f>VLOOKUP(E130,'[1]Kodai Member Details'!$C$3:$K$174,3,0)</f>
        <v>15500</v>
      </c>
      <c r="N130" s="18">
        <f>VLOOKUP(E130,'[1]Kodai Member Details'!$C$3:$K$174,4,0)</f>
        <v>15500</v>
      </c>
      <c r="O130" s="18">
        <f>VLOOKUP(E130,'[1]Kodai Member Details'!$C$3:$K$174,4,0)</f>
        <v>15500</v>
      </c>
      <c r="P130" s="18" t="str">
        <f>VLOOKUP(E130,'[1]Kodai Member Details'!$C$3:$K$174,6,0)</f>
        <v>I.R.M</v>
      </c>
      <c r="Q130" s="18">
        <f t="shared" si="7"/>
        <v>0</v>
      </c>
      <c r="R130" s="18">
        <f t="shared" si="11"/>
        <v>37</v>
      </c>
      <c r="S130" s="18">
        <f t="shared" si="8"/>
        <v>12400</v>
      </c>
      <c r="T130" s="18">
        <f t="shared" si="9"/>
        <v>9707.0707070707067</v>
      </c>
      <c r="U130" s="18">
        <f t="shared" si="10"/>
        <v>12400</v>
      </c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18" t="str">
        <f>VLOOKUP(E130,'[1]Kodai Member Details'!$C$3:$K$174,9,0)</f>
        <v>Last communication till 99</v>
      </c>
      <c r="AG130" s="24"/>
    </row>
    <row r="131" spans="1:33" x14ac:dyDescent="0.3">
      <c r="A131" s="20">
        <v>123</v>
      </c>
      <c r="B131" s="21"/>
      <c r="C131" s="22" t="s">
        <v>441</v>
      </c>
      <c r="D131" s="15" t="s">
        <v>43</v>
      </c>
      <c r="E131" s="22" t="s">
        <v>442</v>
      </c>
      <c r="F131" s="15" t="s">
        <v>45</v>
      </c>
      <c r="G131" s="15" t="s">
        <v>46</v>
      </c>
      <c r="H131" s="22"/>
      <c r="I131" s="16" t="s">
        <v>237</v>
      </c>
      <c r="J131" s="25">
        <v>1985</v>
      </c>
      <c r="K131" s="22" t="s">
        <v>443</v>
      </c>
      <c r="L131" s="23"/>
      <c r="M131" s="18">
        <f>VLOOKUP(E131,'[1]Kodai Member Details'!$C$3:$K$174,3,0)</f>
        <v>15500</v>
      </c>
      <c r="N131" s="18">
        <f>VLOOKUP(E131,'[1]Kodai Member Details'!$C$3:$K$174,4,0)</f>
        <v>15500</v>
      </c>
      <c r="O131" s="18">
        <f>VLOOKUP(E131,'[1]Kodai Member Details'!$C$3:$K$174,4,0)</f>
        <v>15500</v>
      </c>
      <c r="P131" s="18" t="str">
        <f>VLOOKUP(E131,'[1]Kodai Member Details'!$C$3:$K$174,6,0)</f>
        <v>I.R.M</v>
      </c>
      <c r="Q131" s="18">
        <f t="shared" si="7"/>
        <v>0</v>
      </c>
      <c r="R131" s="18">
        <f t="shared" si="11"/>
        <v>37</v>
      </c>
      <c r="S131" s="18">
        <f t="shared" si="8"/>
        <v>12400</v>
      </c>
      <c r="T131" s="18">
        <f t="shared" si="9"/>
        <v>9707.0707070707067</v>
      </c>
      <c r="U131" s="18">
        <f t="shared" si="10"/>
        <v>12400</v>
      </c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18" t="str">
        <f>VLOOKUP(E131,'[1]Kodai Member Details'!$C$3:$K$174,9,0)</f>
        <v>Last communication till 89</v>
      </c>
      <c r="AG131" s="24"/>
    </row>
    <row r="132" spans="1:33" x14ac:dyDescent="0.3">
      <c r="A132" s="20">
        <v>124</v>
      </c>
      <c r="B132" s="21"/>
      <c r="C132" s="22" t="s">
        <v>444</v>
      </c>
      <c r="D132" s="15" t="s">
        <v>43</v>
      </c>
      <c r="E132" s="22" t="s">
        <v>445</v>
      </c>
      <c r="F132" s="15" t="s">
        <v>45</v>
      </c>
      <c r="G132" s="15" t="s">
        <v>46</v>
      </c>
      <c r="H132" s="22"/>
      <c r="I132" s="16" t="s">
        <v>186</v>
      </c>
      <c r="J132" s="25">
        <v>1985</v>
      </c>
      <c r="K132" s="22" t="s">
        <v>446</v>
      </c>
      <c r="L132" s="23"/>
      <c r="M132" s="18">
        <f>VLOOKUP(E132,'[1]Kodai Member Details'!$C$3:$K$174,3,0)</f>
        <v>15500</v>
      </c>
      <c r="N132" s="18">
        <f>VLOOKUP(E132,'[1]Kodai Member Details'!$C$3:$K$174,4,0)</f>
        <v>15500</v>
      </c>
      <c r="O132" s="18">
        <f>VLOOKUP(E132,'[1]Kodai Member Details'!$C$3:$K$174,4,0)</f>
        <v>15500</v>
      </c>
      <c r="P132" s="18" t="str">
        <f>VLOOKUP(E132,'[1]Kodai Member Details'!$C$3:$K$174,6,0)</f>
        <v>I.R.M</v>
      </c>
      <c r="Q132" s="18">
        <f t="shared" si="7"/>
        <v>0</v>
      </c>
      <c r="R132" s="18">
        <f t="shared" si="11"/>
        <v>37</v>
      </c>
      <c r="S132" s="18">
        <f t="shared" si="8"/>
        <v>12400</v>
      </c>
      <c r="T132" s="18">
        <f t="shared" si="9"/>
        <v>9707.0707070707067</v>
      </c>
      <c r="U132" s="18">
        <f t="shared" si="10"/>
        <v>12400</v>
      </c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18" t="str">
        <f>VLOOKUP(E132,'[1]Kodai Member Details'!$C$3:$K$174,9,0)</f>
        <v>Last communication 96</v>
      </c>
      <c r="AG132" s="24"/>
    </row>
    <row r="133" spans="1:33" x14ac:dyDescent="0.3">
      <c r="A133" s="20">
        <v>125</v>
      </c>
      <c r="B133" s="21"/>
      <c r="C133" s="22" t="s">
        <v>447</v>
      </c>
      <c r="D133" s="15" t="s">
        <v>43</v>
      </c>
      <c r="E133" s="22" t="s">
        <v>448</v>
      </c>
      <c r="F133" s="15" t="s">
        <v>45</v>
      </c>
      <c r="G133" s="15" t="s">
        <v>46</v>
      </c>
      <c r="H133" s="22"/>
      <c r="I133" s="16" t="s">
        <v>237</v>
      </c>
      <c r="J133" s="25">
        <v>1985</v>
      </c>
      <c r="K133" s="22" t="s">
        <v>449</v>
      </c>
      <c r="L133" s="23"/>
      <c r="M133" s="18">
        <f>VLOOKUP(E133,'[1]Kodai Member Details'!$C$3:$K$174,3,0)</f>
        <v>19500</v>
      </c>
      <c r="N133" s="18">
        <f>VLOOKUP(E133,'[1]Kodai Member Details'!$C$3:$K$174,4,0)</f>
        <v>19500</v>
      </c>
      <c r="O133" s="18">
        <f>VLOOKUP(E133,'[1]Kodai Member Details'!$C$3:$K$174,4,0)</f>
        <v>19500</v>
      </c>
      <c r="P133" s="18" t="str">
        <f>VLOOKUP(E133,'[1]Kodai Member Details'!$C$3:$K$174,6,0)</f>
        <v>I.R.M</v>
      </c>
      <c r="Q133" s="18">
        <f t="shared" si="7"/>
        <v>0</v>
      </c>
      <c r="R133" s="18">
        <f t="shared" si="11"/>
        <v>37</v>
      </c>
      <c r="S133" s="18">
        <f t="shared" si="8"/>
        <v>15600</v>
      </c>
      <c r="T133" s="18">
        <f t="shared" si="9"/>
        <v>12212.121212121212</v>
      </c>
      <c r="U133" s="18">
        <f t="shared" si="10"/>
        <v>15600</v>
      </c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18" t="str">
        <f>VLOOKUP(E133,'[1]Kodai Member Details'!$C$3:$K$174,9,0)</f>
        <v xml:space="preserve">Only application form </v>
      </c>
      <c r="AG133" s="24"/>
    </row>
    <row r="134" spans="1:33" x14ac:dyDescent="0.3">
      <c r="A134" s="20">
        <v>126</v>
      </c>
      <c r="B134" s="21"/>
      <c r="C134" s="22" t="s">
        <v>450</v>
      </c>
      <c r="D134" s="15" t="s">
        <v>43</v>
      </c>
      <c r="E134" s="22" t="s">
        <v>451</v>
      </c>
      <c r="F134" s="15" t="s">
        <v>45</v>
      </c>
      <c r="G134" s="15" t="s">
        <v>46</v>
      </c>
      <c r="H134" s="22"/>
      <c r="I134" s="16" t="s">
        <v>237</v>
      </c>
      <c r="J134" s="25">
        <v>1985</v>
      </c>
      <c r="K134" s="22" t="s">
        <v>452</v>
      </c>
      <c r="L134" s="23"/>
      <c r="M134" s="18">
        <f>VLOOKUP(E134,'[1]Kodai Member Details'!$C$3:$K$174,3,0)</f>
        <v>10500</v>
      </c>
      <c r="N134" s="18">
        <f>VLOOKUP(E134,'[1]Kodai Member Details'!$C$3:$K$174,4,0)</f>
        <v>10500</v>
      </c>
      <c r="O134" s="18">
        <f>VLOOKUP(E134,'[1]Kodai Member Details'!$C$3:$K$174,4,0)</f>
        <v>10500</v>
      </c>
      <c r="P134" s="18" t="str">
        <f>VLOOKUP(E134,'[1]Kodai Member Details'!$C$3:$K$174,6,0)</f>
        <v>I.R.M</v>
      </c>
      <c r="Q134" s="18">
        <f t="shared" si="7"/>
        <v>0</v>
      </c>
      <c r="R134" s="18">
        <f t="shared" si="11"/>
        <v>37</v>
      </c>
      <c r="S134" s="18">
        <f t="shared" si="8"/>
        <v>8400</v>
      </c>
      <c r="T134" s="18">
        <f t="shared" si="9"/>
        <v>6575.757575757576</v>
      </c>
      <c r="U134" s="18">
        <f t="shared" si="10"/>
        <v>8400</v>
      </c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18" t="str">
        <f>VLOOKUP(E134,'[1]Kodai Member Details'!$C$3:$K$174,9,0)</f>
        <v>Last communication 99 and one more membership</v>
      </c>
      <c r="AG134" s="24"/>
    </row>
    <row r="135" spans="1:33" x14ac:dyDescent="0.3">
      <c r="A135" s="20">
        <v>127</v>
      </c>
      <c r="B135" s="21"/>
      <c r="C135" s="22" t="s">
        <v>453</v>
      </c>
      <c r="D135" s="15" t="s">
        <v>43</v>
      </c>
      <c r="E135" s="22" t="s">
        <v>454</v>
      </c>
      <c r="F135" s="15" t="s">
        <v>45</v>
      </c>
      <c r="G135" s="15" t="s">
        <v>46</v>
      </c>
      <c r="H135" s="22"/>
      <c r="I135" s="16" t="s">
        <v>237</v>
      </c>
      <c r="J135" s="25">
        <v>1985</v>
      </c>
      <c r="K135" s="22" t="s">
        <v>452</v>
      </c>
      <c r="L135" s="23"/>
      <c r="M135" s="18">
        <f>VLOOKUP(E135,'[1]Kodai Member Details'!$C$3:$K$174,3,0)</f>
        <v>10500</v>
      </c>
      <c r="N135" s="18">
        <f>VLOOKUP(E135,'[1]Kodai Member Details'!$C$3:$K$174,4,0)</f>
        <v>10500</v>
      </c>
      <c r="O135" s="18">
        <f>VLOOKUP(E135,'[1]Kodai Member Details'!$C$3:$K$174,4,0)</f>
        <v>10500</v>
      </c>
      <c r="P135" s="18" t="str">
        <f>VLOOKUP(E135,'[1]Kodai Member Details'!$C$3:$K$174,6,0)</f>
        <v>I.R.M</v>
      </c>
      <c r="Q135" s="18">
        <f t="shared" si="7"/>
        <v>0</v>
      </c>
      <c r="R135" s="18">
        <f t="shared" si="11"/>
        <v>37</v>
      </c>
      <c r="S135" s="18">
        <f t="shared" si="8"/>
        <v>8400</v>
      </c>
      <c r="T135" s="18">
        <f t="shared" si="9"/>
        <v>6575.757575757576</v>
      </c>
      <c r="U135" s="18">
        <f t="shared" si="10"/>
        <v>8400</v>
      </c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18" t="str">
        <f>VLOOKUP(E135,'[1]Kodai Member Details'!$C$3:$K$174,9,0)</f>
        <v>Last communication 99</v>
      </c>
      <c r="AG135" s="24"/>
    </row>
    <row r="136" spans="1:33" x14ac:dyDescent="0.3">
      <c r="A136" s="20">
        <v>128</v>
      </c>
      <c r="B136" s="21"/>
      <c r="C136" s="22" t="s">
        <v>455</v>
      </c>
      <c r="D136" s="15" t="s">
        <v>43</v>
      </c>
      <c r="E136" s="22" t="s">
        <v>456</v>
      </c>
      <c r="F136" s="15" t="s">
        <v>45</v>
      </c>
      <c r="G136" s="15" t="s">
        <v>46</v>
      </c>
      <c r="H136" s="22"/>
      <c r="I136" s="16" t="s">
        <v>186</v>
      </c>
      <c r="J136" s="25">
        <v>1985</v>
      </c>
      <c r="K136" s="22" t="s">
        <v>457</v>
      </c>
      <c r="L136" s="23"/>
      <c r="M136" s="18">
        <f>VLOOKUP(E136,'[1]Kodai Member Details'!$C$3:$K$174,3,0)</f>
        <v>23500</v>
      </c>
      <c r="N136" s="18">
        <f>VLOOKUP(E136,'[1]Kodai Member Details'!$C$3:$K$174,4,0)</f>
        <v>23500</v>
      </c>
      <c r="O136" s="18">
        <f>VLOOKUP(E136,'[1]Kodai Member Details'!$C$3:$K$174,4,0)</f>
        <v>23500</v>
      </c>
      <c r="P136" s="18" t="str">
        <f>VLOOKUP(E136,'[1]Kodai Member Details'!$C$3:$K$174,6,0)</f>
        <v>I.R.M</v>
      </c>
      <c r="Q136" s="18">
        <f t="shared" si="7"/>
        <v>0</v>
      </c>
      <c r="R136" s="18">
        <f t="shared" si="11"/>
        <v>37</v>
      </c>
      <c r="S136" s="18">
        <f t="shared" si="8"/>
        <v>18800</v>
      </c>
      <c r="T136" s="18">
        <f t="shared" si="9"/>
        <v>14717.171717171717</v>
      </c>
      <c r="U136" s="18">
        <f t="shared" si="10"/>
        <v>18800</v>
      </c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18" t="str">
        <f>VLOOKUP(E136,'[1]Kodai Member Details'!$C$3:$K$174,9,0)</f>
        <v xml:space="preserve">Only application form </v>
      </c>
      <c r="AG136" s="24"/>
    </row>
    <row r="137" spans="1:33" x14ac:dyDescent="0.3">
      <c r="A137" s="20">
        <v>129</v>
      </c>
      <c r="B137" s="21"/>
      <c r="C137" s="22" t="s">
        <v>458</v>
      </c>
      <c r="D137" s="15" t="s">
        <v>43</v>
      </c>
      <c r="E137" s="22" t="s">
        <v>459</v>
      </c>
      <c r="F137" s="15" t="s">
        <v>45</v>
      </c>
      <c r="G137" s="15" t="s">
        <v>46</v>
      </c>
      <c r="H137" s="22"/>
      <c r="I137" s="16" t="s">
        <v>237</v>
      </c>
      <c r="J137" s="25">
        <v>1985</v>
      </c>
      <c r="K137" s="22" t="s">
        <v>449</v>
      </c>
      <c r="L137" s="23"/>
      <c r="M137" s="18">
        <f>VLOOKUP(E137,'[1]Kodai Member Details'!$C$3:$K$174,3,0)</f>
        <v>23500</v>
      </c>
      <c r="N137" s="18">
        <f>VLOOKUP(E137,'[1]Kodai Member Details'!$C$3:$K$174,4,0)</f>
        <v>23500</v>
      </c>
      <c r="O137" s="18">
        <f>VLOOKUP(E137,'[1]Kodai Member Details'!$C$3:$K$174,4,0)</f>
        <v>23500</v>
      </c>
      <c r="P137" s="18" t="str">
        <f>VLOOKUP(E137,'[1]Kodai Member Details'!$C$3:$K$174,6,0)</f>
        <v>I.R.M</v>
      </c>
      <c r="Q137" s="18">
        <f t="shared" ref="Q137:Q159" si="12">+N137-O137</f>
        <v>0</v>
      </c>
      <c r="R137" s="18">
        <f t="shared" si="11"/>
        <v>37</v>
      </c>
      <c r="S137" s="18">
        <f t="shared" ref="S137:S159" si="13">IF(P137="regular",((O137-(O137/99)*R137)),(O137-(O137*20%)))</f>
        <v>18800</v>
      </c>
      <c r="T137" s="18">
        <f t="shared" ref="T137:T159" si="14">((O137-(O137/99)*R137))</f>
        <v>14717.171717171717</v>
      </c>
      <c r="U137" s="18">
        <f t="shared" ref="U137:U159" si="15">IF(P137="regular",0,(O137-(O137*20%)))</f>
        <v>18800</v>
      </c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18" t="str">
        <f>VLOOKUP(E137,'[1]Kodai Member Details'!$C$3:$K$174,9,0)</f>
        <v xml:space="preserve">Only application form </v>
      </c>
      <c r="AG137" s="24"/>
    </row>
    <row r="138" spans="1:33" x14ac:dyDescent="0.3">
      <c r="A138" s="20">
        <v>130</v>
      </c>
      <c r="B138" s="21"/>
      <c r="C138" s="22" t="s">
        <v>460</v>
      </c>
      <c r="D138" s="15" t="s">
        <v>43</v>
      </c>
      <c r="E138" s="22" t="s">
        <v>461</v>
      </c>
      <c r="F138" s="15" t="s">
        <v>45</v>
      </c>
      <c r="G138" s="15" t="s">
        <v>46</v>
      </c>
      <c r="H138" s="22"/>
      <c r="I138" s="16" t="s">
        <v>186</v>
      </c>
      <c r="J138" s="25">
        <v>1985</v>
      </c>
      <c r="K138" s="22" t="s">
        <v>462</v>
      </c>
      <c r="L138" s="23"/>
      <c r="M138" s="18">
        <f>VLOOKUP(E138,'[1]Kodai Member Details'!$C$3:$K$174,3,0)</f>
        <v>13000</v>
      </c>
      <c r="N138" s="18">
        <f>VLOOKUP(E138,'[1]Kodai Member Details'!$C$3:$K$174,4,0)</f>
        <v>13000</v>
      </c>
      <c r="O138" s="18">
        <f>VLOOKUP(E138,'[1]Kodai Member Details'!$C$3:$K$174,4,0)</f>
        <v>13000</v>
      </c>
      <c r="P138" s="18" t="str">
        <f>VLOOKUP(E138,'[1]Kodai Member Details'!$C$3:$K$174,6,0)</f>
        <v>I.R.M</v>
      </c>
      <c r="Q138" s="18">
        <f t="shared" si="12"/>
        <v>0</v>
      </c>
      <c r="R138" s="18">
        <f t="shared" ref="R138:R159" si="16">+$R$7-J138</f>
        <v>37</v>
      </c>
      <c r="S138" s="18">
        <f t="shared" si="13"/>
        <v>10400</v>
      </c>
      <c r="T138" s="18">
        <f t="shared" si="14"/>
        <v>8141.4141414141413</v>
      </c>
      <c r="U138" s="18">
        <f t="shared" si="15"/>
        <v>10400</v>
      </c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18" t="str">
        <f>VLOOKUP(E138,'[1]Kodai Member Details'!$C$3:$K$174,9,0)</f>
        <v xml:space="preserve">Only application form </v>
      </c>
      <c r="AG138" s="24"/>
    </row>
    <row r="139" spans="1:33" x14ac:dyDescent="0.3">
      <c r="A139" s="20">
        <v>131</v>
      </c>
      <c r="B139" s="21"/>
      <c r="C139" s="22" t="s">
        <v>463</v>
      </c>
      <c r="D139" s="15" t="s">
        <v>43</v>
      </c>
      <c r="E139" s="22" t="s">
        <v>464</v>
      </c>
      <c r="F139" s="15" t="s">
        <v>45</v>
      </c>
      <c r="G139" s="15" t="s">
        <v>46</v>
      </c>
      <c r="H139" s="22"/>
      <c r="I139" s="16" t="s">
        <v>178</v>
      </c>
      <c r="J139" s="25">
        <v>1985</v>
      </c>
      <c r="K139" s="22" t="s">
        <v>465</v>
      </c>
      <c r="L139" s="23"/>
      <c r="M139" s="18">
        <f>VLOOKUP(E139,'[1]Kodai Member Details'!$C$3:$K$174,3,0)</f>
        <v>15500</v>
      </c>
      <c r="N139" s="18">
        <f>VLOOKUP(E139,'[1]Kodai Member Details'!$C$3:$K$174,4,0)</f>
        <v>15500</v>
      </c>
      <c r="O139" s="18">
        <f>VLOOKUP(E139,'[1]Kodai Member Details'!$C$3:$K$174,4,0)</f>
        <v>15500</v>
      </c>
      <c r="P139" s="18" t="str">
        <f>VLOOKUP(E139,'[1]Kodai Member Details'!$C$3:$K$174,6,0)</f>
        <v>I.R.M</v>
      </c>
      <c r="Q139" s="18">
        <f t="shared" si="12"/>
        <v>0</v>
      </c>
      <c r="R139" s="18">
        <f t="shared" si="16"/>
        <v>37</v>
      </c>
      <c r="S139" s="18">
        <f t="shared" si="13"/>
        <v>12400</v>
      </c>
      <c r="T139" s="18">
        <f t="shared" si="14"/>
        <v>9707.0707070707067</v>
      </c>
      <c r="U139" s="18">
        <f t="shared" si="15"/>
        <v>12400</v>
      </c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18" t="str">
        <f>VLOOKUP(E139,'[1]Kodai Member Details'!$C$3:$K$174,9,0)</f>
        <v>Last communication 97</v>
      </c>
      <c r="AG139" s="24"/>
    </row>
    <row r="140" spans="1:33" x14ac:dyDescent="0.3">
      <c r="A140" s="20">
        <v>132</v>
      </c>
      <c r="B140" s="21"/>
      <c r="C140" s="22" t="s">
        <v>466</v>
      </c>
      <c r="D140" s="15" t="s">
        <v>43</v>
      </c>
      <c r="E140" s="22" t="s">
        <v>467</v>
      </c>
      <c r="F140" s="15" t="s">
        <v>45</v>
      </c>
      <c r="G140" s="15" t="s">
        <v>46</v>
      </c>
      <c r="H140" s="22"/>
      <c r="I140" s="16" t="s">
        <v>178</v>
      </c>
      <c r="J140" s="25">
        <v>1985</v>
      </c>
      <c r="K140" s="22" t="s">
        <v>468</v>
      </c>
      <c r="L140" s="23"/>
      <c r="M140" s="18">
        <f>VLOOKUP(E140,'[1]Kodai Member Details'!$C$3:$K$174,3,0)</f>
        <v>19500</v>
      </c>
      <c r="N140" s="18">
        <f>VLOOKUP(E140,'[1]Kodai Member Details'!$C$3:$K$174,4,0)</f>
        <v>19500</v>
      </c>
      <c r="O140" s="18">
        <f>VLOOKUP(E140,'[1]Kodai Member Details'!$C$3:$K$174,4,0)</f>
        <v>19500</v>
      </c>
      <c r="P140" s="18" t="str">
        <f>VLOOKUP(E140,'[1]Kodai Member Details'!$C$3:$K$174,6,0)</f>
        <v>Missing</v>
      </c>
      <c r="Q140" s="18">
        <f t="shared" si="12"/>
        <v>0</v>
      </c>
      <c r="R140" s="18">
        <f t="shared" si="16"/>
        <v>37</v>
      </c>
      <c r="S140" s="18">
        <f t="shared" si="13"/>
        <v>15600</v>
      </c>
      <c r="T140" s="18">
        <f t="shared" si="14"/>
        <v>12212.121212121212</v>
      </c>
      <c r="U140" s="18">
        <f t="shared" si="15"/>
        <v>15600</v>
      </c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18" t="str">
        <f>VLOOKUP(E140,'[1]Kodai Member Details'!$C$3:$K$174,9,0)</f>
        <v>All details of member's missed from file</v>
      </c>
      <c r="AG140" s="24"/>
    </row>
    <row r="141" spans="1:33" x14ac:dyDescent="0.3">
      <c r="A141" s="20">
        <v>133</v>
      </c>
      <c r="B141" s="21"/>
      <c r="C141" s="22" t="s">
        <v>469</v>
      </c>
      <c r="D141" s="15" t="s">
        <v>43</v>
      </c>
      <c r="E141" s="22" t="s">
        <v>470</v>
      </c>
      <c r="F141" s="15" t="s">
        <v>45</v>
      </c>
      <c r="G141" s="15" t="s">
        <v>46</v>
      </c>
      <c r="H141" s="22"/>
      <c r="I141" s="16" t="s">
        <v>178</v>
      </c>
      <c r="J141" s="25">
        <v>1985</v>
      </c>
      <c r="K141" s="22" t="s">
        <v>468</v>
      </c>
      <c r="L141" s="23"/>
      <c r="M141" s="18">
        <f>VLOOKUP(E141,'[1]Kodai Member Details'!$C$3:$K$174,3,0)</f>
        <v>19500</v>
      </c>
      <c r="N141" s="18">
        <f>VLOOKUP(E141,'[1]Kodai Member Details'!$C$3:$K$174,4,0)</f>
        <v>19500</v>
      </c>
      <c r="O141" s="18">
        <f>VLOOKUP(E141,'[1]Kodai Member Details'!$C$3:$K$174,4,0)</f>
        <v>19500</v>
      </c>
      <c r="P141" s="18" t="str">
        <f>VLOOKUP(E141,'[1]Kodai Member Details'!$C$3:$K$174,6,0)</f>
        <v>I.R.M</v>
      </c>
      <c r="Q141" s="18">
        <f t="shared" si="12"/>
        <v>0</v>
      </c>
      <c r="R141" s="18">
        <f t="shared" si="16"/>
        <v>37</v>
      </c>
      <c r="S141" s="18">
        <f t="shared" si="13"/>
        <v>15600</v>
      </c>
      <c r="T141" s="18">
        <f t="shared" si="14"/>
        <v>12212.121212121212</v>
      </c>
      <c r="U141" s="18">
        <f t="shared" si="15"/>
        <v>15600</v>
      </c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18" t="str">
        <f>VLOOKUP(E141,'[1]Kodai Member Details'!$C$3:$K$174,9,0)</f>
        <v>Last communication till 95.. One unit 2501</v>
      </c>
      <c r="AG141" s="24"/>
    </row>
    <row r="142" spans="1:33" x14ac:dyDescent="0.3">
      <c r="A142" s="20">
        <v>134</v>
      </c>
      <c r="B142" s="21"/>
      <c r="C142" s="22" t="s">
        <v>471</v>
      </c>
      <c r="D142" s="15" t="s">
        <v>43</v>
      </c>
      <c r="E142" s="22" t="s">
        <v>472</v>
      </c>
      <c r="F142" s="15" t="s">
        <v>45</v>
      </c>
      <c r="G142" s="15" t="s">
        <v>46</v>
      </c>
      <c r="H142" s="22"/>
      <c r="I142" s="16" t="s">
        <v>178</v>
      </c>
      <c r="J142" s="25">
        <v>1985</v>
      </c>
      <c r="K142" s="22" t="s">
        <v>473</v>
      </c>
      <c r="L142" s="23"/>
      <c r="M142" s="18">
        <f>VLOOKUP(E142,'[1]Kodai Member Details'!$C$3:$K$174,3,0)</f>
        <v>15500</v>
      </c>
      <c r="N142" s="18">
        <f>VLOOKUP(E142,'[1]Kodai Member Details'!$C$3:$K$174,4,0)</f>
        <v>15500</v>
      </c>
      <c r="O142" s="18">
        <f>VLOOKUP(E142,'[1]Kodai Member Details'!$C$3:$K$174,4,0)</f>
        <v>15500</v>
      </c>
      <c r="P142" s="18" t="str">
        <f>VLOOKUP(E142,'[1]Kodai Member Details'!$C$3:$K$174,6,0)</f>
        <v>I.R.M</v>
      </c>
      <c r="Q142" s="18">
        <f t="shared" si="12"/>
        <v>0</v>
      </c>
      <c r="R142" s="18">
        <f t="shared" si="16"/>
        <v>37</v>
      </c>
      <c r="S142" s="18">
        <f t="shared" si="13"/>
        <v>12400</v>
      </c>
      <c r="T142" s="18">
        <f t="shared" si="14"/>
        <v>9707.0707070707067</v>
      </c>
      <c r="U142" s="18">
        <f t="shared" si="15"/>
        <v>12400</v>
      </c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18" t="str">
        <f>VLOOKUP(E142,'[1]Kodai Member Details'!$C$3:$K$174,9,0)</f>
        <v>Last communication 03</v>
      </c>
      <c r="AG142" s="24"/>
    </row>
    <row r="143" spans="1:33" x14ac:dyDescent="0.3">
      <c r="A143" s="20">
        <v>135</v>
      </c>
      <c r="B143" s="21"/>
      <c r="C143" s="22" t="s">
        <v>474</v>
      </c>
      <c r="D143" s="15" t="s">
        <v>43</v>
      </c>
      <c r="E143" s="22" t="s">
        <v>475</v>
      </c>
      <c r="F143" s="15" t="s">
        <v>45</v>
      </c>
      <c r="G143" s="15" t="s">
        <v>46</v>
      </c>
      <c r="H143" s="22"/>
      <c r="I143" s="16" t="s">
        <v>178</v>
      </c>
      <c r="J143" s="25">
        <v>1985</v>
      </c>
      <c r="K143" s="22" t="s">
        <v>476</v>
      </c>
      <c r="L143" s="23"/>
      <c r="M143" s="18">
        <f>VLOOKUP(E143,'[1]Kodai Member Details'!$C$3:$K$174,3,0)</f>
        <v>15500</v>
      </c>
      <c r="N143" s="18">
        <f>VLOOKUP(E143,'[1]Kodai Member Details'!$C$3:$K$174,4,0)</f>
        <v>15500</v>
      </c>
      <c r="O143" s="18">
        <f>VLOOKUP(E143,'[1]Kodai Member Details'!$C$3:$K$174,4,0)</f>
        <v>15500</v>
      </c>
      <c r="P143" s="18" t="str">
        <f>VLOOKUP(E143,'[1]Kodai Member Details'!$C$3:$K$174,6,0)</f>
        <v>Missing</v>
      </c>
      <c r="Q143" s="18">
        <f t="shared" si="12"/>
        <v>0</v>
      </c>
      <c r="R143" s="18">
        <f t="shared" si="16"/>
        <v>37</v>
      </c>
      <c r="S143" s="18">
        <f t="shared" si="13"/>
        <v>12400</v>
      </c>
      <c r="T143" s="18">
        <f t="shared" si="14"/>
        <v>9707.0707070707067</v>
      </c>
      <c r="U143" s="18">
        <f t="shared" si="15"/>
        <v>12400</v>
      </c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18" t="str">
        <f>VLOOKUP(E143,'[1]Kodai Member Details'!$C$3:$K$174,9,0)</f>
        <v>All details of member's missed from file</v>
      </c>
      <c r="AG143" s="24"/>
    </row>
    <row r="144" spans="1:33" x14ac:dyDescent="0.3">
      <c r="A144" s="20">
        <v>136</v>
      </c>
      <c r="B144" s="21"/>
      <c r="C144" s="22" t="s">
        <v>477</v>
      </c>
      <c r="D144" s="15" t="s">
        <v>43</v>
      </c>
      <c r="E144" s="22" t="s">
        <v>478</v>
      </c>
      <c r="F144" s="15" t="s">
        <v>45</v>
      </c>
      <c r="G144" s="15" t="s">
        <v>46</v>
      </c>
      <c r="H144" s="22"/>
      <c r="I144" s="16" t="s">
        <v>182</v>
      </c>
      <c r="J144" s="25">
        <v>1985</v>
      </c>
      <c r="K144" s="22" t="s">
        <v>479</v>
      </c>
      <c r="L144" s="23"/>
      <c r="M144" s="18">
        <f>VLOOKUP(E144,'[1]Kodai Member Details'!$C$3:$K$174,3,0)</f>
        <v>10500</v>
      </c>
      <c r="N144" s="18">
        <f>VLOOKUP(E144,'[1]Kodai Member Details'!$C$3:$K$174,4,0)</f>
        <v>10500</v>
      </c>
      <c r="O144" s="18">
        <f>VLOOKUP(E144,'[1]Kodai Member Details'!$C$3:$K$174,4,0)</f>
        <v>10500</v>
      </c>
      <c r="P144" s="18" t="str">
        <f>VLOOKUP(E144,'[1]Kodai Member Details'!$C$3:$K$174,6,0)</f>
        <v>I.R.M</v>
      </c>
      <c r="Q144" s="18">
        <f t="shared" si="12"/>
        <v>0</v>
      </c>
      <c r="R144" s="18">
        <f t="shared" si="16"/>
        <v>37</v>
      </c>
      <c r="S144" s="18">
        <f t="shared" si="13"/>
        <v>8400</v>
      </c>
      <c r="T144" s="18">
        <f t="shared" si="14"/>
        <v>6575.757575757576</v>
      </c>
      <c r="U144" s="18">
        <f t="shared" si="15"/>
        <v>8400</v>
      </c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18" t="str">
        <f>VLOOKUP(E144,'[1]Kodai Member Details'!$C$3:$K$174,9,0)</f>
        <v>No agreement and application form in record</v>
      </c>
      <c r="AG144" s="24"/>
    </row>
    <row r="145" spans="1:33" x14ac:dyDescent="0.3">
      <c r="A145" s="20">
        <v>137</v>
      </c>
      <c r="B145" s="21"/>
      <c r="C145" s="22" t="s">
        <v>480</v>
      </c>
      <c r="D145" s="15" t="s">
        <v>43</v>
      </c>
      <c r="E145" s="22" t="s">
        <v>481</v>
      </c>
      <c r="F145" s="15" t="s">
        <v>45</v>
      </c>
      <c r="G145" s="15" t="s">
        <v>46</v>
      </c>
      <c r="H145" s="22"/>
      <c r="I145" s="16" t="s">
        <v>237</v>
      </c>
      <c r="J145" s="25">
        <v>1985</v>
      </c>
      <c r="K145" s="22" t="s">
        <v>482</v>
      </c>
      <c r="L145" s="23"/>
      <c r="M145" s="18">
        <f>VLOOKUP(E145,'[1]Kodai Member Details'!$C$3:$K$174,3,0)</f>
        <v>15500</v>
      </c>
      <c r="N145" s="18">
        <f>VLOOKUP(E145,'[1]Kodai Member Details'!$C$3:$K$174,4,0)</f>
        <v>15500</v>
      </c>
      <c r="O145" s="18">
        <f>VLOOKUP(E145,'[1]Kodai Member Details'!$C$3:$K$174,4,0)</f>
        <v>15500</v>
      </c>
      <c r="P145" s="18" t="str">
        <f>VLOOKUP(E145,'[1]Kodai Member Details'!$C$3:$K$174,6,0)</f>
        <v>I.R.M</v>
      </c>
      <c r="Q145" s="18">
        <f t="shared" si="12"/>
        <v>0</v>
      </c>
      <c r="R145" s="18">
        <f t="shared" si="16"/>
        <v>37</v>
      </c>
      <c r="S145" s="18">
        <f t="shared" si="13"/>
        <v>12400</v>
      </c>
      <c r="T145" s="18">
        <f t="shared" si="14"/>
        <v>9707.0707070707067</v>
      </c>
      <c r="U145" s="18">
        <f t="shared" si="15"/>
        <v>12400</v>
      </c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18" t="str">
        <f>VLOOKUP(E145,'[1]Kodai Member Details'!$C$3:$K$174,9,0)</f>
        <v>Last communication 89</v>
      </c>
      <c r="AG145" s="24"/>
    </row>
    <row r="146" spans="1:33" x14ac:dyDescent="0.3">
      <c r="A146" s="20">
        <v>138</v>
      </c>
      <c r="B146" s="21"/>
      <c r="C146" s="22" t="s">
        <v>483</v>
      </c>
      <c r="D146" s="15" t="s">
        <v>43</v>
      </c>
      <c r="E146" s="22" t="s">
        <v>484</v>
      </c>
      <c r="F146" s="15" t="s">
        <v>45</v>
      </c>
      <c r="G146" s="15" t="s">
        <v>46</v>
      </c>
      <c r="H146" s="22"/>
      <c r="I146" s="16">
        <v>45239</v>
      </c>
      <c r="J146" s="25">
        <v>1985</v>
      </c>
      <c r="K146" s="22" t="s">
        <v>485</v>
      </c>
      <c r="L146" s="23"/>
      <c r="M146" s="18">
        <f>VLOOKUP(E146,'[1]Kodai Member Details'!$C$3:$K$174,3,0)</f>
        <v>17280</v>
      </c>
      <c r="N146" s="18">
        <f>VLOOKUP(E146,'[1]Kodai Member Details'!$C$3:$K$174,4,0)</f>
        <v>17280</v>
      </c>
      <c r="O146" s="18">
        <f>VLOOKUP(E146,'[1]Kodai Member Details'!$C$3:$K$174,4,0)</f>
        <v>17280</v>
      </c>
      <c r="P146" s="18" t="str">
        <f>VLOOKUP(E146,'[1]Kodai Member Details'!$C$3:$K$174,6,0)</f>
        <v>I.R.M</v>
      </c>
      <c r="Q146" s="18">
        <f t="shared" si="12"/>
        <v>0</v>
      </c>
      <c r="R146" s="18">
        <f t="shared" si="16"/>
        <v>37</v>
      </c>
      <c r="S146" s="18">
        <f t="shared" si="13"/>
        <v>13824</v>
      </c>
      <c r="T146" s="18">
        <f t="shared" si="14"/>
        <v>10821.818181818182</v>
      </c>
      <c r="U146" s="18">
        <f t="shared" si="15"/>
        <v>13824</v>
      </c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18" t="str">
        <f>VLOOKUP(E146,'[1]Kodai Member Details'!$C$3:$K$174,9,0)</f>
        <v xml:space="preserve">Only application form </v>
      </c>
      <c r="AG146" s="24"/>
    </row>
    <row r="147" spans="1:33" x14ac:dyDescent="0.3">
      <c r="A147" s="20">
        <v>139</v>
      </c>
      <c r="B147" s="21"/>
      <c r="C147" s="22" t="s">
        <v>486</v>
      </c>
      <c r="D147" s="15" t="s">
        <v>43</v>
      </c>
      <c r="E147" s="22" t="s">
        <v>487</v>
      </c>
      <c r="F147" s="15" t="s">
        <v>45</v>
      </c>
      <c r="G147" s="15" t="s">
        <v>46</v>
      </c>
      <c r="H147" s="22"/>
      <c r="I147" s="16">
        <v>45056</v>
      </c>
      <c r="J147" s="25">
        <v>1985</v>
      </c>
      <c r="K147" s="22" t="s">
        <v>488</v>
      </c>
      <c r="L147" s="23"/>
      <c r="M147" s="18">
        <f>VLOOKUP(E147,'[1]Kodai Member Details'!$C$3:$K$174,3,0)</f>
        <v>23500</v>
      </c>
      <c r="N147" s="18">
        <f>VLOOKUP(E147,'[1]Kodai Member Details'!$C$3:$K$174,4,0)</f>
        <v>23500</v>
      </c>
      <c r="O147" s="18">
        <f>VLOOKUP(E147,'[1]Kodai Member Details'!$C$3:$K$174,4,0)</f>
        <v>23500</v>
      </c>
      <c r="P147" s="18" t="str">
        <f>VLOOKUP(E147,'[1]Kodai Member Details'!$C$3:$K$174,6,0)</f>
        <v>I.R.M</v>
      </c>
      <c r="Q147" s="18">
        <f t="shared" si="12"/>
        <v>0</v>
      </c>
      <c r="R147" s="18">
        <f t="shared" si="16"/>
        <v>37</v>
      </c>
      <c r="S147" s="18">
        <f t="shared" si="13"/>
        <v>18800</v>
      </c>
      <c r="T147" s="18">
        <f t="shared" si="14"/>
        <v>14717.171717171717</v>
      </c>
      <c r="U147" s="18">
        <f t="shared" si="15"/>
        <v>18800</v>
      </c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18" t="str">
        <f>VLOOKUP(E147,'[1]Kodai Member Details'!$C$3:$K$174,9,0)</f>
        <v xml:space="preserve">Only application form </v>
      </c>
      <c r="AG147" s="24"/>
    </row>
    <row r="148" spans="1:33" x14ac:dyDescent="0.3">
      <c r="A148" s="20">
        <v>140</v>
      </c>
      <c r="B148" s="21"/>
      <c r="C148" s="22" t="s">
        <v>489</v>
      </c>
      <c r="D148" s="15" t="s">
        <v>43</v>
      </c>
      <c r="E148" s="22" t="s">
        <v>490</v>
      </c>
      <c r="F148" s="15" t="s">
        <v>45</v>
      </c>
      <c r="G148" s="15" t="s">
        <v>46</v>
      </c>
      <c r="H148" s="22"/>
      <c r="I148" s="16">
        <v>45117</v>
      </c>
      <c r="J148" s="25">
        <v>1985</v>
      </c>
      <c r="K148" s="22" t="s">
        <v>491</v>
      </c>
      <c r="L148" s="23"/>
      <c r="M148" s="18">
        <f>VLOOKUP(E148,'[1]Kodai Member Details'!$C$3:$K$174,3,0)</f>
        <v>15500</v>
      </c>
      <c r="N148" s="18">
        <f>VLOOKUP(E148,'[1]Kodai Member Details'!$C$3:$K$174,4,0)</f>
        <v>15500</v>
      </c>
      <c r="O148" s="18">
        <f>VLOOKUP(E148,'[1]Kodai Member Details'!$C$3:$K$174,4,0)</f>
        <v>15500</v>
      </c>
      <c r="P148" s="18" t="str">
        <f>VLOOKUP(E148,'[1]Kodai Member Details'!$C$3:$K$174,6,0)</f>
        <v>I.R.M</v>
      </c>
      <c r="Q148" s="18">
        <f t="shared" si="12"/>
        <v>0</v>
      </c>
      <c r="R148" s="18">
        <f t="shared" si="16"/>
        <v>37</v>
      </c>
      <c r="S148" s="18">
        <f t="shared" si="13"/>
        <v>12400</v>
      </c>
      <c r="T148" s="18">
        <f t="shared" si="14"/>
        <v>9707.0707070707067</v>
      </c>
      <c r="U148" s="18">
        <f t="shared" si="15"/>
        <v>12400</v>
      </c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18" t="str">
        <f>VLOOKUP(E148,'[1]Kodai Member Details'!$C$3:$K$174,9,0)</f>
        <v>Last communication 94</v>
      </c>
      <c r="AG148" s="24"/>
    </row>
    <row r="149" spans="1:33" x14ac:dyDescent="0.3">
      <c r="A149" s="20">
        <v>141</v>
      </c>
      <c r="B149" s="21"/>
      <c r="C149" s="22" t="s">
        <v>492</v>
      </c>
      <c r="D149" s="15" t="s">
        <v>43</v>
      </c>
      <c r="E149" s="22" t="s">
        <v>493</v>
      </c>
      <c r="F149" s="15" t="s">
        <v>45</v>
      </c>
      <c r="G149" s="15" t="s">
        <v>46</v>
      </c>
      <c r="H149" s="22"/>
      <c r="I149" s="16">
        <v>45148</v>
      </c>
      <c r="J149" s="25">
        <v>1985</v>
      </c>
      <c r="K149" s="22" t="s">
        <v>494</v>
      </c>
      <c r="L149" s="23"/>
      <c r="M149" s="18">
        <f>VLOOKUP(E149,'[1]Kodai Member Details'!$C$3:$K$174,3,0)</f>
        <v>15500</v>
      </c>
      <c r="N149" s="18">
        <f>VLOOKUP(E149,'[1]Kodai Member Details'!$C$3:$K$174,4,0)</f>
        <v>15500</v>
      </c>
      <c r="O149" s="18">
        <f>VLOOKUP(E149,'[1]Kodai Member Details'!$C$3:$K$174,4,0)</f>
        <v>15500</v>
      </c>
      <c r="P149" s="18" t="str">
        <f>VLOOKUP(E149,'[1]Kodai Member Details'!$C$3:$K$174,6,0)</f>
        <v>I.R.M</v>
      </c>
      <c r="Q149" s="18">
        <f t="shared" si="12"/>
        <v>0</v>
      </c>
      <c r="R149" s="18">
        <f t="shared" si="16"/>
        <v>37</v>
      </c>
      <c r="S149" s="18">
        <f t="shared" si="13"/>
        <v>12400</v>
      </c>
      <c r="T149" s="18">
        <f t="shared" si="14"/>
        <v>9707.0707070707067</v>
      </c>
      <c r="U149" s="18">
        <f t="shared" si="15"/>
        <v>12400</v>
      </c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18" t="str">
        <f>VLOOKUP(E149,'[1]Kodai Member Details'!$C$3:$K$174,9,0)</f>
        <v>Last communication 09</v>
      </c>
      <c r="AG149" s="24"/>
    </row>
    <row r="150" spans="1:33" x14ac:dyDescent="0.3">
      <c r="A150" s="20">
        <v>142</v>
      </c>
      <c r="B150" s="21"/>
      <c r="C150" s="22" t="s">
        <v>495</v>
      </c>
      <c r="D150" s="15" t="s">
        <v>43</v>
      </c>
      <c r="E150" s="22" t="s">
        <v>496</v>
      </c>
      <c r="F150" s="15" t="s">
        <v>45</v>
      </c>
      <c r="G150" s="15" t="s">
        <v>46</v>
      </c>
      <c r="H150" s="22"/>
      <c r="I150" s="16" t="s">
        <v>497</v>
      </c>
      <c r="J150" s="25">
        <v>1986</v>
      </c>
      <c r="K150" s="22" t="s">
        <v>498</v>
      </c>
      <c r="L150" s="23"/>
      <c r="M150" s="18">
        <f>VLOOKUP(E150,'[1]Kodai Member Details'!$C$3:$K$174,3,0)</f>
        <v>19750</v>
      </c>
      <c r="N150" s="18">
        <f>VLOOKUP(E150,'[1]Kodai Member Details'!$C$3:$K$174,4,0)</f>
        <v>19750</v>
      </c>
      <c r="O150" s="18">
        <f>VLOOKUP(E150,'[1]Kodai Member Details'!$C$3:$K$174,4,0)</f>
        <v>19750</v>
      </c>
      <c r="P150" s="18" t="str">
        <f>VLOOKUP(E150,'[1]Kodai Member Details'!$C$3:$K$174,6,0)</f>
        <v>I.R.M</v>
      </c>
      <c r="Q150" s="18">
        <f t="shared" si="12"/>
        <v>0</v>
      </c>
      <c r="R150" s="18">
        <f t="shared" si="16"/>
        <v>36</v>
      </c>
      <c r="S150" s="18">
        <f t="shared" si="13"/>
        <v>15800</v>
      </c>
      <c r="T150" s="18">
        <f t="shared" si="14"/>
        <v>12568.181818181818</v>
      </c>
      <c r="U150" s="18">
        <f t="shared" si="15"/>
        <v>15800</v>
      </c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18" t="str">
        <f>VLOOKUP(E150,'[1]Kodai Member Details'!$C$3:$K$174,9,0)</f>
        <v>Last communication 1995</v>
      </c>
      <c r="AG150" s="24"/>
    </row>
    <row r="151" spans="1:33" x14ac:dyDescent="0.3">
      <c r="A151" s="20">
        <v>143</v>
      </c>
      <c r="B151" s="21"/>
      <c r="C151" s="22" t="s">
        <v>499</v>
      </c>
      <c r="D151" s="15" t="s">
        <v>43</v>
      </c>
      <c r="E151" s="22" t="s">
        <v>500</v>
      </c>
      <c r="F151" s="15" t="s">
        <v>45</v>
      </c>
      <c r="G151" s="15" t="s">
        <v>46</v>
      </c>
      <c r="H151" s="22"/>
      <c r="I151" s="16" t="s">
        <v>501</v>
      </c>
      <c r="J151" s="25">
        <v>1986</v>
      </c>
      <c r="K151" s="22" t="s">
        <v>502</v>
      </c>
      <c r="L151" s="23"/>
      <c r="M151" s="18">
        <f>VLOOKUP(E151,'[1]Kodai Member Details'!$C$3:$K$174,3,0)</f>
        <v>25150</v>
      </c>
      <c r="N151" s="18">
        <f>VLOOKUP(E151,'[1]Kodai Member Details'!$C$3:$K$174,4,0)</f>
        <v>25150</v>
      </c>
      <c r="O151" s="18">
        <f>VLOOKUP(E151,'[1]Kodai Member Details'!$C$3:$K$174,4,0)</f>
        <v>25150</v>
      </c>
      <c r="P151" s="18" t="str">
        <f>VLOOKUP(E151,'[1]Kodai Member Details'!$C$3:$K$174,6,0)</f>
        <v>R.M</v>
      </c>
      <c r="Q151" s="18">
        <f t="shared" si="12"/>
        <v>0</v>
      </c>
      <c r="R151" s="18">
        <f t="shared" si="16"/>
        <v>36</v>
      </c>
      <c r="S151" s="18">
        <f t="shared" si="13"/>
        <v>20120</v>
      </c>
      <c r="T151" s="18">
        <f t="shared" si="14"/>
        <v>16004.545454545454</v>
      </c>
      <c r="U151" s="18">
        <f t="shared" si="15"/>
        <v>20120</v>
      </c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18" t="str">
        <f>VLOOKUP(E151,'[1]Kodai Member Details'!$C$3:$K$174,9,0)</f>
        <v>Last communication 2013</v>
      </c>
      <c r="AG151" s="24"/>
    </row>
    <row r="152" spans="1:33" x14ac:dyDescent="0.3">
      <c r="A152" s="20">
        <v>144</v>
      </c>
      <c r="B152" s="21"/>
      <c r="C152" s="22" t="s">
        <v>503</v>
      </c>
      <c r="D152" s="15" t="s">
        <v>43</v>
      </c>
      <c r="E152" s="22" t="s">
        <v>504</v>
      </c>
      <c r="F152" s="15" t="s">
        <v>45</v>
      </c>
      <c r="G152" s="15" t="s">
        <v>46</v>
      </c>
      <c r="H152" s="22"/>
      <c r="I152" s="16" t="s">
        <v>505</v>
      </c>
      <c r="J152" s="25">
        <v>1986</v>
      </c>
      <c r="K152" s="22" t="s">
        <v>506</v>
      </c>
      <c r="L152" s="23"/>
      <c r="M152" s="18">
        <f>VLOOKUP(E152,'[1]Kodai Member Details'!$C$3:$K$174,3,0)</f>
        <v>19750</v>
      </c>
      <c r="N152" s="18">
        <f>VLOOKUP(E152,'[1]Kodai Member Details'!$C$3:$K$174,4,0)</f>
        <v>19750</v>
      </c>
      <c r="O152" s="18">
        <f>VLOOKUP(E152,'[1]Kodai Member Details'!$C$3:$K$174,4,0)</f>
        <v>19750</v>
      </c>
      <c r="P152" s="18" t="str">
        <f>VLOOKUP(E152,'[1]Kodai Member Details'!$C$3:$K$174,6,0)</f>
        <v>I.R.M</v>
      </c>
      <c r="Q152" s="18">
        <f t="shared" si="12"/>
        <v>0</v>
      </c>
      <c r="R152" s="18">
        <f t="shared" si="16"/>
        <v>36</v>
      </c>
      <c r="S152" s="18">
        <f t="shared" si="13"/>
        <v>15800</v>
      </c>
      <c r="T152" s="18">
        <f t="shared" si="14"/>
        <v>12568.181818181818</v>
      </c>
      <c r="U152" s="18">
        <f t="shared" si="15"/>
        <v>15800</v>
      </c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18" t="str">
        <f>VLOOKUP(E152,'[1]Kodai Member Details'!$C$3:$K$174,9,0)</f>
        <v>Last communication 94</v>
      </c>
      <c r="AG152" s="24"/>
    </row>
    <row r="153" spans="1:33" x14ac:dyDescent="0.3">
      <c r="A153" s="20">
        <v>145</v>
      </c>
      <c r="B153" s="21"/>
      <c r="C153" s="22" t="s">
        <v>507</v>
      </c>
      <c r="D153" s="15" t="s">
        <v>43</v>
      </c>
      <c r="E153" s="22" t="s">
        <v>508</v>
      </c>
      <c r="F153" s="15" t="s">
        <v>45</v>
      </c>
      <c r="G153" s="15" t="s">
        <v>46</v>
      </c>
      <c r="H153" s="22"/>
      <c r="I153" s="16">
        <v>44969</v>
      </c>
      <c r="J153" s="25">
        <v>1985</v>
      </c>
      <c r="K153" s="22" t="s">
        <v>509</v>
      </c>
      <c r="L153" s="23"/>
      <c r="M153" s="18">
        <f>VLOOKUP(E153,'[1]Kodai Member Details'!$C$3:$K$174,3,0)</f>
        <v>25150</v>
      </c>
      <c r="N153" s="18">
        <f>VLOOKUP(E153,'[1]Kodai Member Details'!$C$3:$K$174,4,0)</f>
        <v>25150</v>
      </c>
      <c r="O153" s="18">
        <f>VLOOKUP(E153,'[1]Kodai Member Details'!$C$3:$K$174,4,0)</f>
        <v>25150</v>
      </c>
      <c r="P153" s="18" t="str">
        <f>VLOOKUP(E153,'[1]Kodai Member Details'!$C$3:$K$174,6,0)</f>
        <v>I.R.M</v>
      </c>
      <c r="Q153" s="18">
        <f t="shared" si="12"/>
        <v>0</v>
      </c>
      <c r="R153" s="18">
        <f t="shared" si="16"/>
        <v>37</v>
      </c>
      <c r="S153" s="18">
        <f t="shared" si="13"/>
        <v>20120</v>
      </c>
      <c r="T153" s="18">
        <f t="shared" si="14"/>
        <v>15750.505050505051</v>
      </c>
      <c r="U153" s="18">
        <f t="shared" si="15"/>
        <v>20120</v>
      </c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18" t="str">
        <f>VLOOKUP(E153,'[1]Kodai Member Details'!$C$3:$K$174,9,0)</f>
        <v xml:space="preserve">Only application form </v>
      </c>
      <c r="AG153" s="24"/>
    </row>
    <row r="154" spans="1:33" x14ac:dyDescent="0.3">
      <c r="A154" s="20">
        <v>146</v>
      </c>
      <c r="B154" s="21"/>
      <c r="C154" s="22" t="s">
        <v>510</v>
      </c>
      <c r="D154" s="15" t="s">
        <v>43</v>
      </c>
      <c r="E154" s="22" t="s">
        <v>511</v>
      </c>
      <c r="F154" s="15" t="s">
        <v>45</v>
      </c>
      <c r="G154" s="15" t="s">
        <v>46</v>
      </c>
      <c r="H154" s="22"/>
      <c r="I154" s="16" t="s">
        <v>512</v>
      </c>
      <c r="J154" s="25">
        <v>1986</v>
      </c>
      <c r="K154" s="22" t="s">
        <v>513</v>
      </c>
      <c r="L154" s="23"/>
      <c r="M154" s="18">
        <f>VLOOKUP(E154,'[1]Kodai Member Details'!$C$3:$K$174,3,0)</f>
        <v>25650</v>
      </c>
      <c r="N154" s="18">
        <f>VLOOKUP(E154,'[1]Kodai Member Details'!$C$3:$K$174,4,0)</f>
        <v>25650</v>
      </c>
      <c r="O154" s="18">
        <f>VLOOKUP(E154,'[1]Kodai Member Details'!$C$3:$K$174,4,0)</f>
        <v>25650</v>
      </c>
      <c r="P154" s="18" t="str">
        <f>VLOOKUP(E154,'[1]Kodai Member Details'!$C$3:$K$174,6,0)</f>
        <v>I.R.M</v>
      </c>
      <c r="Q154" s="18">
        <f t="shared" si="12"/>
        <v>0</v>
      </c>
      <c r="R154" s="18">
        <f t="shared" si="16"/>
        <v>36</v>
      </c>
      <c r="S154" s="18">
        <f t="shared" si="13"/>
        <v>20520</v>
      </c>
      <c r="T154" s="18">
        <f t="shared" si="14"/>
        <v>16322.727272727274</v>
      </c>
      <c r="U154" s="18">
        <f t="shared" si="15"/>
        <v>20520</v>
      </c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18" t="str">
        <f>VLOOKUP(E154,'[1]Kodai Member Details'!$C$3:$K$174,9,0)</f>
        <v xml:space="preserve">Only application form </v>
      </c>
      <c r="AG154" s="24"/>
    </row>
    <row r="155" spans="1:33" x14ac:dyDescent="0.3">
      <c r="A155" s="20">
        <v>147</v>
      </c>
      <c r="B155" s="21"/>
      <c r="C155" s="22" t="s">
        <v>514</v>
      </c>
      <c r="D155" s="15" t="s">
        <v>43</v>
      </c>
      <c r="E155" s="22" t="s">
        <v>515</v>
      </c>
      <c r="F155" s="15" t="s">
        <v>45</v>
      </c>
      <c r="G155" s="15" t="s">
        <v>46</v>
      </c>
      <c r="H155" s="22"/>
      <c r="I155" s="16" t="s">
        <v>516</v>
      </c>
      <c r="J155" s="25">
        <v>1986</v>
      </c>
      <c r="K155" s="22" t="s">
        <v>517</v>
      </c>
      <c r="L155" s="23"/>
      <c r="M155" s="18">
        <f>VLOOKUP(E155,'[1]Kodai Member Details'!$C$3:$K$174,3,0)</f>
        <v>16150</v>
      </c>
      <c r="N155" s="18">
        <f>VLOOKUP(E155,'[1]Kodai Member Details'!$C$3:$K$174,4,0)</f>
        <v>16150</v>
      </c>
      <c r="O155" s="18">
        <f>VLOOKUP(E155,'[1]Kodai Member Details'!$C$3:$K$174,4,0)</f>
        <v>16150</v>
      </c>
      <c r="P155" s="18" t="str">
        <f>VLOOKUP(E155,'[1]Kodai Member Details'!$C$3:$K$174,6,0)</f>
        <v>I.R.M</v>
      </c>
      <c r="Q155" s="18">
        <f t="shared" si="12"/>
        <v>0</v>
      </c>
      <c r="R155" s="18">
        <f t="shared" si="16"/>
        <v>36</v>
      </c>
      <c r="S155" s="18">
        <f t="shared" si="13"/>
        <v>12920</v>
      </c>
      <c r="T155" s="18">
        <f t="shared" si="14"/>
        <v>10277.272727272728</v>
      </c>
      <c r="U155" s="18">
        <f t="shared" si="15"/>
        <v>12920</v>
      </c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18" t="str">
        <f>VLOOKUP(E155,'[1]Kodai Member Details'!$C$3:$K$174,9,0)</f>
        <v xml:space="preserve">Only application form </v>
      </c>
      <c r="AG155" s="24"/>
    </row>
    <row r="156" spans="1:33" x14ac:dyDescent="0.3">
      <c r="A156" s="20">
        <v>148</v>
      </c>
      <c r="B156" s="21"/>
      <c r="C156" s="22" t="s">
        <v>518</v>
      </c>
      <c r="D156" s="15" t="s">
        <v>43</v>
      </c>
      <c r="E156" s="22" t="s">
        <v>519</v>
      </c>
      <c r="F156" s="15" t="s">
        <v>45</v>
      </c>
      <c r="G156" s="15" t="s">
        <v>46</v>
      </c>
      <c r="H156" s="22"/>
      <c r="I156" s="16" t="s">
        <v>520</v>
      </c>
      <c r="J156" s="25">
        <v>1986</v>
      </c>
      <c r="K156" s="22" t="s">
        <v>521</v>
      </c>
      <c r="L156" s="23"/>
      <c r="M156" s="18">
        <f>VLOOKUP(E156,'[1]Kodai Member Details'!$C$3:$K$174,3,0)</f>
        <v>16150</v>
      </c>
      <c r="N156" s="18">
        <f>VLOOKUP(E156,'[1]Kodai Member Details'!$C$3:$K$174,4,0)</f>
        <v>16150</v>
      </c>
      <c r="O156" s="18">
        <f>VLOOKUP(E156,'[1]Kodai Member Details'!$C$3:$K$174,4,0)</f>
        <v>16150</v>
      </c>
      <c r="P156" s="18" t="str">
        <f>VLOOKUP(E156,'[1]Kodai Member Details'!$C$3:$K$174,6,0)</f>
        <v>I.R.M</v>
      </c>
      <c r="Q156" s="18">
        <f t="shared" si="12"/>
        <v>0</v>
      </c>
      <c r="R156" s="18">
        <f t="shared" si="16"/>
        <v>36</v>
      </c>
      <c r="S156" s="18">
        <f t="shared" si="13"/>
        <v>12920</v>
      </c>
      <c r="T156" s="18">
        <f t="shared" si="14"/>
        <v>10277.272727272728</v>
      </c>
      <c r="U156" s="18">
        <f t="shared" si="15"/>
        <v>12920</v>
      </c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18" t="str">
        <f>VLOOKUP(E156,'[1]Kodai Member Details'!$C$3:$K$174,9,0)</f>
        <v xml:space="preserve">Only application form </v>
      </c>
      <c r="AG156" s="24"/>
    </row>
    <row r="157" spans="1:33" x14ac:dyDescent="0.3">
      <c r="A157" s="20">
        <v>149</v>
      </c>
      <c r="B157" s="21"/>
      <c r="C157" s="22" t="s">
        <v>522</v>
      </c>
      <c r="D157" s="15" t="s">
        <v>43</v>
      </c>
      <c r="E157" s="22" t="s">
        <v>523</v>
      </c>
      <c r="F157" s="15" t="s">
        <v>45</v>
      </c>
      <c r="G157" s="15" t="s">
        <v>46</v>
      </c>
      <c r="H157" s="22"/>
      <c r="I157" s="16" t="s">
        <v>524</v>
      </c>
      <c r="J157" s="25">
        <v>1986</v>
      </c>
      <c r="K157" s="22" t="s">
        <v>525</v>
      </c>
      <c r="L157" s="23"/>
      <c r="M157" s="18">
        <f>VLOOKUP(E157,'[1]Kodai Member Details'!$C$3:$K$174,3,0)</f>
        <v>16150</v>
      </c>
      <c r="N157" s="18">
        <f>VLOOKUP(E157,'[1]Kodai Member Details'!$C$3:$K$174,4,0)</f>
        <v>16150</v>
      </c>
      <c r="O157" s="18">
        <f>VLOOKUP(E157,'[1]Kodai Member Details'!$C$3:$K$174,4,0)</f>
        <v>16150</v>
      </c>
      <c r="P157" s="18" t="str">
        <f>VLOOKUP(E157,'[1]Kodai Member Details'!$C$3:$K$174,6,0)</f>
        <v>R.M</v>
      </c>
      <c r="Q157" s="18">
        <f t="shared" si="12"/>
        <v>0</v>
      </c>
      <c r="R157" s="18">
        <f t="shared" si="16"/>
        <v>36</v>
      </c>
      <c r="S157" s="18">
        <f t="shared" si="13"/>
        <v>12920</v>
      </c>
      <c r="T157" s="18">
        <f t="shared" si="14"/>
        <v>10277.272727272728</v>
      </c>
      <c r="U157" s="18">
        <f t="shared" si="15"/>
        <v>12920</v>
      </c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18" t="str">
        <f>VLOOKUP(E157,'[1]Kodai Member Details'!$C$3:$K$174,9,0)</f>
        <v>Last communication 2010</v>
      </c>
      <c r="AG157" s="24"/>
    </row>
    <row r="158" spans="1:33" x14ac:dyDescent="0.3">
      <c r="A158" s="20">
        <v>150</v>
      </c>
      <c r="B158" s="21"/>
      <c r="C158" s="22" t="s">
        <v>526</v>
      </c>
      <c r="D158" s="15" t="s">
        <v>43</v>
      </c>
      <c r="E158" s="22" t="s">
        <v>527</v>
      </c>
      <c r="F158" s="15" t="s">
        <v>45</v>
      </c>
      <c r="G158" s="15" t="s">
        <v>46</v>
      </c>
      <c r="H158" s="22"/>
      <c r="I158" s="16" t="s">
        <v>524</v>
      </c>
      <c r="J158" s="25">
        <v>1986</v>
      </c>
      <c r="K158" s="22" t="s">
        <v>528</v>
      </c>
      <c r="L158" s="23"/>
      <c r="M158" s="18">
        <f>VLOOKUP(E158,'[1]Kodai Member Details'!$C$3:$K$174,3,0)</f>
        <v>18000</v>
      </c>
      <c r="N158" s="18">
        <f>VLOOKUP(E158,'[1]Kodai Member Details'!$C$3:$K$174,4,0)</f>
        <v>18000</v>
      </c>
      <c r="O158" s="18">
        <f>VLOOKUP(E158,'[1]Kodai Member Details'!$C$3:$K$174,4,0)</f>
        <v>18000</v>
      </c>
      <c r="P158" s="18" t="str">
        <f>VLOOKUP(E158,'[1]Kodai Member Details'!$C$3:$K$174,6,0)</f>
        <v>I.R.M</v>
      </c>
      <c r="Q158" s="18">
        <f t="shared" si="12"/>
        <v>0</v>
      </c>
      <c r="R158" s="18">
        <f t="shared" si="16"/>
        <v>36</v>
      </c>
      <c r="S158" s="18">
        <f t="shared" si="13"/>
        <v>14400</v>
      </c>
      <c r="T158" s="18">
        <f t="shared" si="14"/>
        <v>11454.545454545456</v>
      </c>
      <c r="U158" s="18">
        <f t="shared" si="15"/>
        <v>14400</v>
      </c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18" t="str">
        <f>VLOOKUP(E158,'[1]Kodai Member Details'!$C$3:$K$174,9,0)</f>
        <v>Last communication 93</v>
      </c>
      <c r="AG158" s="24"/>
    </row>
    <row r="159" spans="1:33" x14ac:dyDescent="0.3">
      <c r="A159" s="20">
        <v>151</v>
      </c>
      <c r="B159" s="21"/>
      <c r="C159" s="22" t="s">
        <v>529</v>
      </c>
      <c r="D159" s="15" t="s">
        <v>43</v>
      </c>
      <c r="E159" s="22" t="s">
        <v>530</v>
      </c>
      <c r="F159" s="15" t="s">
        <v>45</v>
      </c>
      <c r="G159" s="15" t="s">
        <v>46</v>
      </c>
      <c r="H159" s="22"/>
      <c r="I159" s="16">
        <v>45265</v>
      </c>
      <c r="J159" s="25">
        <v>1986</v>
      </c>
      <c r="K159" s="22" t="s">
        <v>531</v>
      </c>
      <c r="L159" s="23"/>
      <c r="M159" s="18">
        <f>VLOOKUP(E159,'[1]Kodai Member Details'!$C$3:$K$174,3,0)</f>
        <v>16150</v>
      </c>
      <c r="N159" s="18">
        <f>VLOOKUP(E159,'[1]Kodai Member Details'!$C$3:$K$174,4,0)</f>
        <v>16150</v>
      </c>
      <c r="O159" s="18">
        <f>VLOOKUP(E159,'[1]Kodai Member Details'!$C$3:$K$174,4,0)</f>
        <v>16150</v>
      </c>
      <c r="P159" s="18" t="str">
        <f>VLOOKUP(E159,'[1]Kodai Member Details'!$C$3:$K$174,6,0)</f>
        <v>I.R.M</v>
      </c>
      <c r="Q159" s="18">
        <f t="shared" si="12"/>
        <v>0</v>
      </c>
      <c r="R159" s="18">
        <f t="shared" si="16"/>
        <v>36</v>
      </c>
      <c r="S159" s="18">
        <f t="shared" si="13"/>
        <v>12920</v>
      </c>
      <c r="T159" s="18">
        <f t="shared" si="14"/>
        <v>10277.272727272728</v>
      </c>
      <c r="U159" s="18">
        <f t="shared" si="15"/>
        <v>12920</v>
      </c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18" t="str">
        <f>VLOOKUP(E159,'[1]Kodai Member Details'!$C$3:$K$174,9,0)</f>
        <v>Last communication 96</v>
      </c>
      <c r="AG159" s="24"/>
    </row>
    <row r="160" spans="1:33" ht="15" thickBot="1" x14ac:dyDescent="0.35">
      <c r="A160" s="27"/>
      <c r="B160" s="28"/>
      <c r="C160" s="29"/>
      <c r="D160" s="29"/>
      <c r="E160" s="29"/>
      <c r="F160" s="29"/>
      <c r="G160" s="29"/>
      <c r="H160" s="29"/>
      <c r="I160" s="29"/>
      <c r="J160" s="30"/>
      <c r="K160" s="29"/>
      <c r="L160" s="31"/>
      <c r="M160" s="18"/>
      <c r="N160" s="18"/>
      <c r="O160" s="18"/>
      <c r="P160" s="18"/>
      <c r="Q160" s="18"/>
      <c r="R160" s="18"/>
      <c r="S160" s="18"/>
      <c r="T160" s="18"/>
      <c r="U160" s="18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18"/>
      <c r="AG160" s="32"/>
    </row>
    <row r="161" spans="1:33" ht="15" thickBot="1" x14ac:dyDescent="0.35">
      <c r="A161" s="33"/>
      <c r="B161" s="34"/>
      <c r="C161" s="35"/>
      <c r="D161" s="35"/>
      <c r="E161" s="35"/>
      <c r="F161" s="35"/>
      <c r="G161" s="35"/>
      <c r="H161" s="35"/>
      <c r="I161" s="35"/>
      <c r="J161" s="36"/>
      <c r="K161" s="35"/>
      <c r="L161" s="37">
        <f>SUM(L9:L160)</f>
        <v>0</v>
      </c>
      <c r="M161" s="37">
        <f t="shared" ref="M161:AE161" si="17">SUM(M9:M160)</f>
        <v>2623570</v>
      </c>
      <c r="N161" s="37">
        <f t="shared" si="17"/>
        <v>2606570</v>
      </c>
      <c r="O161" s="37">
        <f t="shared" si="17"/>
        <v>2606570</v>
      </c>
      <c r="P161" s="37"/>
      <c r="Q161" s="37">
        <f t="shared" si="17"/>
        <v>0</v>
      </c>
      <c r="R161" s="37"/>
      <c r="S161" s="37">
        <f t="shared" si="17"/>
        <v>2085256</v>
      </c>
      <c r="T161" s="37">
        <f t="shared" si="17"/>
        <v>1637156.464646464</v>
      </c>
      <c r="U161" s="37">
        <f t="shared" si="17"/>
        <v>2085256</v>
      </c>
      <c r="V161" s="37">
        <f t="shared" si="17"/>
        <v>0</v>
      </c>
      <c r="W161" s="37">
        <f t="shared" si="17"/>
        <v>0</v>
      </c>
      <c r="X161" s="37">
        <f t="shared" si="17"/>
        <v>0</v>
      </c>
      <c r="Y161" s="37"/>
      <c r="Z161" s="37">
        <f t="shared" si="17"/>
        <v>0</v>
      </c>
      <c r="AA161" s="37">
        <f t="shared" si="17"/>
        <v>0</v>
      </c>
      <c r="AB161" s="37">
        <f t="shared" si="17"/>
        <v>0</v>
      </c>
      <c r="AC161" s="37">
        <f t="shared" si="17"/>
        <v>0</v>
      </c>
      <c r="AD161" s="37">
        <f t="shared" si="17"/>
        <v>0</v>
      </c>
      <c r="AE161" s="37">
        <f t="shared" si="17"/>
        <v>0</v>
      </c>
      <c r="AF161" s="37"/>
      <c r="AG161" s="37"/>
    </row>
  </sheetData>
  <autoFilter ref="A8:AG161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Total Member Details</vt:lpstr>
      <vt:lpstr>'Total Member Details'!_94524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Anuragpc</dc:creator>
  <cp:lastModifiedBy>Shiva</cp:lastModifiedBy>
  <dcterms:created xsi:type="dcterms:W3CDTF">2023-06-20T06:43:57Z</dcterms:created>
  <dcterms:modified xsi:type="dcterms:W3CDTF">2023-07-31T11:46:00Z</dcterms:modified>
</cp:coreProperties>
</file>