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9E18DFD5-D2FE-47ED-A3B9-20E41A746F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" sheetId="1" r:id="rId1"/>
  </sheets>
  <externalReferences>
    <externalReference r:id="rId2"/>
  </externalReferences>
  <definedNames>
    <definedName name="_93872" localSheetId="0">'Main Sheet'!$A$1:$I$85</definedName>
    <definedName name="_xlnm._FilterDatabase" localSheetId="0" hidden="1">'Main Sheet'!$A$1:$AD$83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3" i="1" l="1"/>
  <c r="W83" i="1"/>
  <c r="P83" i="1"/>
  <c r="N83" i="1"/>
  <c r="S83" i="1" s="1"/>
  <c r="M83" i="1"/>
  <c r="L83" i="1"/>
  <c r="K83" i="1"/>
  <c r="AD82" i="1"/>
  <c r="W82" i="1"/>
  <c r="P82" i="1"/>
  <c r="N82" i="1"/>
  <c r="M82" i="1"/>
  <c r="L82" i="1"/>
  <c r="K82" i="1"/>
  <c r="AD81" i="1"/>
  <c r="W81" i="1"/>
  <c r="P81" i="1"/>
  <c r="N81" i="1"/>
  <c r="M81" i="1"/>
  <c r="L81" i="1"/>
  <c r="O81" i="1" s="1"/>
  <c r="K81" i="1"/>
  <c r="AD80" i="1"/>
  <c r="W80" i="1"/>
  <c r="P80" i="1"/>
  <c r="R80" i="1" s="1"/>
  <c r="V80" i="1" s="1"/>
  <c r="N80" i="1"/>
  <c r="M80" i="1"/>
  <c r="L80" i="1"/>
  <c r="K80" i="1"/>
  <c r="AD79" i="1"/>
  <c r="W79" i="1"/>
  <c r="P79" i="1"/>
  <c r="N79" i="1"/>
  <c r="S79" i="1" s="1"/>
  <c r="M79" i="1"/>
  <c r="L79" i="1"/>
  <c r="K79" i="1"/>
  <c r="AD78" i="1"/>
  <c r="W78" i="1"/>
  <c r="P78" i="1"/>
  <c r="N78" i="1"/>
  <c r="M78" i="1"/>
  <c r="L78" i="1"/>
  <c r="K78" i="1"/>
  <c r="AD77" i="1"/>
  <c r="W77" i="1"/>
  <c r="P77" i="1"/>
  <c r="N77" i="1"/>
  <c r="M77" i="1"/>
  <c r="L77" i="1"/>
  <c r="O77" i="1" s="1"/>
  <c r="K77" i="1"/>
  <c r="AD76" i="1"/>
  <c r="W76" i="1"/>
  <c r="P76" i="1"/>
  <c r="R76" i="1" s="1"/>
  <c r="V76" i="1" s="1"/>
  <c r="N76" i="1"/>
  <c r="M76" i="1"/>
  <c r="L76" i="1"/>
  <c r="K76" i="1"/>
  <c r="AD75" i="1"/>
  <c r="W75" i="1"/>
  <c r="P75" i="1"/>
  <c r="N75" i="1"/>
  <c r="S75" i="1" s="1"/>
  <c r="M75" i="1"/>
  <c r="L75" i="1"/>
  <c r="K75" i="1"/>
  <c r="AD74" i="1"/>
  <c r="W74" i="1"/>
  <c r="P74" i="1"/>
  <c r="N74" i="1"/>
  <c r="M74" i="1"/>
  <c r="L74" i="1"/>
  <c r="K74" i="1"/>
  <c r="AD73" i="1"/>
  <c r="W73" i="1"/>
  <c r="P73" i="1"/>
  <c r="N73" i="1"/>
  <c r="M73" i="1"/>
  <c r="L73" i="1"/>
  <c r="O73" i="1" s="1"/>
  <c r="K73" i="1"/>
  <c r="AD72" i="1"/>
  <c r="W72" i="1"/>
  <c r="P72" i="1"/>
  <c r="R72" i="1" s="1"/>
  <c r="V72" i="1" s="1"/>
  <c r="N72" i="1"/>
  <c r="M72" i="1"/>
  <c r="L72" i="1"/>
  <c r="K72" i="1"/>
  <c r="AD71" i="1"/>
  <c r="W71" i="1"/>
  <c r="P71" i="1"/>
  <c r="N71" i="1"/>
  <c r="S71" i="1" s="1"/>
  <c r="M71" i="1"/>
  <c r="L71" i="1"/>
  <c r="K71" i="1"/>
  <c r="AD70" i="1"/>
  <c r="W70" i="1"/>
  <c r="P70" i="1"/>
  <c r="N70" i="1"/>
  <c r="M70" i="1"/>
  <c r="L70" i="1"/>
  <c r="K70" i="1"/>
  <c r="AD69" i="1"/>
  <c r="W69" i="1"/>
  <c r="P69" i="1"/>
  <c r="N69" i="1"/>
  <c r="M69" i="1"/>
  <c r="L69" i="1"/>
  <c r="O69" i="1" s="1"/>
  <c r="K69" i="1"/>
  <c r="AD68" i="1"/>
  <c r="W68" i="1"/>
  <c r="P68" i="1"/>
  <c r="R68" i="1" s="1"/>
  <c r="V68" i="1" s="1"/>
  <c r="N68" i="1"/>
  <c r="M68" i="1"/>
  <c r="L68" i="1"/>
  <c r="K68" i="1"/>
  <c r="AD67" i="1"/>
  <c r="W67" i="1"/>
  <c r="P67" i="1"/>
  <c r="N67" i="1"/>
  <c r="S67" i="1" s="1"/>
  <c r="M67" i="1"/>
  <c r="L67" i="1"/>
  <c r="K67" i="1"/>
  <c r="AD66" i="1"/>
  <c r="W66" i="1"/>
  <c r="P66" i="1"/>
  <c r="N66" i="1"/>
  <c r="M66" i="1"/>
  <c r="L66" i="1"/>
  <c r="K66" i="1"/>
  <c r="AD65" i="1"/>
  <c r="W65" i="1"/>
  <c r="P65" i="1"/>
  <c r="N65" i="1"/>
  <c r="M65" i="1"/>
  <c r="L65" i="1"/>
  <c r="O65" i="1" s="1"/>
  <c r="K65" i="1"/>
  <c r="AD64" i="1"/>
  <c r="W64" i="1"/>
  <c r="P64" i="1"/>
  <c r="R64" i="1" s="1"/>
  <c r="V64" i="1" s="1"/>
  <c r="N64" i="1"/>
  <c r="M64" i="1"/>
  <c r="L64" i="1"/>
  <c r="K64" i="1"/>
  <c r="AD63" i="1"/>
  <c r="W63" i="1"/>
  <c r="P63" i="1"/>
  <c r="N63" i="1"/>
  <c r="S63" i="1" s="1"/>
  <c r="M63" i="1"/>
  <c r="L63" i="1"/>
  <c r="K63" i="1"/>
  <c r="AD62" i="1"/>
  <c r="W62" i="1"/>
  <c r="P62" i="1"/>
  <c r="N62" i="1"/>
  <c r="M62" i="1"/>
  <c r="L62" i="1"/>
  <c r="K62" i="1"/>
  <c r="AD61" i="1"/>
  <c r="W61" i="1"/>
  <c r="P61" i="1"/>
  <c r="N61" i="1"/>
  <c r="M61" i="1"/>
  <c r="L61" i="1"/>
  <c r="O61" i="1" s="1"/>
  <c r="K61" i="1"/>
  <c r="AD60" i="1"/>
  <c r="W60" i="1"/>
  <c r="P60" i="1"/>
  <c r="R60" i="1" s="1"/>
  <c r="V60" i="1" s="1"/>
  <c r="N60" i="1"/>
  <c r="M60" i="1"/>
  <c r="L60" i="1"/>
  <c r="K60" i="1"/>
  <c r="AD59" i="1"/>
  <c r="W59" i="1"/>
  <c r="P59" i="1"/>
  <c r="N59" i="1"/>
  <c r="S59" i="1" s="1"/>
  <c r="M59" i="1"/>
  <c r="L59" i="1"/>
  <c r="K59" i="1"/>
  <c r="AD58" i="1"/>
  <c r="W58" i="1"/>
  <c r="P58" i="1"/>
  <c r="N58" i="1"/>
  <c r="M58" i="1"/>
  <c r="L58" i="1"/>
  <c r="K58" i="1"/>
  <c r="AD57" i="1"/>
  <c r="W57" i="1"/>
  <c r="P57" i="1"/>
  <c r="N57" i="1"/>
  <c r="M57" i="1"/>
  <c r="L57" i="1"/>
  <c r="O57" i="1" s="1"/>
  <c r="K57" i="1"/>
  <c r="AD56" i="1"/>
  <c r="W56" i="1"/>
  <c r="P56" i="1"/>
  <c r="R56" i="1" s="1"/>
  <c r="V56" i="1" s="1"/>
  <c r="N56" i="1"/>
  <c r="M56" i="1"/>
  <c r="L56" i="1"/>
  <c r="K56" i="1"/>
  <c r="AD55" i="1"/>
  <c r="W55" i="1"/>
  <c r="P55" i="1"/>
  <c r="N55" i="1"/>
  <c r="M55" i="1"/>
  <c r="L55" i="1"/>
  <c r="K55" i="1"/>
  <c r="AD54" i="1"/>
  <c r="W54" i="1"/>
  <c r="P54" i="1"/>
  <c r="N54" i="1"/>
  <c r="M54" i="1"/>
  <c r="L54" i="1"/>
  <c r="K54" i="1"/>
  <c r="AD53" i="1"/>
  <c r="W53" i="1"/>
  <c r="P53" i="1"/>
  <c r="N53" i="1"/>
  <c r="M53" i="1"/>
  <c r="L53" i="1"/>
  <c r="K53" i="1"/>
  <c r="AD52" i="1"/>
  <c r="W52" i="1"/>
  <c r="P52" i="1"/>
  <c r="R52" i="1" s="1"/>
  <c r="V52" i="1" s="1"/>
  <c r="N52" i="1"/>
  <c r="M52" i="1"/>
  <c r="L52" i="1"/>
  <c r="K52" i="1"/>
  <c r="AD51" i="1"/>
  <c r="W51" i="1"/>
  <c r="P51" i="1"/>
  <c r="N51" i="1"/>
  <c r="M51" i="1"/>
  <c r="L51" i="1"/>
  <c r="K51" i="1"/>
  <c r="AD50" i="1"/>
  <c r="W50" i="1"/>
  <c r="P50" i="1"/>
  <c r="N50" i="1"/>
  <c r="M50" i="1"/>
  <c r="L50" i="1"/>
  <c r="K50" i="1"/>
  <c r="AD49" i="1"/>
  <c r="W49" i="1"/>
  <c r="P49" i="1"/>
  <c r="N49" i="1"/>
  <c r="M49" i="1"/>
  <c r="L49" i="1"/>
  <c r="K49" i="1"/>
  <c r="AD48" i="1"/>
  <c r="W48" i="1"/>
  <c r="P48" i="1"/>
  <c r="R48" i="1" s="1"/>
  <c r="V48" i="1" s="1"/>
  <c r="N48" i="1"/>
  <c r="M48" i="1"/>
  <c r="L48" i="1"/>
  <c r="K48" i="1"/>
  <c r="AD47" i="1"/>
  <c r="W47" i="1"/>
  <c r="P47" i="1"/>
  <c r="N47" i="1"/>
  <c r="M47" i="1"/>
  <c r="L47" i="1"/>
  <c r="K47" i="1"/>
  <c r="AD46" i="1"/>
  <c r="W46" i="1"/>
  <c r="P46" i="1"/>
  <c r="N46" i="1"/>
  <c r="M46" i="1"/>
  <c r="L46" i="1"/>
  <c r="K46" i="1"/>
  <c r="AD45" i="1"/>
  <c r="W45" i="1"/>
  <c r="P45" i="1"/>
  <c r="N45" i="1"/>
  <c r="M45" i="1"/>
  <c r="L45" i="1"/>
  <c r="K45" i="1"/>
  <c r="AD44" i="1"/>
  <c r="W44" i="1"/>
  <c r="P44" i="1"/>
  <c r="R44" i="1" s="1"/>
  <c r="V44" i="1" s="1"/>
  <c r="N44" i="1"/>
  <c r="M44" i="1"/>
  <c r="L44" i="1"/>
  <c r="K44" i="1"/>
  <c r="AD43" i="1"/>
  <c r="W43" i="1"/>
  <c r="P43" i="1"/>
  <c r="N43" i="1"/>
  <c r="M43" i="1"/>
  <c r="L43" i="1"/>
  <c r="K43" i="1"/>
  <c r="AD42" i="1"/>
  <c r="W42" i="1"/>
  <c r="P42" i="1"/>
  <c r="N42" i="1"/>
  <c r="M42" i="1"/>
  <c r="L42" i="1"/>
  <c r="K42" i="1"/>
  <c r="AD41" i="1"/>
  <c r="W41" i="1"/>
  <c r="P41" i="1"/>
  <c r="N41" i="1"/>
  <c r="M41" i="1"/>
  <c r="L41" i="1"/>
  <c r="K41" i="1"/>
  <c r="AD40" i="1"/>
  <c r="W40" i="1"/>
  <c r="P40" i="1"/>
  <c r="R40" i="1" s="1"/>
  <c r="V40" i="1" s="1"/>
  <c r="N40" i="1"/>
  <c r="M40" i="1"/>
  <c r="L40" i="1"/>
  <c r="K40" i="1"/>
  <c r="AD39" i="1"/>
  <c r="W39" i="1"/>
  <c r="P39" i="1"/>
  <c r="N39" i="1"/>
  <c r="M39" i="1"/>
  <c r="L39" i="1"/>
  <c r="K39" i="1"/>
  <c r="AD38" i="1"/>
  <c r="W38" i="1"/>
  <c r="P38" i="1"/>
  <c r="N38" i="1"/>
  <c r="M38" i="1"/>
  <c r="L38" i="1"/>
  <c r="K38" i="1"/>
  <c r="AD37" i="1"/>
  <c r="W37" i="1"/>
  <c r="P37" i="1"/>
  <c r="N37" i="1"/>
  <c r="M37" i="1"/>
  <c r="L37" i="1"/>
  <c r="K37" i="1"/>
  <c r="AD36" i="1"/>
  <c r="W36" i="1"/>
  <c r="P36" i="1"/>
  <c r="R36" i="1" s="1"/>
  <c r="V36" i="1" s="1"/>
  <c r="N36" i="1"/>
  <c r="M36" i="1"/>
  <c r="L36" i="1"/>
  <c r="K36" i="1"/>
  <c r="AD35" i="1"/>
  <c r="W35" i="1"/>
  <c r="P35" i="1"/>
  <c r="N35" i="1"/>
  <c r="M35" i="1"/>
  <c r="L35" i="1"/>
  <c r="K35" i="1"/>
  <c r="AD34" i="1"/>
  <c r="W34" i="1"/>
  <c r="P34" i="1"/>
  <c r="N34" i="1"/>
  <c r="M34" i="1"/>
  <c r="L34" i="1"/>
  <c r="K34" i="1"/>
  <c r="AD33" i="1"/>
  <c r="W33" i="1"/>
  <c r="P33" i="1"/>
  <c r="N33" i="1"/>
  <c r="M33" i="1"/>
  <c r="L33" i="1"/>
  <c r="O33" i="1" s="1"/>
  <c r="K33" i="1"/>
  <c r="AD32" i="1"/>
  <c r="W32" i="1"/>
  <c r="P32" i="1"/>
  <c r="R32" i="1" s="1"/>
  <c r="V32" i="1" s="1"/>
  <c r="N32" i="1"/>
  <c r="M32" i="1"/>
  <c r="L32" i="1"/>
  <c r="K32" i="1"/>
  <c r="AD31" i="1"/>
  <c r="W31" i="1"/>
  <c r="P31" i="1"/>
  <c r="N31" i="1"/>
  <c r="M31" i="1"/>
  <c r="L31" i="1"/>
  <c r="K31" i="1"/>
  <c r="AD30" i="1"/>
  <c r="W30" i="1"/>
  <c r="P30" i="1"/>
  <c r="N30" i="1"/>
  <c r="M30" i="1"/>
  <c r="L30" i="1"/>
  <c r="K30" i="1"/>
  <c r="AD29" i="1"/>
  <c r="W29" i="1"/>
  <c r="P29" i="1"/>
  <c r="N29" i="1"/>
  <c r="M29" i="1"/>
  <c r="L29" i="1"/>
  <c r="O29" i="1" s="1"/>
  <c r="K29" i="1"/>
  <c r="AD28" i="1"/>
  <c r="W28" i="1"/>
  <c r="P28" i="1"/>
  <c r="R28" i="1" s="1"/>
  <c r="V28" i="1" s="1"/>
  <c r="N28" i="1"/>
  <c r="M28" i="1"/>
  <c r="L28" i="1"/>
  <c r="K28" i="1"/>
  <c r="AD27" i="1"/>
  <c r="W27" i="1"/>
  <c r="P27" i="1"/>
  <c r="N27" i="1"/>
  <c r="M27" i="1"/>
  <c r="L27" i="1"/>
  <c r="K27" i="1"/>
  <c r="AD26" i="1"/>
  <c r="W26" i="1"/>
  <c r="P26" i="1"/>
  <c r="N26" i="1"/>
  <c r="M26" i="1"/>
  <c r="L26" i="1"/>
  <c r="K26" i="1"/>
  <c r="AD25" i="1"/>
  <c r="W25" i="1"/>
  <c r="P25" i="1"/>
  <c r="N25" i="1"/>
  <c r="M25" i="1"/>
  <c r="L25" i="1"/>
  <c r="O25" i="1" s="1"/>
  <c r="K25" i="1"/>
  <c r="AD24" i="1"/>
  <c r="W24" i="1"/>
  <c r="P24" i="1"/>
  <c r="R24" i="1" s="1"/>
  <c r="V24" i="1" s="1"/>
  <c r="N24" i="1"/>
  <c r="M24" i="1"/>
  <c r="L24" i="1"/>
  <c r="K24" i="1"/>
  <c r="AD23" i="1"/>
  <c r="W23" i="1"/>
  <c r="P23" i="1"/>
  <c r="N23" i="1"/>
  <c r="M23" i="1"/>
  <c r="L23" i="1"/>
  <c r="K23" i="1"/>
  <c r="AD22" i="1"/>
  <c r="W22" i="1"/>
  <c r="P22" i="1"/>
  <c r="N22" i="1"/>
  <c r="M22" i="1"/>
  <c r="L22" i="1"/>
  <c r="K22" i="1"/>
  <c r="AD21" i="1"/>
  <c r="W21" i="1"/>
  <c r="P21" i="1"/>
  <c r="N21" i="1"/>
  <c r="M21" i="1"/>
  <c r="L21" i="1"/>
  <c r="O21" i="1" s="1"/>
  <c r="K21" i="1"/>
  <c r="AD20" i="1"/>
  <c r="W20" i="1"/>
  <c r="P20" i="1"/>
  <c r="R20" i="1" s="1"/>
  <c r="V20" i="1" s="1"/>
  <c r="N20" i="1"/>
  <c r="M20" i="1"/>
  <c r="L20" i="1"/>
  <c r="K20" i="1"/>
  <c r="AD19" i="1"/>
  <c r="W19" i="1"/>
  <c r="P19" i="1"/>
  <c r="N19" i="1"/>
  <c r="M19" i="1"/>
  <c r="L19" i="1"/>
  <c r="K19" i="1"/>
  <c r="AD18" i="1"/>
  <c r="W18" i="1"/>
  <c r="P18" i="1"/>
  <c r="N18" i="1"/>
  <c r="M18" i="1"/>
  <c r="L18" i="1"/>
  <c r="K18" i="1"/>
  <c r="AD17" i="1"/>
  <c r="W17" i="1"/>
  <c r="P17" i="1"/>
  <c r="N17" i="1"/>
  <c r="M17" i="1"/>
  <c r="L17" i="1"/>
  <c r="O17" i="1" s="1"/>
  <c r="K17" i="1"/>
  <c r="AD16" i="1"/>
  <c r="W16" i="1"/>
  <c r="P16" i="1"/>
  <c r="R16" i="1" s="1"/>
  <c r="V16" i="1" s="1"/>
  <c r="N16" i="1"/>
  <c r="M16" i="1"/>
  <c r="L16" i="1"/>
  <c r="K16" i="1"/>
  <c r="AD15" i="1"/>
  <c r="W15" i="1"/>
  <c r="P15" i="1"/>
  <c r="N15" i="1"/>
  <c r="M15" i="1"/>
  <c r="L15" i="1"/>
  <c r="K15" i="1"/>
  <c r="AD14" i="1"/>
  <c r="W14" i="1"/>
  <c r="P14" i="1"/>
  <c r="N14" i="1"/>
  <c r="M14" i="1"/>
  <c r="L14" i="1"/>
  <c r="K14" i="1"/>
  <c r="AD13" i="1"/>
  <c r="W13" i="1"/>
  <c r="P13" i="1"/>
  <c r="N13" i="1"/>
  <c r="M13" i="1"/>
  <c r="L13" i="1"/>
  <c r="O13" i="1" s="1"/>
  <c r="K13" i="1"/>
  <c r="AD12" i="1"/>
  <c r="W12" i="1"/>
  <c r="P12" i="1"/>
  <c r="R12" i="1" s="1"/>
  <c r="V12" i="1" s="1"/>
  <c r="N12" i="1"/>
  <c r="M12" i="1"/>
  <c r="L12" i="1"/>
  <c r="K12" i="1"/>
  <c r="AD11" i="1"/>
  <c r="W11" i="1"/>
  <c r="P11" i="1"/>
  <c r="N11" i="1"/>
  <c r="M11" i="1"/>
  <c r="L11" i="1"/>
  <c r="K11" i="1"/>
  <c r="AD10" i="1"/>
  <c r="W10" i="1"/>
  <c r="P10" i="1"/>
  <c r="N10" i="1"/>
  <c r="M10" i="1"/>
  <c r="L10" i="1"/>
  <c r="K10" i="1"/>
  <c r="AD9" i="1"/>
  <c r="W9" i="1"/>
  <c r="P9" i="1"/>
  <c r="N9" i="1"/>
  <c r="M9" i="1"/>
  <c r="L9" i="1"/>
  <c r="O9" i="1" s="1"/>
  <c r="K9" i="1"/>
  <c r="AD8" i="1"/>
  <c r="W8" i="1"/>
  <c r="P8" i="1"/>
  <c r="R8" i="1" s="1"/>
  <c r="V8" i="1" s="1"/>
  <c r="N8" i="1"/>
  <c r="M8" i="1"/>
  <c r="L8" i="1"/>
  <c r="K8" i="1"/>
  <c r="AD7" i="1"/>
  <c r="W7" i="1"/>
  <c r="P7" i="1"/>
  <c r="N7" i="1"/>
  <c r="M7" i="1"/>
  <c r="L7" i="1"/>
  <c r="K7" i="1"/>
  <c r="AD6" i="1"/>
  <c r="W6" i="1"/>
  <c r="P6" i="1"/>
  <c r="N6" i="1"/>
  <c r="M6" i="1"/>
  <c r="L6" i="1"/>
  <c r="K6" i="1"/>
  <c r="AD5" i="1"/>
  <c r="W5" i="1"/>
  <c r="P5" i="1"/>
  <c r="N5" i="1"/>
  <c r="M5" i="1"/>
  <c r="L5" i="1"/>
  <c r="O5" i="1" s="1"/>
  <c r="K5" i="1"/>
  <c r="AD4" i="1"/>
  <c r="W4" i="1"/>
  <c r="P4" i="1"/>
  <c r="R4" i="1" s="1"/>
  <c r="V4" i="1" s="1"/>
  <c r="N4" i="1"/>
  <c r="M4" i="1"/>
  <c r="L4" i="1"/>
  <c r="K4" i="1"/>
  <c r="AD3" i="1"/>
  <c r="W3" i="1"/>
  <c r="P3" i="1"/>
  <c r="N3" i="1"/>
  <c r="M3" i="1"/>
  <c r="L3" i="1"/>
  <c r="K3" i="1"/>
  <c r="AD2" i="1"/>
  <c r="W2" i="1"/>
  <c r="P2" i="1"/>
  <c r="N2" i="1"/>
  <c r="M2" i="1"/>
  <c r="L2" i="1"/>
  <c r="K2" i="1"/>
  <c r="O76" i="1" l="1"/>
  <c r="O4" i="1"/>
  <c r="O8" i="1"/>
  <c r="O12" i="1"/>
  <c r="O16" i="1"/>
  <c r="O20" i="1"/>
  <c r="O24" i="1"/>
  <c r="O52" i="1"/>
  <c r="O60" i="1"/>
  <c r="O68" i="1"/>
  <c r="O72" i="1"/>
  <c r="M84" i="1"/>
  <c r="S15" i="1"/>
  <c r="S19" i="1"/>
  <c r="S23" i="1"/>
  <c r="S27" i="1"/>
  <c r="S31" i="1"/>
  <c r="S35" i="1"/>
  <c r="O37" i="1"/>
  <c r="S39" i="1"/>
  <c r="O41" i="1"/>
  <c r="S43" i="1"/>
  <c r="O45" i="1"/>
  <c r="S47" i="1"/>
  <c r="O49" i="1"/>
  <c r="S51" i="1"/>
  <c r="O53" i="1"/>
  <c r="S55" i="1"/>
  <c r="S7" i="1"/>
  <c r="R11" i="1"/>
  <c r="V11" i="1" s="1"/>
  <c r="R19" i="1"/>
  <c r="V19" i="1" s="1"/>
  <c r="R23" i="1"/>
  <c r="V23" i="1" s="1"/>
  <c r="R27" i="1"/>
  <c r="V27" i="1" s="1"/>
  <c r="R39" i="1"/>
  <c r="V39" i="1" s="1"/>
  <c r="R43" i="1"/>
  <c r="V43" i="1" s="1"/>
  <c r="R47" i="1"/>
  <c r="V47" i="1" s="1"/>
  <c r="R51" i="1"/>
  <c r="V51" i="1" s="1"/>
  <c r="R55" i="1"/>
  <c r="V55" i="1" s="1"/>
  <c r="R59" i="1"/>
  <c r="V59" i="1" s="1"/>
  <c r="R63" i="1"/>
  <c r="V63" i="1" s="1"/>
  <c r="R67" i="1"/>
  <c r="V67" i="1" s="1"/>
  <c r="R71" i="1"/>
  <c r="V71" i="1" s="1"/>
  <c r="R75" i="1"/>
  <c r="V75" i="1" s="1"/>
  <c r="R79" i="1"/>
  <c r="V79" i="1" s="1"/>
  <c r="O80" i="1"/>
  <c r="R83" i="1"/>
  <c r="V83" i="1" s="1"/>
  <c r="S11" i="1"/>
  <c r="R3" i="1"/>
  <c r="V3" i="1" s="1"/>
  <c r="R7" i="1"/>
  <c r="V7" i="1" s="1"/>
  <c r="R15" i="1"/>
  <c r="V15" i="1" s="1"/>
  <c r="R31" i="1"/>
  <c r="V31" i="1" s="1"/>
  <c r="R35" i="1"/>
  <c r="V35" i="1" s="1"/>
  <c r="O55" i="1"/>
  <c r="O59" i="1"/>
  <c r="O63" i="1"/>
  <c r="O67" i="1"/>
  <c r="O71" i="1"/>
  <c r="O75" i="1"/>
  <c r="O79" i="1"/>
  <c r="O28" i="1"/>
  <c r="O32" i="1"/>
  <c r="O36" i="1"/>
  <c r="O40" i="1"/>
  <c r="O44" i="1"/>
  <c r="O48" i="1"/>
  <c r="O56" i="1"/>
  <c r="O64" i="1"/>
  <c r="S8" i="1"/>
  <c r="S16" i="1"/>
  <c r="S20" i="1"/>
  <c r="S24" i="1"/>
  <c r="S28" i="1"/>
  <c r="S32" i="1"/>
  <c r="S36" i="1"/>
  <c r="S40" i="1"/>
  <c r="S44" i="1"/>
  <c r="S48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6" i="1"/>
  <c r="K84" i="1"/>
  <c r="R2" i="1"/>
  <c r="O3" i="1"/>
  <c r="S5" i="1"/>
  <c r="R6" i="1"/>
  <c r="V6" i="1" s="1"/>
  <c r="O7" i="1"/>
  <c r="S9" i="1"/>
  <c r="R10" i="1"/>
  <c r="V10" i="1" s="1"/>
  <c r="O11" i="1"/>
  <c r="S13" i="1"/>
  <c r="R14" i="1"/>
  <c r="V14" i="1" s="1"/>
  <c r="O15" i="1"/>
  <c r="S17" i="1"/>
  <c r="R18" i="1"/>
  <c r="V18" i="1" s="1"/>
  <c r="O19" i="1"/>
  <c r="S21" i="1"/>
  <c r="R22" i="1"/>
  <c r="V22" i="1" s="1"/>
  <c r="O23" i="1"/>
  <c r="S25" i="1"/>
  <c r="R26" i="1"/>
  <c r="V26" i="1" s="1"/>
  <c r="O27" i="1"/>
  <c r="S29" i="1"/>
  <c r="R30" i="1"/>
  <c r="V30" i="1" s="1"/>
  <c r="O31" i="1"/>
  <c r="S33" i="1"/>
  <c r="R34" i="1"/>
  <c r="V34" i="1" s="1"/>
  <c r="O35" i="1"/>
  <c r="S37" i="1"/>
  <c r="R38" i="1"/>
  <c r="V38" i="1" s="1"/>
  <c r="O39" i="1"/>
  <c r="S41" i="1"/>
  <c r="R42" i="1"/>
  <c r="V42" i="1" s="1"/>
  <c r="O43" i="1"/>
  <c r="S45" i="1"/>
  <c r="R46" i="1"/>
  <c r="V46" i="1" s="1"/>
  <c r="O47" i="1"/>
  <c r="S49" i="1"/>
  <c r="R50" i="1"/>
  <c r="V50" i="1" s="1"/>
  <c r="O51" i="1"/>
  <c r="S53" i="1"/>
  <c r="R54" i="1"/>
  <c r="V54" i="1" s="1"/>
  <c r="S57" i="1"/>
  <c r="R58" i="1"/>
  <c r="V58" i="1" s="1"/>
  <c r="S61" i="1"/>
  <c r="R62" i="1"/>
  <c r="V62" i="1" s="1"/>
  <c r="S65" i="1"/>
  <c r="R66" i="1"/>
  <c r="V66" i="1" s="1"/>
  <c r="S69" i="1"/>
  <c r="R70" i="1"/>
  <c r="V70" i="1" s="1"/>
  <c r="S73" i="1"/>
  <c r="R74" i="1"/>
  <c r="V74" i="1" s="1"/>
  <c r="S77" i="1"/>
  <c r="R78" i="1"/>
  <c r="V78" i="1" s="1"/>
  <c r="S81" i="1"/>
  <c r="R82" i="1"/>
  <c r="V82" i="1" s="1"/>
  <c r="O83" i="1"/>
  <c r="R5" i="1"/>
  <c r="V5" i="1" s="1"/>
  <c r="O6" i="1"/>
  <c r="R9" i="1"/>
  <c r="V9" i="1" s="1"/>
  <c r="O10" i="1"/>
  <c r="S12" i="1"/>
  <c r="R13" i="1"/>
  <c r="V13" i="1" s="1"/>
  <c r="O14" i="1"/>
  <c r="R17" i="1"/>
  <c r="V17" i="1" s="1"/>
  <c r="O18" i="1"/>
  <c r="R21" i="1"/>
  <c r="V21" i="1" s="1"/>
  <c r="O22" i="1"/>
  <c r="R25" i="1"/>
  <c r="V25" i="1" s="1"/>
  <c r="O26" i="1"/>
  <c r="R29" i="1"/>
  <c r="V29" i="1" s="1"/>
  <c r="O30" i="1"/>
  <c r="R33" i="1"/>
  <c r="V33" i="1" s="1"/>
  <c r="O34" i="1"/>
  <c r="R37" i="1"/>
  <c r="V37" i="1" s="1"/>
  <c r="O38" i="1"/>
  <c r="R41" i="1"/>
  <c r="V41" i="1" s="1"/>
  <c r="O42" i="1"/>
  <c r="R45" i="1"/>
  <c r="V45" i="1" s="1"/>
  <c r="O46" i="1"/>
  <c r="R49" i="1"/>
  <c r="V49" i="1" s="1"/>
  <c r="O50" i="1"/>
  <c r="S52" i="1"/>
  <c r="R53" i="1"/>
  <c r="V53" i="1" s="1"/>
  <c r="O54" i="1"/>
  <c r="S56" i="1"/>
  <c r="R57" i="1"/>
  <c r="V57" i="1" s="1"/>
  <c r="O58" i="1"/>
  <c r="S60" i="1"/>
  <c r="R61" i="1"/>
  <c r="V61" i="1" s="1"/>
  <c r="O62" i="1"/>
  <c r="S64" i="1"/>
  <c r="R65" i="1"/>
  <c r="V65" i="1" s="1"/>
  <c r="O66" i="1"/>
  <c r="S68" i="1"/>
  <c r="R69" i="1"/>
  <c r="V69" i="1" s="1"/>
  <c r="O70" i="1"/>
  <c r="S72" i="1"/>
  <c r="R73" i="1"/>
  <c r="V73" i="1" s="1"/>
  <c r="O74" i="1"/>
  <c r="S76" i="1"/>
  <c r="R77" i="1"/>
  <c r="V77" i="1" s="1"/>
  <c r="O78" i="1"/>
  <c r="S80" i="1"/>
  <c r="R81" i="1"/>
  <c r="V81" i="1" s="1"/>
  <c r="O82" i="1"/>
  <c r="V2" i="1"/>
  <c r="S3" i="1"/>
  <c r="Q3" i="1"/>
  <c r="O2" i="1"/>
  <c r="L84" i="1"/>
  <c r="S2" i="1"/>
  <c r="Q2" i="1"/>
  <c r="S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R84" i="1" l="1"/>
  <c r="Q84" i="1"/>
  <c r="S84" i="1"/>
  <c r="O84" i="1"/>
  <c r="V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3872" type="6" refreshedVersion="3" background="1" saveData="1">
    <textPr firstRow="4" sourceFile="C:\Documents and Settings\sharma\Desktop\93872.TXT" delimited="0" consecutive="1">
      <textFields count="9">
        <textField/>
        <textField position="6"/>
        <textField position="7"/>
        <textField position="29"/>
        <textField position="30"/>
        <textField position="38"/>
        <textField position="39"/>
        <textField position="49"/>
        <textField position="50"/>
      </textFields>
    </textPr>
  </connection>
</connections>
</file>

<file path=xl/sharedStrings.xml><?xml version="1.0" encoding="utf-8"?>
<sst xmlns="http://schemas.openxmlformats.org/spreadsheetml/2006/main" count="573" uniqueCount="301">
  <si>
    <t>S.No.</t>
  </si>
  <si>
    <t>DRI-ID</t>
  </si>
  <si>
    <t>Place</t>
  </si>
  <si>
    <t>APP No.</t>
  </si>
  <si>
    <t>Company</t>
  </si>
  <si>
    <t>Membership Type</t>
  </si>
  <si>
    <t>APP DATE</t>
  </si>
  <si>
    <t>Year Of Purchase</t>
  </si>
  <si>
    <t>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</si>
  <si>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</si>
  <si>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</si>
  <si>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</si>
  <si>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</si>
  <si>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</si>
  <si>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</si>
  <si>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</si>
  <si>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</si>
  <si>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</si>
  <si>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</si>
  <si>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</si>
  <si>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</si>
  <si>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</si>
  <si>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0908 E00</t>
  </si>
  <si>
    <t>Munnar</t>
  </si>
  <si>
    <t>CO960005</t>
  </si>
  <si>
    <t>DRIPL</t>
  </si>
  <si>
    <t>LNC</t>
  </si>
  <si>
    <t>THUSHAR K THAKKER</t>
  </si>
  <si>
    <t>09022 E00 04001073</t>
  </si>
  <si>
    <t>CO960004</t>
  </si>
  <si>
    <t>30/01/1996</t>
  </si>
  <si>
    <t>S. KALISAMY</t>
  </si>
  <si>
    <t>0903 E00 04001048</t>
  </si>
  <si>
    <t>CO960003</t>
  </si>
  <si>
    <t>TARUN K JOSHI</t>
  </si>
  <si>
    <t>0909 E00 04001049</t>
  </si>
  <si>
    <t>CO960002</t>
  </si>
  <si>
    <t>S.BALAKRISHNAN</t>
  </si>
  <si>
    <t>09022 B00 04001050</t>
  </si>
  <si>
    <t>CO960001</t>
  </si>
  <si>
    <t>K.K. CHANDRASEKAR</t>
  </si>
  <si>
    <t>09018 B00 01002660</t>
  </si>
  <si>
    <t>PU960055</t>
  </si>
  <si>
    <t>30/03/1996</t>
  </si>
  <si>
    <t>JAIPRAKASH SINGH</t>
  </si>
  <si>
    <t>09015 B00 02002588</t>
  </si>
  <si>
    <t>CA960230</t>
  </si>
  <si>
    <t>JAMNA DAS KHANCHANDANI</t>
  </si>
  <si>
    <t>09017 B00 01002795</t>
  </si>
  <si>
    <t>RA960057</t>
  </si>
  <si>
    <t>31/05/1996</t>
  </si>
  <si>
    <t>M/S. BILASA MOTORS</t>
  </si>
  <si>
    <t>09052 A00 02002302</t>
  </si>
  <si>
    <t>CA960304</t>
  </si>
  <si>
    <t>PINKY GUPTA</t>
  </si>
  <si>
    <t>09019 B00 03003563</t>
  </si>
  <si>
    <t>DE960271</t>
  </si>
  <si>
    <t>31/07/1996</t>
  </si>
  <si>
    <t>ARVIND KUMAR JAIN</t>
  </si>
  <si>
    <t>09020 B00 03003596</t>
  </si>
  <si>
    <t>DE960268</t>
  </si>
  <si>
    <t>SANJEEV MOSES DAVIDSON</t>
  </si>
  <si>
    <t>09020 A00 03003597</t>
  </si>
  <si>
    <t>DE960269</t>
  </si>
  <si>
    <t>09043 B00 02002767</t>
  </si>
  <si>
    <t>GU960124</t>
  </si>
  <si>
    <t>JAMIRUDDIN AHMED</t>
  </si>
  <si>
    <t>09052 B00 01002454</t>
  </si>
  <si>
    <t>BO960248</t>
  </si>
  <si>
    <t>DINESH NAGINBHAI</t>
  </si>
  <si>
    <t>09052 E00 01002326</t>
  </si>
  <si>
    <t>BO960247</t>
  </si>
  <si>
    <t>HARISH PUTHRAN</t>
  </si>
  <si>
    <t>09022 E00 01002321</t>
  </si>
  <si>
    <t>BO960243</t>
  </si>
  <si>
    <t>SATHEESH NAIR</t>
  </si>
  <si>
    <t>09023 B00 04001151</t>
  </si>
  <si>
    <t>HY960055</t>
  </si>
  <si>
    <t>SHIV KUMAR SHRI KISHAN RATHI</t>
  </si>
  <si>
    <t>09047 B00 01002442</t>
  </si>
  <si>
    <t>RA960085</t>
  </si>
  <si>
    <t>KAMAL CHAND JAIN</t>
  </si>
  <si>
    <t>09051 B00 01002833</t>
  </si>
  <si>
    <t>BO960264</t>
  </si>
  <si>
    <t>MUKUND DATTATRAYA SHINDE</t>
  </si>
  <si>
    <t>09021 A00 01002327</t>
  </si>
  <si>
    <t>BO960266</t>
  </si>
  <si>
    <t>BHALCHANDRA PATIL</t>
  </si>
  <si>
    <t>09019 B00 01002428</t>
  </si>
  <si>
    <t>RA960129</t>
  </si>
  <si>
    <t>26/07/1996</t>
  </si>
  <si>
    <t>MOHAMMED HAMID ANSARI</t>
  </si>
  <si>
    <t>09052 B00 01002426</t>
  </si>
  <si>
    <t>RA960128</t>
  </si>
  <si>
    <t>SHYAM MOHTA</t>
  </si>
  <si>
    <t>09015 B00 01002417</t>
  </si>
  <si>
    <t>RA960122</t>
  </si>
  <si>
    <t>GHANSHYAM DANI</t>
  </si>
  <si>
    <t>09049 B00 01002522</t>
  </si>
  <si>
    <t>RA960121</t>
  </si>
  <si>
    <t>RAJENDRA SHAH</t>
  </si>
  <si>
    <t>09015 E00 01002424</t>
  </si>
  <si>
    <t>RA960130</t>
  </si>
  <si>
    <t>RAMPRATAP GUPTA</t>
  </si>
  <si>
    <t>09052 B00 01002482</t>
  </si>
  <si>
    <t>BO960276</t>
  </si>
  <si>
    <t>31/08/1996</t>
  </si>
  <si>
    <t>PINGES TUITION CLASSES</t>
  </si>
  <si>
    <t>09021 B00 01002781</t>
  </si>
  <si>
    <t>RA960164</t>
  </si>
  <si>
    <t>30/08/1996</t>
  </si>
  <si>
    <t>RAMESH JOBANPUTRA</t>
  </si>
  <si>
    <t>09014 B00 01002471</t>
  </si>
  <si>
    <t>NG960065</t>
  </si>
  <si>
    <t>26/08/1996</t>
  </si>
  <si>
    <t>BHAVIK R. PAREKH</t>
  </si>
  <si>
    <t>09021 B00 01002383</t>
  </si>
  <si>
    <t>RA960168</t>
  </si>
  <si>
    <t>SANJAY DUA</t>
  </si>
  <si>
    <t>09051 B00 01002493</t>
  </si>
  <si>
    <t>PU960092</t>
  </si>
  <si>
    <t>ANANT NARAYAN LIMAYE</t>
  </si>
  <si>
    <t>09019 B00 01002498</t>
  </si>
  <si>
    <t>PU960089</t>
  </si>
  <si>
    <t>GAURAV ENGINEERS</t>
  </si>
  <si>
    <t>09051 B00 03003743</t>
  </si>
  <si>
    <t>KN960072</t>
  </si>
  <si>
    <t>AJAY JAIN</t>
  </si>
  <si>
    <t>09021 E00 01002545</t>
  </si>
  <si>
    <t>RA960143</t>
  </si>
  <si>
    <t>I.M.SAGRI</t>
  </si>
  <si>
    <t>09052 B00 03003768</t>
  </si>
  <si>
    <t>DE960461</t>
  </si>
  <si>
    <t>SATYA GANDHA</t>
  </si>
  <si>
    <t>09022 E00 04001254</t>
  </si>
  <si>
    <t>HY960063</t>
  </si>
  <si>
    <t>G. BHASKER RAO</t>
  </si>
  <si>
    <t>09018 B00 04001417</t>
  </si>
  <si>
    <t>HY960070</t>
  </si>
  <si>
    <t>HARJEETH SINGH</t>
  </si>
  <si>
    <t>09014 A00 04001243</t>
  </si>
  <si>
    <t>VI960146</t>
  </si>
  <si>
    <t>MIKKILINANI SUBHASH</t>
  </si>
  <si>
    <t>09022 E00 04001262</t>
  </si>
  <si>
    <t>HY960075</t>
  </si>
  <si>
    <t>MR. POTRU SRINIVASA SUBBA RAO</t>
  </si>
  <si>
    <t>09016 A00 01002502</t>
  </si>
  <si>
    <t>RA960188</t>
  </si>
  <si>
    <t>30/09/1996</t>
  </si>
  <si>
    <t>KAILASH CHAND AGARWAL</t>
  </si>
  <si>
    <t>0903 B00 01002562</t>
  </si>
  <si>
    <t>RA960191</t>
  </si>
  <si>
    <t>30/10/1996</t>
  </si>
  <si>
    <t>ASHWINI KUMAR GUPTA</t>
  </si>
  <si>
    <t>0905 E00 02002571</t>
  </si>
  <si>
    <t>CA960499</t>
  </si>
  <si>
    <t>31/10/1996</t>
  </si>
  <si>
    <t>ALOK KUMAR GUPTA</t>
  </si>
  <si>
    <t>0905 E00 02002657</t>
  </si>
  <si>
    <t>CA960502</t>
  </si>
  <si>
    <t>16/11/1996</t>
  </si>
  <si>
    <t>SOMNATH PANDA</t>
  </si>
  <si>
    <t>09031 B00 04001302</t>
  </si>
  <si>
    <t>MA960044</t>
  </si>
  <si>
    <t>S.V.R.SAROJA</t>
  </si>
  <si>
    <t>09022 E00 01002604</t>
  </si>
  <si>
    <t>BO960377</t>
  </si>
  <si>
    <t>30/11/1996</t>
  </si>
  <si>
    <t>SURESH CHACHIANI</t>
  </si>
  <si>
    <t>0905 E00 02002628</t>
  </si>
  <si>
    <t>CA960517</t>
  </si>
  <si>
    <t>SOUMIT SARKAR</t>
  </si>
  <si>
    <t>09036 E00 03004078</t>
  </si>
  <si>
    <t>DE960613</t>
  </si>
  <si>
    <t>31/12/1996</t>
  </si>
  <si>
    <t>SHANKARI NARAYAN</t>
  </si>
  <si>
    <t>09049 E00 02002601</t>
  </si>
  <si>
    <t>GU960247</t>
  </si>
  <si>
    <t>30/12/1996</t>
  </si>
  <si>
    <t>RATUL SARMAH</t>
  </si>
  <si>
    <t>09022 B00 01002672</t>
  </si>
  <si>
    <t>BO970010</t>
  </si>
  <si>
    <t>31/01/1997</t>
  </si>
  <si>
    <t>MANKUL INDUSTRIES</t>
  </si>
  <si>
    <t>09019 B00 01002673</t>
  </si>
  <si>
    <t>BH970001</t>
  </si>
  <si>
    <t>25/01/1997</t>
  </si>
  <si>
    <t>P.K.SHARMA</t>
  </si>
  <si>
    <t>09034 B00 03004133</t>
  </si>
  <si>
    <t>AL970001</t>
  </si>
  <si>
    <t>27/02/1997</t>
  </si>
  <si>
    <t>SHRI RAJESH KOTHARI                     _x000C_</t>
  </si>
  <si>
    <t>0906 E00 02002678</t>
  </si>
  <si>
    <t>CA970043</t>
  </si>
  <si>
    <t>21/03/1997</t>
  </si>
  <si>
    <t>ALOK KUMAR CHOUDHURY</t>
  </si>
  <si>
    <t>09023 B00</t>
  </si>
  <si>
    <t>AL970016</t>
  </si>
  <si>
    <t>31/03/1997</t>
  </si>
  <si>
    <t>SURESH KUMAR</t>
  </si>
  <si>
    <t>09015 E00 04001372</t>
  </si>
  <si>
    <t>BN970014</t>
  </si>
  <si>
    <t>J.A.KUMAR</t>
  </si>
  <si>
    <t>09041 E00</t>
  </si>
  <si>
    <t>BH970024</t>
  </si>
  <si>
    <t>25/04/1997</t>
  </si>
  <si>
    <t>HEMANT SRIVASTAV</t>
  </si>
  <si>
    <t>09027 B00 04001386</t>
  </si>
  <si>
    <t>VI970066</t>
  </si>
  <si>
    <t>30/04/1997</t>
  </si>
  <si>
    <t>SINGAV BAPU AMARANATH</t>
  </si>
  <si>
    <t>0905 E00 02002707</t>
  </si>
  <si>
    <t>CA970062</t>
  </si>
  <si>
    <t>16/04/1997</t>
  </si>
  <si>
    <t>RAJESH SUREKA</t>
  </si>
  <si>
    <t>09025 B00 04001385</t>
  </si>
  <si>
    <t>VI970067</t>
  </si>
  <si>
    <t>NIHHALA JAYARAMARKRISHNA PRABHU</t>
  </si>
  <si>
    <t>0904 E00 02002710</t>
  </si>
  <si>
    <t>CA970073</t>
  </si>
  <si>
    <t>JIWAGO PRECISION DIES (P) LTD</t>
  </si>
  <si>
    <t>09182 B00 04001400</t>
  </si>
  <si>
    <t>BN970038</t>
  </si>
  <si>
    <t>31/05/1997</t>
  </si>
  <si>
    <t>K. RAMU</t>
  </si>
  <si>
    <t>09052 A00 04001412</t>
  </si>
  <si>
    <t>BN970042</t>
  </si>
  <si>
    <t>30/05/1997</t>
  </si>
  <si>
    <t>RAJARAJTHNAM'S JEWELS</t>
  </si>
  <si>
    <t>09014 B00</t>
  </si>
  <si>
    <t>BN970035</t>
  </si>
  <si>
    <t>PALLAVI RAVI SHANKAR</t>
  </si>
  <si>
    <t>09176 B00 04001399</t>
  </si>
  <si>
    <t>MA970005</t>
  </si>
  <si>
    <t>16/05/1997</t>
  </si>
  <si>
    <t>R RAGHU NAATHAN</t>
  </si>
  <si>
    <t>09173 E00 04001410</t>
  </si>
  <si>
    <t>MA970006</t>
  </si>
  <si>
    <t>22/05/1997</t>
  </si>
  <si>
    <t>D CHANDRA SEKARAN</t>
  </si>
  <si>
    <t>09052 E00 03004246</t>
  </si>
  <si>
    <t>DE970178</t>
  </si>
  <si>
    <t>29/05/1997</t>
  </si>
  <si>
    <t>MUKESH DHANDA</t>
  </si>
  <si>
    <t>0901 E00 03004268</t>
  </si>
  <si>
    <t>DE970144</t>
  </si>
  <si>
    <t>SHOBHIT DURGA</t>
  </si>
  <si>
    <t>09014 B00 04001402</t>
  </si>
  <si>
    <t>BN970045</t>
  </si>
  <si>
    <t>23/06/1997</t>
  </si>
  <si>
    <t>MR.R.RAVI SHANKAR</t>
  </si>
  <si>
    <t>09192 B00 04001393</t>
  </si>
  <si>
    <t>MA970008</t>
  </si>
  <si>
    <t>ARIF ADENI</t>
  </si>
  <si>
    <t>09154 E00 03004306</t>
  </si>
  <si>
    <t>DE970198</t>
  </si>
  <si>
    <t>14/06/1997</t>
  </si>
  <si>
    <t>R SATISH</t>
  </si>
  <si>
    <t>09194 B00 04001419</t>
  </si>
  <si>
    <t>BN970048</t>
  </si>
  <si>
    <t>18/06/1997</t>
  </si>
  <si>
    <t>B.K.CHAYA SHANKAR</t>
  </si>
  <si>
    <t>09020 B00 03004395</t>
  </si>
  <si>
    <t>DE970213</t>
  </si>
  <si>
    <t>28/06/1997</t>
  </si>
  <si>
    <t>RAJEEV SHARMA</t>
  </si>
  <si>
    <t>0908 B00</t>
  </si>
  <si>
    <t>VI970130</t>
  </si>
  <si>
    <t>18/09/1997</t>
  </si>
  <si>
    <t>DASAMANTRAO ANEEL KUMAR</t>
  </si>
  <si>
    <t>09051 B00 01000060</t>
  </si>
  <si>
    <t>16/04/1994</t>
  </si>
  <si>
    <t>MOHAN SWAMI</t>
  </si>
  <si>
    <t>09041 B00 01001220</t>
  </si>
  <si>
    <t>30/06/1995</t>
  </si>
  <si>
    <t>VASANT VINAYAK JOSHI</t>
  </si>
  <si>
    <t>09030 E00 01001251</t>
  </si>
  <si>
    <t>RASIKBHAI V.PATEL</t>
  </si>
  <si>
    <t>09042 B00 01001371</t>
  </si>
  <si>
    <t>31/07/1995</t>
  </si>
  <si>
    <t>VYANKATESH DIGAMBER MADGULKAR</t>
  </si>
  <si>
    <t>09023 E00 02001364</t>
  </si>
  <si>
    <t>JATIN MIPUN</t>
  </si>
  <si>
    <t>09022 E00 02001722</t>
  </si>
  <si>
    <t>14/10/1995</t>
  </si>
  <si>
    <t>BINAPANI SAHOO</t>
  </si>
  <si>
    <t>09018 B00 03002207</t>
  </si>
  <si>
    <t>15/05/1995</t>
  </si>
  <si>
    <t>MANDEEP SINGH</t>
  </si>
  <si>
    <t>09020 B00 03002271</t>
  </si>
  <si>
    <t>RAMESH YADAV</t>
  </si>
  <si>
    <t>09021 B00 03002818</t>
  </si>
  <si>
    <t>29/09/1995</t>
  </si>
  <si>
    <t>JODHPUR BEARINGS PVT LTD</t>
  </si>
  <si>
    <t>09018 B00 03002820</t>
  </si>
  <si>
    <t>26/09/1995</t>
  </si>
  <si>
    <t>PANKAJ PUROHIT</t>
  </si>
  <si>
    <t>09022 B00 03002883</t>
  </si>
  <si>
    <t>C.S.VAIDYANATHAN</t>
  </si>
  <si>
    <t>TOTAL</t>
  </si>
  <si>
    <t xml:space="preserve"> Remarks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</si>
</sst>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165" fontId="2" fillId="0" borderId="2" xfId="1" applyNumberFormat="1" applyFont="1" applyBorder="1"/>
    <xf numFmtId="165" fontId="2" fillId="0" borderId="2" xfId="1" applyNumberFormat="1" applyFont="1" applyBorder="1" applyAlignment="1">
      <alignment wrapText="1"/>
    </xf>
    <xf numFmtId="164" fontId="2" fillId="0" borderId="2" xfId="1" applyFont="1" applyBorder="1" applyAlignment="1">
      <alignment wrapText="1"/>
    </xf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165" fontId="2" fillId="0" borderId="5" xfId="1" applyNumberFormat="1" applyFont="1" applyBorder="1"/>
    <xf numFmtId="165" fontId="2" fillId="0" borderId="5" xfId="1" applyNumberFormat="1" applyFont="1" applyBorder="1" applyAlignment="1">
      <alignment wrapText="1"/>
    </xf>
    <xf numFmtId="164" fontId="0" fillId="0" borderId="5" xfId="1" applyFont="1" applyBorder="1"/>
    <xf numFmtId="164" fontId="0" fillId="0" borderId="6" xfId="1" applyFont="1" applyBorder="1"/>
    <xf numFmtId="0" fontId="0" fillId="0" borderId="7" xfId="0" applyBorder="1"/>
    <xf numFmtId="164" fontId="2" fillId="0" borderId="5" xfId="1" applyFont="1" applyBorder="1" applyAlignment="1">
      <alignment wrapText="1"/>
    </xf>
    <xf numFmtId="0" fontId="0" fillId="0" borderId="8" xfId="0" applyBorder="1"/>
    <xf numFmtId="14" fontId="0" fillId="0" borderId="7" xfId="0" applyNumberFormat="1" applyBorder="1"/>
    <xf numFmtId="165" fontId="2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Hill%20Timeshare\Munnar%20%20Total%20M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 (2)"/>
      <sheetName val="Munnar Members 09.03.23"/>
      <sheetName val="Main Sheet"/>
      <sheetName val="Regular"/>
      <sheetName val="Outstanding"/>
      <sheetName val="PiC Not Alloted"/>
      <sheetName val="Regular But Not Active  2013"/>
      <sheetName val="Sheet2"/>
      <sheetName val="Sheet3"/>
    </sheetNames>
    <sheetDataSet>
      <sheetData sheetId="0"/>
      <sheetData sheetId="1"/>
      <sheetData sheetId="2">
        <row r="2">
          <cell r="D2" t="str">
            <v>App No</v>
          </cell>
          <cell r="E2" t="str">
            <v>Name</v>
          </cell>
          <cell r="F2" t="str">
            <v>Date of Purc</v>
          </cell>
          <cell r="G2" t="str">
            <v>GSV</v>
          </cell>
          <cell r="H2" t="str">
            <v>CSV</v>
          </cell>
          <cell r="I2" t="str">
            <v>O/S</v>
          </cell>
          <cell r="J2" t="str">
            <v>I.R.M</v>
          </cell>
          <cell r="K2" t="str">
            <v>Agrmnt copies</v>
          </cell>
          <cell r="L2" t="str">
            <v>Remarks</v>
          </cell>
        </row>
        <row r="3">
          <cell r="D3">
            <v>1000060</v>
          </cell>
          <cell r="E3" t="str">
            <v>Mohan Swami</v>
          </cell>
          <cell r="F3" t="str">
            <v>16.04.1994</v>
          </cell>
          <cell r="G3">
            <v>59000</v>
          </cell>
          <cell r="H3">
            <v>59000</v>
          </cell>
          <cell r="J3" t="str">
            <v>I.R.M</v>
          </cell>
          <cell r="K3" t="str">
            <v>Yes</v>
          </cell>
          <cell r="L3" t="str">
            <v>last communication  2002..Membership was transferred from Goa to Munnar.</v>
          </cell>
        </row>
        <row r="4">
          <cell r="D4">
            <v>1001180</v>
          </cell>
          <cell r="E4" t="str">
            <v>Raja Ray</v>
          </cell>
          <cell r="F4" t="str">
            <v>31.05.1995</v>
          </cell>
          <cell r="G4">
            <v>45000</v>
          </cell>
          <cell r="H4" t="str">
            <v>Nil</v>
          </cell>
          <cell r="J4" t="str">
            <v>Cancelled</v>
          </cell>
          <cell r="L4" t="str">
            <v>Cancelled Only application form ..and cheque are in record</v>
          </cell>
        </row>
        <row r="5">
          <cell r="D5">
            <v>1001220</v>
          </cell>
          <cell r="E5" t="str">
            <v>Vasant Vinayak Joshi</v>
          </cell>
          <cell r="F5" t="str">
            <v>30.06.1995</v>
          </cell>
          <cell r="G5">
            <v>59000</v>
          </cell>
          <cell r="H5">
            <v>59000</v>
          </cell>
          <cell r="J5" t="str">
            <v>I.R.M</v>
          </cell>
          <cell r="K5" t="str">
            <v>Yes</v>
          </cell>
          <cell r="L5" t="str">
            <v>Last conversation till member in 1998</v>
          </cell>
        </row>
        <row r="6">
          <cell r="D6">
            <v>1001251</v>
          </cell>
          <cell r="E6" t="str">
            <v>Rasik Bhai V Patel</v>
          </cell>
          <cell r="F6" t="str">
            <v>30.06.1995</v>
          </cell>
          <cell r="G6">
            <v>28000</v>
          </cell>
          <cell r="H6">
            <v>28000</v>
          </cell>
          <cell r="J6" t="str">
            <v>I.R.M</v>
          </cell>
          <cell r="K6" t="str">
            <v>Yes</v>
          </cell>
          <cell r="L6" t="str">
            <v xml:space="preserve">Last conversation till member in 2015 </v>
          </cell>
        </row>
        <row r="7">
          <cell r="D7">
            <v>1001366</v>
          </cell>
          <cell r="E7" t="str">
            <v>Baboolal Jain</v>
          </cell>
          <cell r="F7" t="str">
            <v>31.07.1995</v>
          </cell>
          <cell r="G7">
            <v>59000</v>
          </cell>
          <cell r="H7" t="str">
            <v>Nil</v>
          </cell>
          <cell r="J7" t="str">
            <v>Cancelled</v>
          </cell>
          <cell r="L7" t="str">
            <v>Cancelled member</v>
          </cell>
        </row>
        <row r="8">
          <cell r="D8">
            <v>1001371</v>
          </cell>
          <cell r="E8" t="str">
            <v>Viankatesh Digamber Madgulkar</v>
          </cell>
          <cell r="F8" t="str">
            <v>31.07.1995</v>
          </cell>
          <cell r="G8">
            <v>59000</v>
          </cell>
          <cell r="H8">
            <v>17700</v>
          </cell>
          <cell r="I8">
            <v>41300</v>
          </cell>
          <cell r="J8" t="str">
            <v>Outstanding</v>
          </cell>
          <cell r="K8" t="str">
            <v>No</v>
          </cell>
          <cell r="L8" t="str">
            <v>Only application form in record ..(Outstandig Rs 41300/-) last communication 1995</v>
          </cell>
        </row>
        <row r="9">
          <cell r="D9">
            <v>1001409</v>
          </cell>
          <cell r="E9" t="str">
            <v>Jai Prakash Singh</v>
          </cell>
          <cell r="F9" t="str">
            <v>30.08.1995</v>
          </cell>
          <cell r="G9">
            <v>59000</v>
          </cell>
          <cell r="H9" t="str">
            <v>Nil</v>
          </cell>
          <cell r="J9" t="str">
            <v>Cancelled</v>
          </cell>
          <cell r="L9" t="str">
            <v>Only application form and cheque are in record</v>
          </cell>
        </row>
        <row r="10">
          <cell r="D10" t="str">
            <v>BO960243</v>
          </cell>
          <cell r="E10" t="str">
            <v>Sateesh Nair</v>
          </cell>
          <cell r="F10" t="str">
            <v>01.07.1996</v>
          </cell>
          <cell r="G10">
            <v>28000</v>
          </cell>
          <cell r="H10">
            <v>28000</v>
          </cell>
          <cell r="J10" t="str">
            <v>I.R.M</v>
          </cell>
          <cell r="K10" t="str">
            <v>No</v>
          </cell>
          <cell r="L10" t="str">
            <v>Last conversation till member in 2011</v>
          </cell>
        </row>
        <row r="11">
          <cell r="D11" t="str">
            <v>BO960247</v>
          </cell>
          <cell r="E11" t="str">
            <v>Harish Puthran</v>
          </cell>
          <cell r="F11" t="str">
            <v>01.07.1996</v>
          </cell>
          <cell r="G11">
            <v>45000</v>
          </cell>
          <cell r="H11">
            <v>45000</v>
          </cell>
          <cell r="J11" t="str">
            <v>I.R.M</v>
          </cell>
          <cell r="K11" t="str">
            <v>No</v>
          </cell>
          <cell r="L11" t="str">
            <v>Last conversation till member in 2001</v>
          </cell>
        </row>
        <row r="12">
          <cell r="D12" t="str">
            <v>BO960266</v>
          </cell>
          <cell r="E12" t="str">
            <v>Bhalchandra Patil</v>
          </cell>
          <cell r="F12" t="str">
            <v>01.07.1996</v>
          </cell>
          <cell r="G12">
            <v>81000</v>
          </cell>
          <cell r="H12">
            <v>76950</v>
          </cell>
          <cell r="J12" t="str">
            <v>I.R.M</v>
          </cell>
          <cell r="K12" t="str">
            <v>No</v>
          </cell>
          <cell r="L12" t="str">
            <v>Last conversation till member in 2002</v>
          </cell>
        </row>
        <row r="13">
          <cell r="D13" t="str">
            <v>RA960168</v>
          </cell>
          <cell r="E13" t="str">
            <v>Sanjay Dua</v>
          </cell>
          <cell r="F13" t="str">
            <v>30.08.1996</v>
          </cell>
          <cell r="G13">
            <v>59000</v>
          </cell>
          <cell r="H13">
            <v>39600</v>
          </cell>
          <cell r="I13">
            <v>19400</v>
          </cell>
          <cell r="J13" t="str">
            <v>Outstanding</v>
          </cell>
          <cell r="K13" t="str">
            <v>No</v>
          </cell>
          <cell r="L13" t="str">
            <v>Letter sent to member to clear his outstanding
(Outstanding Rs 19400/-) last communication 2005</v>
          </cell>
        </row>
        <row r="14">
          <cell r="D14" t="str">
            <v>RA960122</v>
          </cell>
          <cell r="E14" t="str">
            <v>Ghanshyam Dani</v>
          </cell>
          <cell r="F14" t="str">
            <v>10.07.1996</v>
          </cell>
          <cell r="G14">
            <v>59000</v>
          </cell>
          <cell r="H14">
            <v>56050</v>
          </cell>
          <cell r="J14" t="str">
            <v>I.R.M</v>
          </cell>
          <cell r="K14" t="str">
            <v>No</v>
          </cell>
          <cell r="L14" t="str">
            <v>Last conversation till member in 1996</v>
          </cell>
        </row>
        <row r="15">
          <cell r="D15" t="str">
            <v>RA960130</v>
          </cell>
          <cell r="E15" t="str">
            <v>Rampratap Gupta</v>
          </cell>
          <cell r="F15" t="str">
            <v>01.07.1996</v>
          </cell>
          <cell r="G15">
            <v>45000</v>
          </cell>
          <cell r="H15">
            <v>18000</v>
          </cell>
          <cell r="I15">
            <v>27000</v>
          </cell>
          <cell r="J15" t="str">
            <v>Outstanding</v>
          </cell>
          <cell r="K15" t="str">
            <v>Yes</v>
          </cell>
          <cell r="L15" t="str">
            <v>Last conversation with member in 1996
(Outstanding Rs 19400/-)</v>
          </cell>
        </row>
        <row r="16">
          <cell r="D16" t="str">
            <v>RA960128</v>
          </cell>
          <cell r="E16" t="str">
            <v>Shyam Mohta</v>
          </cell>
          <cell r="F16" t="str">
            <v>31.07.1996</v>
          </cell>
          <cell r="G16">
            <v>59000</v>
          </cell>
          <cell r="H16">
            <v>59000</v>
          </cell>
          <cell r="J16" t="str">
            <v>I.R.M</v>
          </cell>
          <cell r="K16" t="str">
            <v>Yes</v>
          </cell>
          <cell r="L16" t="str">
            <v>Last conversation till member in 1997</v>
          </cell>
        </row>
        <row r="17">
          <cell r="D17" t="str">
            <v>RA960129</v>
          </cell>
          <cell r="E17" t="str">
            <v>Mohammad Hamid</v>
          </cell>
          <cell r="F17" t="str">
            <v>26.07.1996</v>
          </cell>
          <cell r="G17">
            <v>59000</v>
          </cell>
          <cell r="H17">
            <v>32450</v>
          </cell>
          <cell r="I17">
            <v>26550</v>
          </cell>
          <cell r="J17" t="str">
            <v>Outstanding</v>
          </cell>
          <cell r="K17" t="str">
            <v>Yes</v>
          </cell>
          <cell r="L17" t="str">
            <v>Letter sent to member to clear his outstanding
(Outstanding Rs 26550/-) no comm..till date</v>
          </cell>
        </row>
        <row r="18">
          <cell r="D18" t="str">
            <v>RA960085</v>
          </cell>
          <cell r="E18" t="str">
            <v>Kamal Chand Jain</v>
          </cell>
          <cell r="F18" t="str">
            <v>01.07.1996</v>
          </cell>
          <cell r="G18">
            <v>59000</v>
          </cell>
          <cell r="H18">
            <v>56050</v>
          </cell>
          <cell r="J18" t="str">
            <v>I.R.M</v>
          </cell>
          <cell r="K18" t="str">
            <v>Yes</v>
          </cell>
          <cell r="L18" t="str">
            <v>No conversation with member till date</v>
          </cell>
        </row>
        <row r="19">
          <cell r="D19" t="str">
            <v>BO960248</v>
          </cell>
          <cell r="E19" t="str">
            <v>Dinesh Naginbhai</v>
          </cell>
          <cell r="F19" t="str">
            <v>08.08.1996</v>
          </cell>
          <cell r="G19">
            <v>59000</v>
          </cell>
          <cell r="H19">
            <v>59000</v>
          </cell>
          <cell r="J19" t="str">
            <v>I.R.M</v>
          </cell>
          <cell r="K19" t="str">
            <v>Yes</v>
          </cell>
          <cell r="L19" t="str">
            <v>Last conversation till member in 1996</v>
          </cell>
        </row>
        <row r="20">
          <cell r="D20" t="str">
            <v>NG960065</v>
          </cell>
          <cell r="E20" t="str">
            <v>Bhavik R. Parekh</v>
          </cell>
          <cell r="F20" t="str">
            <v>26.08.1996</v>
          </cell>
          <cell r="G20">
            <v>59000</v>
          </cell>
          <cell r="H20">
            <v>59000</v>
          </cell>
          <cell r="J20" t="str">
            <v>I.R.M</v>
          </cell>
          <cell r="K20" t="str">
            <v>Yes</v>
          </cell>
          <cell r="L20" t="str">
            <v>Last conversation with member in 2009</v>
          </cell>
        </row>
        <row r="21">
          <cell r="D21" t="str">
            <v>BO960276</v>
          </cell>
          <cell r="E21" t="str">
            <v>Pinges Tuition Classes</v>
          </cell>
          <cell r="F21" t="str">
            <v>31.08.1996</v>
          </cell>
          <cell r="G21">
            <v>59000</v>
          </cell>
          <cell r="H21">
            <v>59000</v>
          </cell>
          <cell r="J21" t="str">
            <v>I.R.M</v>
          </cell>
          <cell r="K21" t="str">
            <v>Yes</v>
          </cell>
          <cell r="L21" t="str">
            <v>Last conversation with member in 2011</v>
          </cell>
        </row>
        <row r="22">
          <cell r="D22" t="str">
            <v>PU960092</v>
          </cell>
          <cell r="E22" t="str">
            <v>Avanti Narayan</v>
          </cell>
          <cell r="F22" t="str">
            <v>31.08.1996</v>
          </cell>
          <cell r="G22">
            <v>59000</v>
          </cell>
          <cell r="H22">
            <v>56050</v>
          </cell>
          <cell r="J22" t="str">
            <v>I.R.M</v>
          </cell>
          <cell r="K22" t="str">
            <v>Yes</v>
          </cell>
          <cell r="L22" t="str">
            <v>Last conversation with member in 1996 copy of application not org.</v>
          </cell>
        </row>
        <row r="23">
          <cell r="D23" t="str">
            <v>PU960089</v>
          </cell>
          <cell r="E23" t="str">
            <v>Gaurav Engineers</v>
          </cell>
          <cell r="F23" t="str">
            <v>31.08.1996</v>
          </cell>
          <cell r="G23">
            <v>59000</v>
          </cell>
          <cell r="H23">
            <v>50150</v>
          </cell>
          <cell r="I23">
            <v>8850</v>
          </cell>
          <cell r="J23" t="str">
            <v>Outstanding</v>
          </cell>
          <cell r="K23" t="str">
            <v>Yes</v>
          </cell>
          <cell r="L23" t="str">
            <v>In 1996, Mr. Girish Phake nominated 
Mr. VT Aghao (authorized signatory) 
(Outstanding Rs 8850/-)</v>
          </cell>
        </row>
        <row r="24">
          <cell r="D24" t="str">
            <v>RA960188</v>
          </cell>
          <cell r="E24" t="str">
            <v>Kailash Chand Agarwal</v>
          </cell>
          <cell r="F24" t="str">
            <v>30.09.1996</v>
          </cell>
          <cell r="G24">
            <v>100000</v>
          </cell>
          <cell r="H24">
            <v>95000</v>
          </cell>
          <cell r="J24" t="str">
            <v>I.R.M</v>
          </cell>
          <cell r="K24" t="str">
            <v>Yes</v>
          </cell>
          <cell r="L24" t="str">
            <v>Legal document in file,,last communication 2001</v>
          </cell>
        </row>
        <row r="25">
          <cell r="D25" t="str">
            <v>RA960121</v>
          </cell>
          <cell r="E25" t="str">
            <v>Rajendra Shah</v>
          </cell>
          <cell r="F25" t="str">
            <v>31.07.1996</v>
          </cell>
          <cell r="G25">
            <v>59000</v>
          </cell>
          <cell r="H25">
            <v>35400</v>
          </cell>
          <cell r="I25">
            <v>23600</v>
          </cell>
          <cell r="J25" t="str">
            <v>Outstanding</v>
          </cell>
          <cell r="K25" t="str">
            <v>Yes</v>
          </cell>
          <cell r="L25" t="str">
            <v>Personally visited in office &amp; requested 
to transfer from Munnar to TPT 
(Outstanding Rs 23600/-) last communication 2005</v>
          </cell>
        </row>
        <row r="26">
          <cell r="D26" t="str">
            <v>RA960143</v>
          </cell>
          <cell r="E26" t="str">
            <v>I.M. Sagri</v>
          </cell>
          <cell r="F26" t="str">
            <v>30.08.1996</v>
          </cell>
          <cell r="G26">
            <v>45000</v>
          </cell>
          <cell r="H26">
            <v>45000</v>
          </cell>
          <cell r="J26" t="str">
            <v>I.R.M</v>
          </cell>
          <cell r="K26" t="str">
            <v>Yes</v>
          </cell>
          <cell r="L26" t="str">
            <v>Last conversation with member in 1996</v>
          </cell>
        </row>
        <row r="27">
          <cell r="D27" t="str">
            <v>RA960191</v>
          </cell>
          <cell r="E27" t="str">
            <v>Ashwani Kumar Gupta</v>
          </cell>
          <cell r="F27" t="str">
            <v>30.10.1996</v>
          </cell>
          <cell r="G27">
            <v>43000</v>
          </cell>
          <cell r="H27">
            <v>40850</v>
          </cell>
          <cell r="J27" t="str">
            <v>I.R.M</v>
          </cell>
          <cell r="K27" t="str">
            <v>Yes</v>
          </cell>
          <cell r="L27" t="str">
            <v>No conversation with member till date</v>
          </cell>
        </row>
        <row r="28">
          <cell r="D28" t="str">
            <v>BO960377</v>
          </cell>
          <cell r="E28" t="str">
            <v>Suresh Chachiani</v>
          </cell>
          <cell r="F28" t="str">
            <v>30.11.1996</v>
          </cell>
          <cell r="G28">
            <v>36000</v>
          </cell>
          <cell r="H28">
            <v>36000</v>
          </cell>
          <cell r="J28" t="str">
            <v>I.R.M</v>
          </cell>
          <cell r="K28" t="str">
            <v>Yes</v>
          </cell>
          <cell r="L28" t="str">
            <v>Allotment advice agreement issued to member, last fcom,,2003</v>
          </cell>
        </row>
        <row r="29">
          <cell r="D29" t="str">
            <v>PU960055</v>
          </cell>
          <cell r="E29" t="str">
            <v>Jai Prakash Singh</v>
          </cell>
          <cell r="F29" t="str">
            <v>30.03.1996</v>
          </cell>
          <cell r="G29">
            <v>59000</v>
          </cell>
          <cell r="H29">
            <v>17700</v>
          </cell>
          <cell r="I29">
            <v>41300</v>
          </cell>
          <cell r="J29" t="str">
            <v>Outstanding</v>
          </cell>
          <cell r="K29" t="str">
            <v>No</v>
          </cell>
          <cell r="L29" t="str">
            <v>No conversation with member till date
(Outstanding Rs 41300/-)</v>
          </cell>
        </row>
        <row r="30">
          <cell r="D30" t="str">
            <v>BO970010</v>
          </cell>
          <cell r="E30" t="str">
            <v>Mankul Industries</v>
          </cell>
          <cell r="F30" t="str">
            <v>31.01.1997</v>
          </cell>
          <cell r="G30">
            <v>43000</v>
          </cell>
          <cell r="H30">
            <v>40850</v>
          </cell>
          <cell r="J30" t="str">
            <v>I.R.M</v>
          </cell>
          <cell r="K30" t="str">
            <v>Yes</v>
          </cell>
          <cell r="L30" t="str">
            <v>Allotment advice agreement issued to member, last fcom,,2010</v>
          </cell>
        </row>
        <row r="31">
          <cell r="D31" t="str">
            <v>BH970001</v>
          </cell>
          <cell r="E31" t="str">
            <v>P. K. Sharma</v>
          </cell>
          <cell r="F31" t="str">
            <v>25.01.1997</v>
          </cell>
          <cell r="G31">
            <v>78000</v>
          </cell>
          <cell r="H31">
            <v>54600</v>
          </cell>
          <cell r="I31">
            <v>23400</v>
          </cell>
          <cell r="J31" t="str">
            <v>Outstanding</v>
          </cell>
          <cell r="K31" t="str">
            <v>Yes</v>
          </cell>
          <cell r="L31" t="str">
            <v>some outstanding of Rs. 23,400/-, 
some cheques are in PDC. Last comm..1998</v>
          </cell>
        </row>
        <row r="32">
          <cell r="D32" t="str">
            <v>RA960164</v>
          </cell>
          <cell r="E32" t="str">
            <v>Ramesh Jobanputra</v>
          </cell>
          <cell r="F32" t="str">
            <v>30.08.1996</v>
          </cell>
          <cell r="G32">
            <v>59000</v>
          </cell>
          <cell r="H32">
            <v>59000</v>
          </cell>
          <cell r="J32" t="str">
            <v>I.R.M</v>
          </cell>
          <cell r="K32" t="str">
            <v>Yes</v>
          </cell>
          <cell r="L32" t="str">
            <v>Last conversation till 2014</v>
          </cell>
        </row>
        <row r="33">
          <cell r="D33" t="str">
            <v>RA960057</v>
          </cell>
          <cell r="E33" t="str">
            <v>M/S Bilasa Motors</v>
          </cell>
          <cell r="F33" t="str">
            <v>31.05.1996</v>
          </cell>
          <cell r="G33">
            <v>59000</v>
          </cell>
          <cell r="H33">
            <v>17700</v>
          </cell>
          <cell r="I33">
            <v>41300</v>
          </cell>
          <cell r="J33" t="str">
            <v>Outstanding</v>
          </cell>
          <cell r="K33" t="str">
            <v>Yes</v>
          </cell>
          <cell r="L33" t="str">
            <v>Last conversation till 1998 
(Outstanding Rs 41300/-)</v>
          </cell>
        </row>
        <row r="34">
          <cell r="D34" t="str">
            <v>BO960264</v>
          </cell>
          <cell r="E34" t="str">
            <v>Mukund Dattatreya</v>
          </cell>
          <cell r="F34" t="str">
            <v>31.07.1996</v>
          </cell>
          <cell r="G34">
            <v>59000</v>
          </cell>
          <cell r="H34">
            <v>59000</v>
          </cell>
          <cell r="J34" t="str">
            <v>I.R.M</v>
          </cell>
          <cell r="K34" t="str">
            <v>Yes</v>
          </cell>
          <cell r="L34" t="str">
            <v>Last conversation till 2007</v>
          </cell>
        </row>
        <row r="35">
          <cell r="D35">
            <v>2001273</v>
          </cell>
          <cell r="E35" t="str">
            <v>Promod Kumar Agarwal</v>
          </cell>
          <cell r="F35" t="str">
            <v>20.05.1995</v>
          </cell>
          <cell r="G35">
            <v>28000</v>
          </cell>
          <cell r="H35" t="str">
            <v>Nil</v>
          </cell>
          <cell r="J35" t="str">
            <v>Cancelled</v>
          </cell>
          <cell r="L35" t="str">
            <v>Cancelled member</v>
          </cell>
        </row>
        <row r="36">
          <cell r="D36">
            <v>2001364</v>
          </cell>
          <cell r="E36" t="str">
            <v>Jatin Mipun</v>
          </cell>
          <cell r="F36" t="str">
            <v>02.06.1995</v>
          </cell>
          <cell r="G36">
            <v>28000</v>
          </cell>
          <cell r="H36">
            <v>28000</v>
          </cell>
          <cell r="J36" t="str">
            <v>I.R.M</v>
          </cell>
          <cell r="K36" t="str">
            <v>Yes</v>
          </cell>
          <cell r="L36" t="str">
            <v>No conversation with member till date</v>
          </cell>
        </row>
        <row r="37">
          <cell r="D37">
            <v>2001525</v>
          </cell>
          <cell r="E37" t="str">
            <v>Atanu Saikia</v>
          </cell>
          <cell r="F37" t="str">
            <v>01.08.1995</v>
          </cell>
          <cell r="G37">
            <v>59000</v>
          </cell>
          <cell r="H37" t="str">
            <v>Nil</v>
          </cell>
          <cell r="J37" t="str">
            <v>Cancelled</v>
          </cell>
          <cell r="L37" t="str">
            <v>Cancelled member</v>
          </cell>
        </row>
        <row r="38">
          <cell r="D38">
            <v>2001722</v>
          </cell>
          <cell r="E38" t="str">
            <v>Binapani Sahoo</v>
          </cell>
          <cell r="F38" t="str">
            <v>14.10.1995</v>
          </cell>
          <cell r="G38">
            <v>28000</v>
          </cell>
          <cell r="H38">
            <v>28000</v>
          </cell>
          <cell r="J38" t="str">
            <v>I.R.M</v>
          </cell>
          <cell r="K38" t="str">
            <v>Yes</v>
          </cell>
          <cell r="L38" t="str">
            <v>Last conversation with member in 1997</v>
          </cell>
        </row>
        <row r="39">
          <cell r="D39" t="str">
            <v>CA960304</v>
          </cell>
          <cell r="E39" t="str">
            <v>Pinky Gupta</v>
          </cell>
          <cell r="F39" t="str">
            <v>06.07.1996</v>
          </cell>
          <cell r="G39">
            <v>81000</v>
          </cell>
          <cell r="H39">
            <v>76950</v>
          </cell>
          <cell r="J39" t="str">
            <v>I.R.M</v>
          </cell>
          <cell r="K39" t="str">
            <v>Yes</v>
          </cell>
          <cell r="L39" t="str">
            <v>Last conversation till 2006</v>
          </cell>
        </row>
        <row r="40">
          <cell r="D40" t="str">
            <v>CA960499</v>
          </cell>
          <cell r="E40" t="str">
            <v>Alok Kumar Gupta</v>
          </cell>
          <cell r="F40" t="str">
            <v>31.10.1996</v>
          </cell>
          <cell r="G40">
            <v>36000</v>
          </cell>
          <cell r="H40">
            <v>36000</v>
          </cell>
          <cell r="J40" t="str">
            <v>I.R.M</v>
          </cell>
          <cell r="K40" t="str">
            <v>No</v>
          </cell>
          <cell r="L40" t="str">
            <v>Last conversation till 2016 
all documents are photocopy in records</v>
          </cell>
        </row>
        <row r="41">
          <cell r="D41" t="str">
            <v>CA960230</v>
          </cell>
          <cell r="E41" t="str">
            <v>Jamna Das Khanchandani</v>
          </cell>
          <cell r="F41" t="str">
            <v>03.06.1996</v>
          </cell>
          <cell r="G41">
            <v>62000</v>
          </cell>
          <cell r="H41">
            <v>62000</v>
          </cell>
          <cell r="J41" t="str">
            <v>I.R.M</v>
          </cell>
          <cell r="K41" t="str">
            <v>Yes</v>
          </cell>
          <cell r="L41" t="str">
            <v>Last conversation till 1997</v>
          </cell>
        </row>
        <row r="42">
          <cell r="D42" t="str">
            <v>GU960247</v>
          </cell>
          <cell r="E42" t="str">
            <v>Dr Ratul</v>
          </cell>
          <cell r="F42" t="str">
            <v>30.12.1996</v>
          </cell>
          <cell r="G42">
            <v>59000</v>
          </cell>
          <cell r="H42">
            <v>41300</v>
          </cell>
          <cell r="I42">
            <v>17700</v>
          </cell>
          <cell r="J42" t="str">
            <v>Outstanding</v>
          </cell>
          <cell r="K42" t="str">
            <v>Yes</v>
          </cell>
          <cell r="L42" t="str">
            <v>Only application form is in records
(Outstanding Rs 17700/-) no communication till date</v>
          </cell>
        </row>
        <row r="43">
          <cell r="D43" t="str">
            <v>CA960517</v>
          </cell>
          <cell r="E43" t="str">
            <v>Soumit Sarkar</v>
          </cell>
          <cell r="F43" t="str">
            <v>11.12.1996</v>
          </cell>
          <cell r="G43">
            <v>36000</v>
          </cell>
          <cell r="H43">
            <v>36000</v>
          </cell>
          <cell r="J43" t="str">
            <v>I.R.M</v>
          </cell>
          <cell r="K43" t="str">
            <v>Yes</v>
          </cell>
          <cell r="L43" t="str">
            <v>Last conversation till 1997</v>
          </cell>
        </row>
        <row r="44">
          <cell r="D44" t="str">
            <v>CA960502</v>
          </cell>
          <cell r="E44" t="str">
            <v>Somnath Panda</v>
          </cell>
          <cell r="F44" t="str">
            <v>16.11.1996</v>
          </cell>
          <cell r="G44">
            <v>36000</v>
          </cell>
          <cell r="H44">
            <v>36000</v>
          </cell>
          <cell r="J44" t="str">
            <v>I.R.M</v>
          </cell>
          <cell r="K44" t="str">
            <v>Yes</v>
          </cell>
          <cell r="L44" t="str">
            <v>Last conversation till 2016</v>
          </cell>
        </row>
        <row r="45">
          <cell r="D45" t="str">
            <v>CA970043</v>
          </cell>
          <cell r="E45" t="str">
            <v>Alok Kumar Choudhry</v>
          </cell>
          <cell r="F45" t="str">
            <v>21.03.1997</v>
          </cell>
          <cell r="G45">
            <v>36000</v>
          </cell>
          <cell r="H45">
            <v>23940</v>
          </cell>
          <cell r="I45">
            <v>10260</v>
          </cell>
          <cell r="J45" t="str">
            <v xml:space="preserve"> Outstanding</v>
          </cell>
          <cell r="K45" t="str">
            <v>Yes</v>
          </cell>
          <cell r="L45" t="str">
            <v>Letter sent to member 2002 to clear his unit cost
(Outstanding Rs 10260/-) last communication 2000</v>
          </cell>
        </row>
        <row r="46">
          <cell r="D46" t="str">
            <v>CA970062</v>
          </cell>
          <cell r="E46" t="str">
            <v>Rajesh Sureka</v>
          </cell>
          <cell r="F46" t="str">
            <v>16.04.1997</v>
          </cell>
          <cell r="G46">
            <v>36000</v>
          </cell>
          <cell r="H46">
            <v>13680</v>
          </cell>
          <cell r="I46">
            <v>20520</v>
          </cell>
          <cell r="J46" t="str">
            <v xml:space="preserve"> Outstanding</v>
          </cell>
          <cell r="K46" t="str">
            <v>Yes</v>
          </cell>
          <cell r="L46" t="str">
            <v>Letter sent to member 1997 to clear his unit cost
(utstanding Rs 20520/-)</v>
          </cell>
        </row>
        <row r="47">
          <cell r="D47" t="str">
            <v>CA970073</v>
          </cell>
          <cell r="E47" t="str">
            <v>Jiwago Precission Dies</v>
          </cell>
          <cell r="F47" t="str">
            <v>01.04.1997</v>
          </cell>
          <cell r="G47">
            <v>36000</v>
          </cell>
          <cell r="H47">
            <v>36000</v>
          </cell>
          <cell r="J47" t="str">
            <v>I.R.M</v>
          </cell>
          <cell r="K47" t="str">
            <v>Yes</v>
          </cell>
          <cell r="L47" t="str">
            <v>last communication 2002</v>
          </cell>
        </row>
        <row r="48">
          <cell r="D48" t="str">
            <v>GU960124</v>
          </cell>
          <cell r="E48" t="str">
            <v>Jamiruddin Ahmed</v>
          </cell>
          <cell r="F48" t="str">
            <v>31.07.1996</v>
          </cell>
          <cell r="G48">
            <v>59000</v>
          </cell>
          <cell r="H48">
            <v>59000</v>
          </cell>
          <cell r="J48" t="str">
            <v>I.R.M</v>
          </cell>
          <cell r="K48" t="str">
            <v>Yes</v>
          </cell>
          <cell r="L48" t="str">
            <v>One more membership of Goa
letter sent to member in 1999 to clear his unit cost</v>
          </cell>
        </row>
        <row r="49">
          <cell r="D49">
            <v>3002207</v>
          </cell>
          <cell r="E49" t="str">
            <v>Mandeep Singh</v>
          </cell>
          <cell r="F49" t="str">
            <v>15.05.1995</v>
          </cell>
          <cell r="G49">
            <v>59000</v>
          </cell>
          <cell r="H49">
            <v>59000</v>
          </cell>
          <cell r="J49" t="str">
            <v>I.R.M</v>
          </cell>
          <cell r="K49" t="str">
            <v>Yes</v>
          </cell>
          <cell r="L49" t="str">
            <v>Last conversation till 1996</v>
          </cell>
        </row>
        <row r="50">
          <cell r="D50">
            <v>3002271</v>
          </cell>
          <cell r="E50" t="str">
            <v>Ramesh Yadav</v>
          </cell>
          <cell r="F50" t="str">
            <v>09.06.1995</v>
          </cell>
          <cell r="G50">
            <v>59000</v>
          </cell>
          <cell r="H50">
            <v>59000</v>
          </cell>
          <cell r="J50" t="str">
            <v>I.R.M</v>
          </cell>
          <cell r="K50" t="str">
            <v>Yes</v>
          </cell>
          <cell r="L50" t="str">
            <v>Last conversation with member in 2006</v>
          </cell>
        </row>
        <row r="51">
          <cell r="D51" t="str">
            <v>03002704</v>
          </cell>
          <cell r="E51" t="str">
            <v>Sanjay Singh</v>
          </cell>
          <cell r="G51">
            <v>28000</v>
          </cell>
          <cell r="H51" t="str">
            <v>Nil</v>
          </cell>
          <cell r="J51" t="str">
            <v>Cancelled</v>
          </cell>
          <cell r="L51" t="str">
            <v>Cancelled</v>
          </cell>
        </row>
        <row r="52">
          <cell r="D52">
            <v>3002818</v>
          </cell>
          <cell r="E52" t="str">
            <v>M/S Jodhpur Bearings Pvt Ltd</v>
          </cell>
          <cell r="F52" t="str">
            <v>29.09.1995</v>
          </cell>
          <cell r="G52">
            <v>59000</v>
          </cell>
          <cell r="H52">
            <v>59000</v>
          </cell>
          <cell r="J52" t="str">
            <v>I.R.M</v>
          </cell>
          <cell r="K52" t="str">
            <v>Yes</v>
          </cell>
          <cell r="L52" t="str">
            <v>No conversation with member till date</v>
          </cell>
        </row>
        <row r="53">
          <cell r="D53">
            <v>3002820</v>
          </cell>
          <cell r="E53" t="str">
            <v>Pankaj Purohit</v>
          </cell>
          <cell r="F53" t="str">
            <v>26.09.1995</v>
          </cell>
          <cell r="G53">
            <v>59000</v>
          </cell>
          <cell r="H53">
            <v>32450</v>
          </cell>
          <cell r="I53">
            <v>26550</v>
          </cell>
          <cell r="J53" t="str">
            <v>Outstanding</v>
          </cell>
          <cell r="K53" t="str">
            <v>No</v>
          </cell>
          <cell r="L53" t="str">
            <v>Last conversation till 1996 
(Outstanding Rs 26550/-)</v>
          </cell>
        </row>
        <row r="54">
          <cell r="D54">
            <v>3002883</v>
          </cell>
          <cell r="E54" t="str">
            <v>C.S. Vaidyanathan</v>
          </cell>
          <cell r="F54" t="str">
            <v>29.05.1995</v>
          </cell>
          <cell r="G54">
            <v>36000</v>
          </cell>
          <cell r="H54">
            <v>36000</v>
          </cell>
          <cell r="J54" t="str">
            <v>I.R.M</v>
          </cell>
          <cell r="K54" t="str">
            <v>Yes</v>
          </cell>
          <cell r="L54" t="str">
            <v>Last conversation till 1997</v>
          </cell>
        </row>
        <row r="55">
          <cell r="D55" t="str">
            <v>DE960271</v>
          </cell>
          <cell r="E55" t="str">
            <v>Arvind Kumar Jain</v>
          </cell>
          <cell r="F55" t="str">
            <v>31.07.1996</v>
          </cell>
          <cell r="G55">
            <v>59000</v>
          </cell>
          <cell r="H55">
            <v>59000</v>
          </cell>
          <cell r="J55" t="str">
            <v>I.R.M</v>
          </cell>
          <cell r="K55" t="str">
            <v>Yes</v>
          </cell>
          <cell r="L55" t="str">
            <v>Last conversation till 2005</v>
          </cell>
        </row>
        <row r="56">
          <cell r="D56" t="str">
            <v>DE960268</v>
          </cell>
          <cell r="E56" t="str">
            <v>Sanjeev Moses Davidson</v>
          </cell>
          <cell r="F56" t="str">
            <v>31.07.1996</v>
          </cell>
          <cell r="G56">
            <v>59000</v>
          </cell>
          <cell r="H56">
            <v>17700</v>
          </cell>
          <cell r="I56">
            <v>41300</v>
          </cell>
          <cell r="J56" t="str">
            <v>Outstanding</v>
          </cell>
          <cell r="K56" t="str">
            <v>Yes</v>
          </cell>
          <cell r="L56" t="str">
            <v>No conversation with member till date 
total 2 membership of Munnar
(Outstanding Rs 41300/-)</v>
          </cell>
        </row>
        <row r="57">
          <cell r="D57" t="str">
            <v>DE960269</v>
          </cell>
          <cell r="E57" t="str">
            <v>Sanjeev Moses Davidson</v>
          </cell>
          <cell r="F57" t="str">
            <v>31.07.1996</v>
          </cell>
          <cell r="G57">
            <v>81000</v>
          </cell>
          <cell r="H57">
            <v>24300</v>
          </cell>
          <cell r="I57">
            <v>56700</v>
          </cell>
          <cell r="J57" t="str">
            <v>Outstanding</v>
          </cell>
          <cell r="K57" t="str">
            <v>Yes</v>
          </cell>
          <cell r="L57" t="str">
            <v>No conversation with member till date
(Outstanding Rs 56700/-)</v>
          </cell>
        </row>
        <row r="58">
          <cell r="D58" t="str">
            <v>KN960072</v>
          </cell>
          <cell r="E58" t="str">
            <v>Ajay Jain</v>
          </cell>
          <cell r="F58" t="str">
            <v>31.08.1996</v>
          </cell>
          <cell r="G58">
            <v>59000</v>
          </cell>
          <cell r="H58">
            <v>56050</v>
          </cell>
          <cell r="J58" t="str">
            <v>I.R.M</v>
          </cell>
          <cell r="K58" t="str">
            <v>Yes</v>
          </cell>
          <cell r="L58" t="str">
            <v>Last conversation till 2000</v>
          </cell>
        </row>
        <row r="59">
          <cell r="D59" t="str">
            <v>DE960461</v>
          </cell>
          <cell r="E59" t="str">
            <v>Satya Gandha</v>
          </cell>
          <cell r="F59" t="str">
            <v>31.08.1996</v>
          </cell>
          <cell r="G59">
            <v>59000</v>
          </cell>
          <cell r="H59">
            <v>14750</v>
          </cell>
          <cell r="I59">
            <v>44250</v>
          </cell>
          <cell r="J59" t="str">
            <v>Outstanding</v>
          </cell>
          <cell r="K59" t="str">
            <v>Yes</v>
          </cell>
          <cell r="L59" t="str">
            <v>No conversation with member till date
(Outstanding Rs 44250/-)</v>
          </cell>
        </row>
        <row r="60">
          <cell r="D60" t="str">
            <v>DE960613</v>
          </cell>
          <cell r="E60" t="str">
            <v>Shankari Narayan</v>
          </cell>
          <cell r="F60" t="str">
            <v>31.12.1996</v>
          </cell>
          <cell r="G60">
            <v>46000</v>
          </cell>
          <cell r="H60">
            <v>46000</v>
          </cell>
          <cell r="J60" t="str">
            <v>I.R.M</v>
          </cell>
          <cell r="K60" t="str">
            <v>Yes</v>
          </cell>
          <cell r="L60" t="str">
            <v>Last conversation till 2019</v>
          </cell>
        </row>
        <row r="61">
          <cell r="D61" t="str">
            <v>AL970001</v>
          </cell>
          <cell r="E61" t="str">
            <v>Shri Rajesh Kothari</v>
          </cell>
          <cell r="F61" t="str">
            <v>27.02.1997</v>
          </cell>
          <cell r="G61">
            <v>43000</v>
          </cell>
          <cell r="H61">
            <v>12255</v>
          </cell>
          <cell r="I61">
            <v>28595</v>
          </cell>
          <cell r="J61" t="str">
            <v>Outstanding</v>
          </cell>
          <cell r="K61" t="str">
            <v>Yes</v>
          </cell>
          <cell r="L61" t="str">
            <v>Outstanding amount in Rs 28595/-</v>
          </cell>
        </row>
        <row r="62">
          <cell r="D62" t="str">
            <v>DE970122</v>
          </cell>
          <cell r="E62" t="str">
            <v>Maninder Singh Thaper</v>
          </cell>
          <cell r="G62">
            <v>78000</v>
          </cell>
          <cell r="H62" t="str">
            <v>Nil</v>
          </cell>
          <cell r="J62" t="str">
            <v xml:space="preserve">Cancelled </v>
          </cell>
          <cell r="L62" t="str">
            <v>Cancelled member</v>
          </cell>
        </row>
        <row r="63">
          <cell r="D63" t="str">
            <v>DE970178</v>
          </cell>
          <cell r="E63" t="str">
            <v>Mukesh Dhanda</v>
          </cell>
          <cell r="F63" t="str">
            <v>29.05.1997</v>
          </cell>
          <cell r="G63">
            <v>56000</v>
          </cell>
          <cell r="H63">
            <v>56050</v>
          </cell>
          <cell r="J63" t="str">
            <v>I.R.M</v>
          </cell>
          <cell r="K63" t="str">
            <v>Yes</v>
          </cell>
          <cell r="L63" t="str">
            <v>No conversation with member till date</v>
          </cell>
        </row>
        <row r="64">
          <cell r="D64" t="str">
            <v>DE970144</v>
          </cell>
          <cell r="E64" t="str">
            <v>Dr. Shobhit Durga</v>
          </cell>
          <cell r="F64" t="str">
            <v>16.05.1997</v>
          </cell>
          <cell r="G64">
            <v>59000</v>
          </cell>
          <cell r="H64">
            <v>42050</v>
          </cell>
          <cell r="I64">
            <v>16950</v>
          </cell>
          <cell r="J64" t="str">
            <v>Outstanding</v>
          </cell>
          <cell r="K64" t="str">
            <v>Yes</v>
          </cell>
          <cell r="L64" t="str">
            <v>No conversation with member till date
(Outstanding Rs 16950/-)</v>
          </cell>
        </row>
        <row r="65">
          <cell r="D65" t="str">
            <v>DE970198</v>
          </cell>
          <cell r="E65" t="str">
            <v>R Satish</v>
          </cell>
          <cell r="F65" t="str">
            <v>14.06.1997</v>
          </cell>
          <cell r="G65">
            <v>20000</v>
          </cell>
          <cell r="H65">
            <v>20000</v>
          </cell>
          <cell r="J65" t="str">
            <v>I.R.M</v>
          </cell>
          <cell r="K65" t="str">
            <v>Yes</v>
          </cell>
          <cell r="L65" t="str">
            <v>Last conversation till 2008</v>
          </cell>
        </row>
        <row r="66">
          <cell r="D66" t="str">
            <v>DE970213</v>
          </cell>
          <cell r="E66" t="str">
            <v>Rajeev Sharma</v>
          </cell>
          <cell r="F66" t="str">
            <v>28.06.1997</v>
          </cell>
          <cell r="G66">
            <v>78000</v>
          </cell>
          <cell r="H66">
            <v>23400</v>
          </cell>
          <cell r="I66">
            <v>54600</v>
          </cell>
          <cell r="J66" t="str">
            <v>Outstanding</v>
          </cell>
          <cell r="K66" t="str">
            <v>Yes</v>
          </cell>
          <cell r="L66" t="str">
            <v>Letter sent to member 1999 to clear his outstanding
(Outstanding Rs 54600/- All Ten Chq in File)</v>
          </cell>
        </row>
        <row r="67">
          <cell r="D67">
            <v>4000751</v>
          </cell>
          <cell r="E67" t="str">
            <v>M/S Viju Cement</v>
          </cell>
          <cell r="G67">
            <v>28000</v>
          </cell>
          <cell r="H67" t="str">
            <v>Nil</v>
          </cell>
          <cell r="J67" t="str">
            <v>Cancelled</v>
          </cell>
          <cell r="L67" t="str">
            <v>Cancelled member</v>
          </cell>
        </row>
        <row r="68">
          <cell r="D68">
            <v>4000752</v>
          </cell>
          <cell r="E68" t="str">
            <v>Abdul Samad</v>
          </cell>
          <cell r="F68" t="str">
            <v>19.06.1995</v>
          </cell>
          <cell r="G68">
            <v>28000</v>
          </cell>
          <cell r="H68" t="str">
            <v>Nil</v>
          </cell>
          <cell r="J68" t="str">
            <v>Cancelled</v>
          </cell>
          <cell r="L68" t="str">
            <v xml:space="preserve">Cancelled 
( all detail of member's missed from file) </v>
          </cell>
        </row>
        <row r="69">
          <cell r="D69" t="str">
            <v>CO960003</v>
          </cell>
          <cell r="E69" t="str">
            <v>Tarun K Joshi</v>
          </cell>
          <cell r="F69" t="str">
            <v>02.02.1996</v>
          </cell>
          <cell r="G69">
            <v>28000</v>
          </cell>
          <cell r="H69">
            <v>21000</v>
          </cell>
          <cell r="I69">
            <v>7000</v>
          </cell>
          <cell r="J69" t="str">
            <v>Outstanding</v>
          </cell>
          <cell r="K69" t="str">
            <v>No</v>
          </cell>
          <cell r="L69" t="str">
            <v>Last conversation till 1996 
(Outstanding Rs 7000/-)</v>
          </cell>
        </row>
        <row r="70">
          <cell r="D70" t="str">
            <v>CO960002</v>
          </cell>
          <cell r="E70" t="str">
            <v>S Balkrishnan</v>
          </cell>
          <cell r="F70" t="str">
            <v>02.02.1996</v>
          </cell>
          <cell r="G70">
            <v>26600</v>
          </cell>
          <cell r="H70">
            <v>26600</v>
          </cell>
          <cell r="J70" t="str">
            <v>I.R.M</v>
          </cell>
          <cell r="K70" t="str">
            <v>Yes</v>
          </cell>
          <cell r="L70" t="str">
            <v>Last conversation till 1996</v>
          </cell>
        </row>
        <row r="71">
          <cell r="D71" t="str">
            <v>CO960001</v>
          </cell>
          <cell r="E71" t="str">
            <v>K K Chandrashekhar</v>
          </cell>
          <cell r="F71" t="str">
            <v>02.02.1996</v>
          </cell>
          <cell r="G71">
            <v>36000</v>
          </cell>
          <cell r="H71">
            <v>36000</v>
          </cell>
          <cell r="J71" t="str">
            <v>I.R.M</v>
          </cell>
          <cell r="K71" t="str">
            <v>Yes</v>
          </cell>
          <cell r="L71" t="str">
            <v>No conversation with member till date</v>
          </cell>
        </row>
        <row r="72">
          <cell r="D72" t="str">
            <v>CO960004</v>
          </cell>
          <cell r="E72" t="str">
            <v>S. Kalisamy</v>
          </cell>
          <cell r="F72" t="str">
            <v>30.01.1996</v>
          </cell>
          <cell r="G72">
            <v>28000</v>
          </cell>
          <cell r="H72">
            <v>7000</v>
          </cell>
          <cell r="I72">
            <v>21000</v>
          </cell>
          <cell r="J72" t="str">
            <v>Outstanding</v>
          </cell>
          <cell r="K72" t="str">
            <v>No</v>
          </cell>
          <cell r="L72" t="str">
            <v>No conversation with member till date
(Outstanding Rs 21000/-)</v>
          </cell>
        </row>
        <row r="73">
          <cell r="D73" t="str">
            <v>HY960055</v>
          </cell>
          <cell r="E73" t="str">
            <v>Shiv Krishnan Rathi</v>
          </cell>
          <cell r="F73" t="str">
            <v>01.07.1996</v>
          </cell>
          <cell r="G73">
            <v>59000</v>
          </cell>
          <cell r="H73">
            <v>58900</v>
          </cell>
          <cell r="J73" t="str">
            <v>I.R.M</v>
          </cell>
          <cell r="K73" t="str">
            <v>Yes</v>
          </cell>
          <cell r="L73" t="str">
            <v>Last conversation till 2002</v>
          </cell>
        </row>
        <row r="74">
          <cell r="D74" t="str">
            <v>VI960146</v>
          </cell>
          <cell r="E74" t="str">
            <v>Mikkilinani Subhash</v>
          </cell>
          <cell r="F74" t="str">
            <v>30.08.1996</v>
          </cell>
          <cell r="G74">
            <v>81000</v>
          </cell>
          <cell r="H74">
            <v>81000</v>
          </cell>
          <cell r="J74" t="str">
            <v>I.R.M</v>
          </cell>
          <cell r="K74" t="str">
            <v>Yes</v>
          </cell>
          <cell r="L74" t="str">
            <v>Last conversation till 1996</v>
          </cell>
        </row>
        <row r="75">
          <cell r="D75" t="str">
            <v>HY960063</v>
          </cell>
          <cell r="E75" t="str">
            <v>G. Bhasker Rao</v>
          </cell>
          <cell r="F75" t="str">
            <v>30.08.1996</v>
          </cell>
          <cell r="G75">
            <v>28000</v>
          </cell>
          <cell r="H75">
            <v>17200</v>
          </cell>
          <cell r="I75">
            <v>10800</v>
          </cell>
          <cell r="J75" t="str">
            <v>Outstanding</v>
          </cell>
          <cell r="K75" t="str">
            <v>Yes</v>
          </cell>
          <cell r="L75" t="str">
            <v>Last conversation till 1996 
(Outstanding Rs 10800/-)</v>
          </cell>
        </row>
        <row r="76">
          <cell r="D76" t="str">
            <v>HY960075</v>
          </cell>
          <cell r="E76" t="str">
            <v>Potru Srinivasa Subba Rao</v>
          </cell>
          <cell r="F76" t="str">
            <v>30.08.1996</v>
          </cell>
          <cell r="G76">
            <v>28000</v>
          </cell>
          <cell r="H76">
            <v>28000</v>
          </cell>
          <cell r="J76" t="str">
            <v>I.R.M</v>
          </cell>
          <cell r="K76" t="str">
            <v>Yes</v>
          </cell>
          <cell r="L76" t="str">
            <v>Last conversation till 1999</v>
          </cell>
        </row>
        <row r="77">
          <cell r="D77" t="str">
            <v>MA960044</v>
          </cell>
          <cell r="E77" t="str">
            <v>S.V.R Saroja</v>
          </cell>
          <cell r="F77" t="str">
            <v>06.11.1996</v>
          </cell>
          <cell r="G77">
            <v>43000</v>
          </cell>
          <cell r="H77">
            <v>43000</v>
          </cell>
          <cell r="J77" t="str">
            <v>I.R.M</v>
          </cell>
          <cell r="K77" t="str">
            <v>Yes</v>
          </cell>
          <cell r="L77" t="str">
            <v>Last conversation till 1997</v>
          </cell>
        </row>
        <row r="78">
          <cell r="D78" t="str">
            <v>BN970014</v>
          </cell>
          <cell r="E78" t="str">
            <v>J.A Kumar</v>
          </cell>
          <cell r="F78" t="str">
            <v>10.03.1997</v>
          </cell>
          <cell r="G78">
            <v>36000</v>
          </cell>
          <cell r="H78">
            <v>36000</v>
          </cell>
          <cell r="J78" t="str">
            <v>I.R.M</v>
          </cell>
          <cell r="K78" t="str">
            <v>Yes</v>
          </cell>
          <cell r="L78" t="str">
            <v>Last conversation till member in 1999</v>
          </cell>
        </row>
        <row r="79">
          <cell r="D79" t="str">
            <v>VI970067</v>
          </cell>
          <cell r="E79" t="str">
            <v>Nihala Jayaramakrishna Prabhu</v>
          </cell>
          <cell r="F79" t="str">
            <v>01.04.1997</v>
          </cell>
          <cell r="G79">
            <v>43000</v>
          </cell>
          <cell r="H79">
            <v>10212.5</v>
          </cell>
          <cell r="I79">
            <v>30637.5</v>
          </cell>
          <cell r="J79" t="str">
            <v>Outstanding</v>
          </cell>
          <cell r="K79" t="str">
            <v>Yes</v>
          </cell>
          <cell r="L79" t="str">
            <v>No conversation with member till date
(Outstanding Rs 30637.50)</v>
          </cell>
        </row>
        <row r="80">
          <cell r="D80" t="str">
            <v>VI970066</v>
          </cell>
          <cell r="E80" t="str">
            <v>Sigav Bapu Amarnath</v>
          </cell>
          <cell r="F80" t="str">
            <v>30.04.1997</v>
          </cell>
          <cell r="G80">
            <v>43000</v>
          </cell>
          <cell r="H80">
            <v>16850</v>
          </cell>
          <cell r="I80">
            <v>24425</v>
          </cell>
          <cell r="J80" t="str">
            <v>Outstanding</v>
          </cell>
          <cell r="K80" t="str">
            <v>Yes</v>
          </cell>
          <cell r="L80" t="str">
            <v>Allotment advice agreement issued to member
Outstanding Rs 24425/-</v>
          </cell>
        </row>
        <row r="81">
          <cell r="D81" t="str">
            <v>MA970008</v>
          </cell>
          <cell r="E81" t="str">
            <v>Arif Adeni</v>
          </cell>
          <cell r="F81" t="str">
            <v>23.06.1997</v>
          </cell>
          <cell r="G81">
            <v>32000</v>
          </cell>
          <cell r="H81">
            <v>6400</v>
          </cell>
          <cell r="I81">
            <v>25600</v>
          </cell>
          <cell r="J81" t="str">
            <v>Outstanding</v>
          </cell>
          <cell r="K81" t="str">
            <v>Yes</v>
          </cell>
          <cell r="L81" t="str">
            <v xml:space="preserve">All detail of member's missed from file </v>
          </cell>
        </row>
        <row r="82">
          <cell r="D82" t="str">
            <v>MA970005</v>
          </cell>
          <cell r="E82" t="str">
            <v>R. Raghu Nathan</v>
          </cell>
          <cell r="F82" t="str">
            <v>16.05.1997</v>
          </cell>
          <cell r="G82">
            <v>25000</v>
          </cell>
          <cell r="H82">
            <v>25000</v>
          </cell>
          <cell r="J82" t="str">
            <v>I.R.M</v>
          </cell>
          <cell r="K82" t="str">
            <v>Yes</v>
          </cell>
          <cell r="L82" t="str">
            <v>Last conversation till 1998</v>
          </cell>
        </row>
        <row r="83">
          <cell r="D83" t="str">
            <v>BN970038</v>
          </cell>
          <cell r="E83" t="str">
            <v>K. Ramu</v>
          </cell>
          <cell r="F83" t="str">
            <v>31.05.1997</v>
          </cell>
          <cell r="G83">
            <v>25000</v>
          </cell>
          <cell r="H83">
            <v>23250</v>
          </cell>
          <cell r="I83">
            <v>1750</v>
          </cell>
          <cell r="J83" t="str">
            <v>Outstanding</v>
          </cell>
          <cell r="K83" t="str">
            <v>Yes</v>
          </cell>
          <cell r="L83" t="str">
            <v>Last letter we sent to member, 
but letter is not in record
Outstanding Rs 1750/-</v>
          </cell>
        </row>
        <row r="84">
          <cell r="D84" t="str">
            <v>BN970045</v>
          </cell>
          <cell r="E84" t="str">
            <v>R. Ravi Shankar</v>
          </cell>
          <cell r="F84" t="str">
            <v>23.06.1997</v>
          </cell>
          <cell r="G84">
            <v>78000</v>
          </cell>
          <cell r="H84">
            <v>78000</v>
          </cell>
          <cell r="J84" t="str">
            <v>I.R.M</v>
          </cell>
          <cell r="K84" t="str">
            <v>Yes</v>
          </cell>
          <cell r="L84" t="str">
            <v>Last conversation till 1997
Other Membership BN970035 Mrs. Pallavi R Shankar</v>
          </cell>
        </row>
        <row r="85">
          <cell r="D85" t="str">
            <v>MA970006</v>
          </cell>
          <cell r="E85" t="str">
            <v>D. Chandrasekaran</v>
          </cell>
          <cell r="F85" t="str">
            <v>22.05.1997</v>
          </cell>
          <cell r="G85">
            <v>20000</v>
          </cell>
          <cell r="H85">
            <v>6000</v>
          </cell>
          <cell r="I85">
            <v>14000</v>
          </cell>
          <cell r="J85" t="str">
            <v xml:space="preserve"> Outstanding</v>
          </cell>
          <cell r="K85" t="str">
            <v>Yes</v>
          </cell>
          <cell r="L85" t="str">
            <v>Letter sent to member 1998 to clear his unit cost
(Outstanding Rs 14000/-)</v>
          </cell>
        </row>
        <row r="86">
          <cell r="D86" t="str">
            <v>BN970042</v>
          </cell>
          <cell r="E86" t="str">
            <v>M/S Rajarajthnam Jewels</v>
          </cell>
          <cell r="F86" t="str">
            <v>30.05.1997</v>
          </cell>
          <cell r="G86">
            <v>100000</v>
          </cell>
          <cell r="H86">
            <v>58000</v>
          </cell>
          <cell r="I86">
            <v>42000</v>
          </cell>
          <cell r="J86" t="str">
            <v xml:space="preserve"> Outstanding</v>
          </cell>
          <cell r="K86" t="str">
            <v>Yes</v>
          </cell>
          <cell r="L86" t="str">
            <v>Only application form is in records 
Letter sent to member in 1999 to clear his outstanding Rs 42000/-</v>
          </cell>
        </row>
        <row r="87">
          <cell r="D87" t="str">
            <v>HY960070</v>
          </cell>
          <cell r="E87" t="str">
            <v>Harjeeth Singh</v>
          </cell>
          <cell r="F87" t="str">
            <v>30.08.1996</v>
          </cell>
          <cell r="G87">
            <v>59000</v>
          </cell>
          <cell r="H87">
            <v>17700</v>
          </cell>
          <cell r="I87">
            <v>41300</v>
          </cell>
          <cell r="J87" t="str">
            <v>I.R.M</v>
          </cell>
          <cell r="K87" t="str">
            <v>Yes</v>
          </cell>
          <cell r="L87" t="str">
            <v xml:space="preserve">All detail of member's missed from file </v>
          </cell>
        </row>
        <row r="88">
          <cell r="D88" t="str">
            <v>BN970048</v>
          </cell>
          <cell r="E88" t="str">
            <v>B.K. Chaya Shankar</v>
          </cell>
          <cell r="F88" t="str">
            <v>18.06.1997</v>
          </cell>
          <cell r="G88">
            <v>32000</v>
          </cell>
          <cell r="H88">
            <v>32000</v>
          </cell>
          <cell r="J88" t="str">
            <v>I.R.M</v>
          </cell>
          <cell r="K88" t="str">
            <v>Yes</v>
          </cell>
          <cell r="L88" t="str">
            <v xml:space="preserve">All detail of member's missed from file </v>
          </cell>
        </row>
        <row r="89">
          <cell r="D89" t="str">
            <v>BN970035</v>
          </cell>
          <cell r="E89" t="str">
            <v>Palavi Ravi Shankar</v>
          </cell>
          <cell r="F89" t="str">
            <v>30.05.1997</v>
          </cell>
          <cell r="G89">
            <v>78000</v>
          </cell>
          <cell r="L89" t="str">
            <v>Pic not issued to member 
(Outstanding Rs 78000/- Recd Amount Trasfer 08014 B00 04001402 Mr R Ravi Shankar)</v>
          </cell>
        </row>
        <row r="90">
          <cell r="D90" t="str">
            <v>CO960005</v>
          </cell>
          <cell r="E90" t="str">
            <v>Tushar K Thakker</v>
          </cell>
          <cell r="F90" t="str">
            <v>09.02.1996</v>
          </cell>
          <cell r="G90">
            <v>28000</v>
          </cell>
          <cell r="H90">
            <v>7000</v>
          </cell>
          <cell r="J90" t="str">
            <v>Outstanding</v>
          </cell>
          <cell r="L90" t="str">
            <v>Pic not issued to member
(Outstanding Rs 21000/-)</v>
          </cell>
        </row>
        <row r="91">
          <cell r="D91" t="str">
            <v>AL970016</v>
          </cell>
          <cell r="E91" t="str">
            <v>SURESH KUMAR</v>
          </cell>
          <cell r="F91" t="str">
            <v>31.03.1997</v>
          </cell>
          <cell r="G91">
            <v>43000</v>
          </cell>
          <cell r="H91">
            <v>12225</v>
          </cell>
          <cell r="I91">
            <v>30775</v>
          </cell>
          <cell r="J91" t="str">
            <v>Outstanding</v>
          </cell>
          <cell r="K91" t="str">
            <v>Yes</v>
          </cell>
          <cell r="L91" t="str">
            <v xml:space="preserve">Only app from (frmt) </v>
          </cell>
        </row>
        <row r="92">
          <cell r="D92" t="str">
            <v>BH970024</v>
          </cell>
          <cell r="E92" t="str">
            <v>HEMANT SRIVASTAV                        _x000C_</v>
          </cell>
          <cell r="F92" t="str">
            <v>25.04.1997</v>
          </cell>
          <cell r="G92">
            <v>59000</v>
          </cell>
          <cell r="H92">
            <v>4750</v>
          </cell>
          <cell r="I92">
            <v>54250</v>
          </cell>
          <cell r="J92" t="str">
            <v>Outstanding</v>
          </cell>
          <cell r="K92" t="str">
            <v>Yes</v>
          </cell>
          <cell r="L92" t="str">
            <v xml:space="preserve">Only app from (frmt) </v>
          </cell>
        </row>
        <row r="93">
          <cell r="D93" t="str">
            <v>VI970130</v>
          </cell>
          <cell r="E93" t="str">
            <v>DASAMANTRAO ANEEL KUMAR</v>
          </cell>
          <cell r="F93" t="str">
            <v>18.09.1997</v>
          </cell>
          <cell r="G93">
            <v>43000</v>
          </cell>
          <cell r="H93">
            <v>10750</v>
          </cell>
          <cell r="I93">
            <v>32250</v>
          </cell>
          <cell r="J93" t="str">
            <v>Outstanding</v>
          </cell>
          <cell r="K93" t="str">
            <v>Yes</v>
          </cell>
          <cell r="L93" t="str">
            <v xml:space="preserve">Only app from (frmt)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3872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84"/>
  <sheetViews>
    <sheetView tabSelected="1" topLeftCell="N1" workbookViewId="0">
      <selection activeCell="AD1" sqref="AD1"/>
    </sheetView>
  </sheetViews>
  <sheetFormatPr defaultRowHeight="14.4" x14ac:dyDescent="0.3"/>
  <cols>
    <col min="1" max="1" width="8" bestFit="1" customWidth="1"/>
    <col min="2" max="2" width="18.5546875" bestFit="1" customWidth="1"/>
    <col min="3" max="3" width="8" bestFit="1" customWidth="1"/>
    <col min="4" max="4" width="10" bestFit="1" customWidth="1"/>
    <col min="5" max="6" width="10" customWidth="1"/>
    <col min="7" max="7" width="11.109375" bestFit="1" customWidth="1"/>
    <col min="8" max="8" width="9.33203125" customWidth="1"/>
    <col min="9" max="9" width="36.6640625" bestFit="1" customWidth="1"/>
    <col min="10" max="10" width="7.5546875" bestFit="1" customWidth="1"/>
    <col min="11" max="12" width="10.5546875" bestFit="1" customWidth="1"/>
    <col min="13" max="13" width="11.5546875" bestFit="1" customWidth="1"/>
    <col min="14" max="14" width="13.88671875" bestFit="1" customWidth="1"/>
    <col min="15" max="15" width="14" customWidth="1"/>
    <col min="17" max="17" width="10.44140625" hidden="1" customWidth="1"/>
    <col min="18" max="18" width="11.33203125" bestFit="1" customWidth="1"/>
    <col min="19" max="19" width="11.33203125" hidden="1" customWidth="1"/>
    <col min="20" max="21" width="0" hidden="1" customWidth="1"/>
    <col min="22" max="22" width="11.109375" hidden="1" customWidth="1"/>
    <col min="23" max="29" width="0" hidden="1" customWidth="1"/>
    <col min="30" max="30" width="16.109375" bestFit="1" customWidth="1"/>
  </cols>
  <sheetData>
    <row r="1" spans="1:30" ht="8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7" t="s">
        <v>300</v>
      </c>
    </row>
    <row r="2" spans="1:30" x14ac:dyDescent="0.3">
      <c r="A2" s="8">
        <v>1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26</v>
      </c>
      <c r="G2" s="10">
        <v>35310</v>
      </c>
      <c r="H2" s="9">
        <v>1996</v>
      </c>
      <c r="I2" s="9" t="s">
        <v>27</v>
      </c>
      <c r="J2" s="9"/>
      <c r="K2" s="11">
        <f>VLOOKUP(D2,'[1]Munnar Members 09.03.23'!$D$2:$AH$93,4,0)</f>
        <v>28000</v>
      </c>
      <c r="L2" s="11">
        <f>VLOOKUP(D2,'[1]Munnar Members 09.03.23'!$D$2:$AH$93,4,0)</f>
        <v>28000</v>
      </c>
      <c r="M2" s="11">
        <f>VLOOKUP(D2,'[1]Munnar Members 09.03.23'!$D$2:$AH$93,5,0)</f>
        <v>7000</v>
      </c>
      <c r="N2" s="11" t="str">
        <f>VLOOKUP(D2,'[1]Munnar Members 09.03.23'!$D$2:$AH$93,7,0)</f>
        <v>Outstanding</v>
      </c>
      <c r="O2" s="12">
        <f t="shared" ref="O2:O65" si="0">+L2-M2</f>
        <v>21000</v>
      </c>
      <c r="P2" s="9" t="e">
        <f>+#REF!-H2</f>
        <v>#REF!</v>
      </c>
      <c r="Q2" s="13">
        <f t="shared" ref="Q2:Q65" si="1">IF(N2="regular",((M2-(M2/99)*P2)),(M2-(M2*20%)))</f>
        <v>5600</v>
      </c>
      <c r="R2" s="13" t="e">
        <f>((M2-(M2/99)*P2))</f>
        <v>#REF!</v>
      </c>
      <c r="S2" s="13">
        <f>IF(N2="regular",0,(M2-(M2*20%)))</f>
        <v>5600</v>
      </c>
      <c r="T2" s="13"/>
      <c r="U2" s="14"/>
      <c r="V2" s="14" t="e">
        <f>+R2-T2+U2</f>
        <v>#REF!</v>
      </c>
      <c r="W2" s="15" t="e">
        <f>+#REF!-H2</f>
        <v>#REF!</v>
      </c>
      <c r="X2" s="16"/>
      <c r="Y2" s="16"/>
      <c r="Z2" s="16"/>
      <c r="AA2" s="16"/>
      <c r="AB2" s="16"/>
      <c r="AC2" s="16"/>
      <c r="AD2" s="11" t="str">
        <f>VLOOKUP(D2,'[1]Munnar Members 09.03.23'!$D$2:$AH$93,9,0)</f>
        <v>Pic not issued to member
(Outstanding Rs 21000/-)</v>
      </c>
    </row>
    <row r="3" spans="1:30" x14ac:dyDescent="0.3">
      <c r="A3" s="17">
        <v>2</v>
      </c>
      <c r="B3" s="15" t="s">
        <v>28</v>
      </c>
      <c r="C3" s="9" t="s">
        <v>23</v>
      </c>
      <c r="D3" s="15" t="s">
        <v>29</v>
      </c>
      <c r="E3" s="9" t="s">
        <v>25</v>
      </c>
      <c r="F3" s="9" t="s">
        <v>26</v>
      </c>
      <c r="G3" s="15" t="s">
        <v>30</v>
      </c>
      <c r="H3" s="15">
        <v>1996</v>
      </c>
      <c r="I3" s="15" t="s">
        <v>31</v>
      </c>
      <c r="J3" s="9"/>
      <c r="K3" s="11">
        <f>VLOOKUP(D3,'[1]Munnar Members 09.03.23'!$D$2:$AH$93,4,0)</f>
        <v>28000</v>
      </c>
      <c r="L3" s="11">
        <f>VLOOKUP(D3,'[1]Munnar Members 09.03.23'!$D$2:$AH$93,4,0)</f>
        <v>28000</v>
      </c>
      <c r="M3" s="11">
        <f>VLOOKUP(D3,'[1]Munnar Members 09.03.23'!$D$2:$AH$93,5,0)</f>
        <v>7000</v>
      </c>
      <c r="N3" s="11" t="str">
        <f>VLOOKUP(D3,'[1]Munnar Members 09.03.23'!$D$2:$AH$93,7,0)</f>
        <v>Outstanding</v>
      </c>
      <c r="O3" s="12">
        <f t="shared" si="0"/>
        <v>21000</v>
      </c>
      <c r="P3" s="15" t="e">
        <f>+#REF!-H3</f>
        <v>#REF!</v>
      </c>
      <c r="Q3" s="13">
        <f t="shared" si="1"/>
        <v>5600</v>
      </c>
      <c r="R3" s="13" t="e">
        <f t="shared" ref="R3:R66" si="2">((M3-(M3/99)*P3))</f>
        <v>#REF!</v>
      </c>
      <c r="S3" s="13">
        <f t="shared" ref="S3:S66" si="3">IF(N3="regular",0,(M3-(M3*20%)))</f>
        <v>5600</v>
      </c>
      <c r="T3" s="15"/>
      <c r="U3" s="15"/>
      <c r="V3" s="14" t="e">
        <f t="shared" ref="V3:V66" si="4">+R3-T3+U3</f>
        <v>#REF!</v>
      </c>
      <c r="W3" s="15" t="e">
        <f>+#REF!-H3</f>
        <v>#REF!</v>
      </c>
      <c r="X3" s="15"/>
      <c r="Y3" s="15"/>
      <c r="Z3" s="15"/>
      <c r="AA3" s="15"/>
      <c r="AB3" s="15"/>
      <c r="AC3" s="15"/>
      <c r="AD3" s="11" t="str">
        <f>VLOOKUP(D3,'[1]Munnar Members 09.03.23'!$D$2:$AH$93,9,0)</f>
        <v>No conversation with member till date
(Outstanding Rs 21000/-)</v>
      </c>
    </row>
    <row r="4" spans="1:30" x14ac:dyDescent="0.3">
      <c r="A4" s="17">
        <v>3</v>
      </c>
      <c r="B4" s="15" t="s">
        <v>32</v>
      </c>
      <c r="C4" s="9" t="s">
        <v>23</v>
      </c>
      <c r="D4" s="15" t="s">
        <v>33</v>
      </c>
      <c r="E4" s="9" t="s">
        <v>25</v>
      </c>
      <c r="F4" s="9" t="s">
        <v>26</v>
      </c>
      <c r="G4" s="18">
        <v>35097</v>
      </c>
      <c r="H4" s="15">
        <v>1996</v>
      </c>
      <c r="I4" s="15" t="s">
        <v>34</v>
      </c>
      <c r="J4" s="9"/>
      <c r="K4" s="11">
        <f>VLOOKUP(D4,'[1]Munnar Members 09.03.23'!$D$2:$AH$93,4,0)</f>
        <v>28000</v>
      </c>
      <c r="L4" s="11">
        <f>VLOOKUP(D4,'[1]Munnar Members 09.03.23'!$D$2:$AH$93,4,0)</f>
        <v>28000</v>
      </c>
      <c r="M4" s="11">
        <f>VLOOKUP(D4,'[1]Munnar Members 09.03.23'!$D$2:$AH$93,5,0)</f>
        <v>21000</v>
      </c>
      <c r="N4" s="11" t="str">
        <f>VLOOKUP(D4,'[1]Munnar Members 09.03.23'!$D$2:$AH$93,7,0)</f>
        <v>Outstanding</v>
      </c>
      <c r="O4" s="12">
        <f t="shared" si="0"/>
        <v>7000</v>
      </c>
      <c r="P4" s="15" t="e">
        <f>+#REF!-H4</f>
        <v>#REF!</v>
      </c>
      <c r="Q4" s="13">
        <f t="shared" si="1"/>
        <v>16800</v>
      </c>
      <c r="R4" s="13" t="e">
        <f t="shared" si="2"/>
        <v>#REF!</v>
      </c>
      <c r="S4" s="13">
        <f t="shared" si="3"/>
        <v>16800</v>
      </c>
      <c r="T4" s="15"/>
      <c r="U4" s="15"/>
      <c r="V4" s="14" t="e">
        <f t="shared" si="4"/>
        <v>#REF!</v>
      </c>
      <c r="W4" s="15" t="e">
        <f>+#REF!-H4</f>
        <v>#REF!</v>
      </c>
      <c r="X4" s="15"/>
      <c r="Y4" s="15"/>
      <c r="Z4" s="15"/>
      <c r="AA4" s="15"/>
      <c r="AB4" s="15"/>
      <c r="AC4" s="15"/>
      <c r="AD4" s="11" t="str">
        <f>VLOOKUP(D4,'[1]Munnar Members 09.03.23'!$D$2:$AH$93,9,0)</f>
        <v>Last conversation till 1996 
(Outstanding Rs 7000/-)</v>
      </c>
    </row>
    <row r="5" spans="1:30" x14ac:dyDescent="0.3">
      <c r="A5" s="17">
        <v>4</v>
      </c>
      <c r="B5" s="15" t="s">
        <v>35</v>
      </c>
      <c r="C5" s="9" t="s">
        <v>23</v>
      </c>
      <c r="D5" s="15" t="s">
        <v>36</v>
      </c>
      <c r="E5" s="9" t="s">
        <v>25</v>
      </c>
      <c r="F5" s="9" t="s">
        <v>26</v>
      </c>
      <c r="G5" s="18">
        <v>35097</v>
      </c>
      <c r="H5" s="15">
        <v>1996</v>
      </c>
      <c r="I5" s="15" t="s">
        <v>37</v>
      </c>
      <c r="J5" s="9"/>
      <c r="K5" s="11">
        <f>VLOOKUP(D5,'[1]Munnar Members 09.03.23'!$D$2:$AH$93,4,0)</f>
        <v>26600</v>
      </c>
      <c r="L5" s="11">
        <f>VLOOKUP(D5,'[1]Munnar Members 09.03.23'!$D$2:$AH$93,4,0)</f>
        <v>26600</v>
      </c>
      <c r="M5" s="11">
        <f>VLOOKUP(D5,'[1]Munnar Members 09.03.23'!$D$2:$AH$93,5,0)</f>
        <v>26600</v>
      </c>
      <c r="N5" s="11" t="str">
        <f>VLOOKUP(D5,'[1]Munnar Members 09.03.23'!$D$2:$AH$93,7,0)</f>
        <v>I.R.M</v>
      </c>
      <c r="O5" s="12">
        <f t="shared" si="0"/>
        <v>0</v>
      </c>
      <c r="P5" s="15" t="e">
        <f>+#REF!-H5</f>
        <v>#REF!</v>
      </c>
      <c r="Q5" s="13">
        <f t="shared" si="1"/>
        <v>21280</v>
      </c>
      <c r="R5" s="13" t="e">
        <f t="shared" si="2"/>
        <v>#REF!</v>
      </c>
      <c r="S5" s="13">
        <f t="shared" si="3"/>
        <v>21280</v>
      </c>
      <c r="T5" s="15"/>
      <c r="U5" s="15"/>
      <c r="V5" s="14" t="e">
        <f t="shared" si="4"/>
        <v>#REF!</v>
      </c>
      <c r="W5" s="15" t="e">
        <f>+#REF!-H5</f>
        <v>#REF!</v>
      </c>
      <c r="X5" s="15"/>
      <c r="Y5" s="15"/>
      <c r="Z5" s="15"/>
      <c r="AA5" s="15"/>
      <c r="AB5" s="15"/>
      <c r="AC5" s="15"/>
      <c r="AD5" s="11" t="str">
        <f>VLOOKUP(D5,'[1]Munnar Members 09.03.23'!$D$2:$AH$93,9,0)</f>
        <v>Last conversation till 1996</v>
      </c>
    </row>
    <row r="6" spans="1:30" x14ac:dyDescent="0.3">
      <c r="A6" s="17">
        <v>5</v>
      </c>
      <c r="B6" s="15" t="s">
        <v>38</v>
      </c>
      <c r="C6" s="9" t="s">
        <v>23</v>
      </c>
      <c r="D6" s="15" t="s">
        <v>39</v>
      </c>
      <c r="E6" s="9" t="s">
        <v>25</v>
      </c>
      <c r="F6" s="9" t="s">
        <v>26</v>
      </c>
      <c r="G6" s="18">
        <v>35097</v>
      </c>
      <c r="H6" s="15">
        <v>1996</v>
      </c>
      <c r="I6" s="15" t="s">
        <v>40</v>
      </c>
      <c r="J6" s="9"/>
      <c r="K6" s="11">
        <f>VLOOKUP(D6,'[1]Munnar Members 09.03.23'!$D$2:$AH$93,4,0)</f>
        <v>36000</v>
      </c>
      <c r="L6" s="11">
        <f>VLOOKUP(D6,'[1]Munnar Members 09.03.23'!$D$2:$AH$93,4,0)</f>
        <v>36000</v>
      </c>
      <c r="M6" s="11">
        <f>VLOOKUP(D6,'[1]Munnar Members 09.03.23'!$D$2:$AH$93,5,0)</f>
        <v>36000</v>
      </c>
      <c r="N6" s="11" t="str">
        <f>VLOOKUP(D6,'[1]Munnar Members 09.03.23'!$D$2:$AH$93,7,0)</f>
        <v>I.R.M</v>
      </c>
      <c r="O6" s="12">
        <f t="shared" si="0"/>
        <v>0</v>
      </c>
      <c r="P6" s="15" t="e">
        <f>+#REF!-H6</f>
        <v>#REF!</v>
      </c>
      <c r="Q6" s="13">
        <f t="shared" si="1"/>
        <v>28800</v>
      </c>
      <c r="R6" s="13" t="e">
        <f t="shared" si="2"/>
        <v>#REF!</v>
      </c>
      <c r="S6" s="13">
        <f t="shared" si="3"/>
        <v>28800</v>
      </c>
      <c r="T6" s="15"/>
      <c r="U6" s="15"/>
      <c r="V6" s="14" t="e">
        <f t="shared" si="4"/>
        <v>#REF!</v>
      </c>
      <c r="W6" s="15" t="e">
        <f>+#REF!-H6</f>
        <v>#REF!</v>
      </c>
      <c r="X6" s="15"/>
      <c r="Y6" s="15"/>
      <c r="Z6" s="15"/>
      <c r="AA6" s="15"/>
      <c r="AB6" s="15"/>
      <c r="AC6" s="15"/>
      <c r="AD6" s="11" t="str">
        <f>VLOOKUP(D6,'[1]Munnar Members 09.03.23'!$D$2:$AH$93,9,0)</f>
        <v>No conversation with member till date</v>
      </c>
    </row>
    <row r="7" spans="1:30" x14ac:dyDescent="0.3">
      <c r="A7" s="17">
        <v>6</v>
      </c>
      <c r="B7" s="15" t="s">
        <v>41</v>
      </c>
      <c r="C7" s="9" t="s">
        <v>23</v>
      </c>
      <c r="D7" s="15" t="s">
        <v>42</v>
      </c>
      <c r="E7" s="9" t="s">
        <v>25</v>
      </c>
      <c r="F7" s="9" t="s">
        <v>26</v>
      </c>
      <c r="G7" s="15" t="s">
        <v>43</v>
      </c>
      <c r="H7" s="15">
        <v>1996</v>
      </c>
      <c r="I7" s="15" t="s">
        <v>44</v>
      </c>
      <c r="J7" s="9"/>
      <c r="K7" s="11">
        <f>VLOOKUP(D7,'[1]Munnar Members 09.03.23'!$D$2:$AH$93,4,0)</f>
        <v>59000</v>
      </c>
      <c r="L7" s="11">
        <f>VLOOKUP(D7,'[1]Munnar Members 09.03.23'!$D$2:$AH$93,4,0)</f>
        <v>59000</v>
      </c>
      <c r="M7" s="11">
        <f>VLOOKUP(D7,'[1]Munnar Members 09.03.23'!$D$2:$AH$93,5,0)</f>
        <v>17700</v>
      </c>
      <c r="N7" s="11" t="str">
        <f>VLOOKUP(D7,'[1]Munnar Members 09.03.23'!$D$2:$AH$93,7,0)</f>
        <v>Outstanding</v>
      </c>
      <c r="O7" s="12">
        <f t="shared" si="0"/>
        <v>41300</v>
      </c>
      <c r="P7" s="15" t="e">
        <f>+#REF!-H7</f>
        <v>#REF!</v>
      </c>
      <c r="Q7" s="13">
        <f t="shared" si="1"/>
        <v>14160</v>
      </c>
      <c r="R7" s="13" t="e">
        <f t="shared" si="2"/>
        <v>#REF!</v>
      </c>
      <c r="S7" s="13">
        <f t="shared" si="3"/>
        <v>14160</v>
      </c>
      <c r="T7" s="15"/>
      <c r="U7" s="15"/>
      <c r="V7" s="14" t="e">
        <f t="shared" si="4"/>
        <v>#REF!</v>
      </c>
      <c r="W7" s="15" t="e">
        <f>+#REF!-H7</f>
        <v>#REF!</v>
      </c>
      <c r="X7" s="15"/>
      <c r="Y7" s="15"/>
      <c r="Z7" s="15"/>
      <c r="AA7" s="15"/>
      <c r="AB7" s="15"/>
      <c r="AC7" s="15"/>
      <c r="AD7" s="11" t="str">
        <f>VLOOKUP(D7,'[1]Munnar Members 09.03.23'!$D$2:$AH$93,9,0)</f>
        <v>No conversation with member till date
(Outstanding Rs 41300/-)</v>
      </c>
    </row>
    <row r="8" spans="1:30" x14ac:dyDescent="0.3">
      <c r="A8" s="17">
        <v>7</v>
      </c>
      <c r="B8" s="15" t="s">
        <v>45</v>
      </c>
      <c r="C8" s="9" t="s">
        <v>23</v>
      </c>
      <c r="D8" s="15" t="s">
        <v>46</v>
      </c>
      <c r="E8" s="9" t="s">
        <v>25</v>
      </c>
      <c r="F8" s="9" t="s">
        <v>26</v>
      </c>
      <c r="G8" s="18">
        <v>35130</v>
      </c>
      <c r="H8" s="15">
        <v>1996</v>
      </c>
      <c r="I8" s="15" t="s">
        <v>47</v>
      </c>
      <c r="J8" s="9"/>
      <c r="K8" s="11">
        <f>VLOOKUP(D8,'[1]Munnar Members 09.03.23'!$D$2:$AH$93,4,0)</f>
        <v>62000</v>
      </c>
      <c r="L8" s="11">
        <f>VLOOKUP(D8,'[1]Munnar Members 09.03.23'!$D$2:$AH$93,4,0)</f>
        <v>62000</v>
      </c>
      <c r="M8" s="11">
        <f>VLOOKUP(D8,'[1]Munnar Members 09.03.23'!$D$2:$AH$93,5,0)</f>
        <v>62000</v>
      </c>
      <c r="N8" s="11" t="str">
        <f>VLOOKUP(D8,'[1]Munnar Members 09.03.23'!$D$2:$AH$93,7,0)</f>
        <v>I.R.M</v>
      </c>
      <c r="O8" s="12">
        <f t="shared" si="0"/>
        <v>0</v>
      </c>
      <c r="P8" s="15" t="e">
        <f>+#REF!-H8</f>
        <v>#REF!</v>
      </c>
      <c r="Q8" s="13">
        <f t="shared" si="1"/>
        <v>49600</v>
      </c>
      <c r="R8" s="13" t="e">
        <f t="shared" si="2"/>
        <v>#REF!</v>
      </c>
      <c r="S8" s="13">
        <f t="shared" si="3"/>
        <v>49600</v>
      </c>
      <c r="T8" s="15"/>
      <c r="U8" s="15"/>
      <c r="V8" s="14" t="e">
        <f t="shared" si="4"/>
        <v>#REF!</v>
      </c>
      <c r="W8" s="15" t="e">
        <f>+#REF!-H8</f>
        <v>#REF!</v>
      </c>
      <c r="X8" s="15"/>
      <c r="Y8" s="15"/>
      <c r="Z8" s="15"/>
      <c r="AA8" s="15"/>
      <c r="AB8" s="15"/>
      <c r="AC8" s="15"/>
      <c r="AD8" s="11" t="str">
        <f>VLOOKUP(D8,'[1]Munnar Members 09.03.23'!$D$2:$AH$93,9,0)</f>
        <v>Last conversation till 1997</v>
      </c>
    </row>
    <row r="9" spans="1:30" x14ac:dyDescent="0.3">
      <c r="A9" s="17">
        <v>8</v>
      </c>
      <c r="B9" s="15" t="s">
        <v>48</v>
      </c>
      <c r="C9" s="9" t="s">
        <v>23</v>
      </c>
      <c r="D9" s="15" t="s">
        <v>49</v>
      </c>
      <c r="E9" s="9" t="s">
        <v>25</v>
      </c>
      <c r="F9" s="9" t="s">
        <v>26</v>
      </c>
      <c r="G9" s="15" t="s">
        <v>50</v>
      </c>
      <c r="H9" s="15">
        <v>1996</v>
      </c>
      <c r="I9" s="15" t="s">
        <v>51</v>
      </c>
      <c r="J9" s="9"/>
      <c r="K9" s="11">
        <f>VLOOKUP(D9,'[1]Munnar Members 09.03.23'!$D$2:$AH$93,4,0)</f>
        <v>59000</v>
      </c>
      <c r="L9" s="11">
        <f>VLOOKUP(D9,'[1]Munnar Members 09.03.23'!$D$2:$AH$93,4,0)</f>
        <v>59000</v>
      </c>
      <c r="M9" s="11">
        <f>VLOOKUP(D9,'[1]Munnar Members 09.03.23'!$D$2:$AH$93,5,0)</f>
        <v>17700</v>
      </c>
      <c r="N9" s="11" t="str">
        <f>VLOOKUP(D9,'[1]Munnar Members 09.03.23'!$D$2:$AH$93,7,0)</f>
        <v>Outstanding</v>
      </c>
      <c r="O9" s="12">
        <f t="shared" si="0"/>
        <v>41300</v>
      </c>
      <c r="P9" s="15" t="e">
        <f>+#REF!-H9</f>
        <v>#REF!</v>
      </c>
      <c r="Q9" s="13">
        <f t="shared" si="1"/>
        <v>14160</v>
      </c>
      <c r="R9" s="13" t="e">
        <f t="shared" si="2"/>
        <v>#REF!</v>
      </c>
      <c r="S9" s="13">
        <f t="shared" si="3"/>
        <v>14160</v>
      </c>
      <c r="T9" s="15"/>
      <c r="U9" s="15"/>
      <c r="V9" s="14" t="e">
        <f t="shared" si="4"/>
        <v>#REF!</v>
      </c>
      <c r="W9" s="15" t="e">
        <f>+#REF!-H9</f>
        <v>#REF!</v>
      </c>
      <c r="X9" s="15"/>
      <c r="Y9" s="15"/>
      <c r="Z9" s="15"/>
      <c r="AA9" s="15"/>
      <c r="AB9" s="15"/>
      <c r="AC9" s="15"/>
      <c r="AD9" s="11" t="str">
        <f>VLOOKUP(D9,'[1]Munnar Members 09.03.23'!$D$2:$AH$93,9,0)</f>
        <v>Last conversation till 1998 
(Outstanding Rs 41300/-)</v>
      </c>
    </row>
    <row r="10" spans="1:30" x14ac:dyDescent="0.3">
      <c r="A10" s="17">
        <v>9</v>
      </c>
      <c r="B10" s="15" t="s">
        <v>52</v>
      </c>
      <c r="C10" s="9" t="s">
        <v>23</v>
      </c>
      <c r="D10" s="15" t="s">
        <v>53</v>
      </c>
      <c r="E10" s="9" t="s">
        <v>25</v>
      </c>
      <c r="F10" s="9" t="s">
        <v>26</v>
      </c>
      <c r="G10" s="18">
        <v>35223</v>
      </c>
      <c r="H10" s="15">
        <v>1996</v>
      </c>
      <c r="I10" s="15" t="s">
        <v>54</v>
      </c>
      <c r="J10" s="9"/>
      <c r="K10" s="11">
        <f>VLOOKUP(D10,'[1]Munnar Members 09.03.23'!$D$2:$AH$93,4,0)</f>
        <v>81000</v>
      </c>
      <c r="L10" s="11">
        <f>VLOOKUP(D10,'[1]Munnar Members 09.03.23'!$D$2:$AH$93,4,0)</f>
        <v>81000</v>
      </c>
      <c r="M10" s="11">
        <f>VLOOKUP(D10,'[1]Munnar Members 09.03.23'!$D$2:$AH$93,5,0)</f>
        <v>76950</v>
      </c>
      <c r="N10" s="11" t="str">
        <f>VLOOKUP(D10,'[1]Munnar Members 09.03.23'!$D$2:$AH$93,7,0)</f>
        <v>I.R.M</v>
      </c>
      <c r="O10" s="12">
        <f t="shared" si="0"/>
        <v>4050</v>
      </c>
      <c r="P10" s="15" t="e">
        <f>+#REF!-H10</f>
        <v>#REF!</v>
      </c>
      <c r="Q10" s="13">
        <f t="shared" si="1"/>
        <v>61560</v>
      </c>
      <c r="R10" s="13" t="e">
        <f t="shared" si="2"/>
        <v>#REF!</v>
      </c>
      <c r="S10" s="13">
        <f t="shared" si="3"/>
        <v>61560</v>
      </c>
      <c r="T10" s="15"/>
      <c r="U10" s="15"/>
      <c r="V10" s="14" t="e">
        <f t="shared" si="4"/>
        <v>#REF!</v>
      </c>
      <c r="W10" s="15" t="e">
        <f>+#REF!-H10</f>
        <v>#REF!</v>
      </c>
      <c r="X10" s="15"/>
      <c r="Y10" s="15"/>
      <c r="Z10" s="15"/>
      <c r="AA10" s="15"/>
      <c r="AB10" s="15"/>
      <c r="AC10" s="15"/>
      <c r="AD10" s="11" t="str">
        <f>VLOOKUP(D10,'[1]Munnar Members 09.03.23'!$D$2:$AH$93,9,0)</f>
        <v>Last conversation till 2006</v>
      </c>
    </row>
    <row r="11" spans="1:30" x14ac:dyDescent="0.3">
      <c r="A11" s="17">
        <v>10</v>
      </c>
      <c r="B11" s="15" t="s">
        <v>55</v>
      </c>
      <c r="C11" s="9" t="s">
        <v>23</v>
      </c>
      <c r="D11" s="15" t="s">
        <v>56</v>
      </c>
      <c r="E11" s="9" t="s">
        <v>25</v>
      </c>
      <c r="F11" s="9" t="s">
        <v>26</v>
      </c>
      <c r="G11" s="15" t="s">
        <v>57</v>
      </c>
      <c r="H11" s="15">
        <v>1996</v>
      </c>
      <c r="I11" s="15" t="s">
        <v>58</v>
      </c>
      <c r="J11" s="9"/>
      <c r="K11" s="11">
        <f>VLOOKUP(D11,'[1]Munnar Members 09.03.23'!$D$2:$AH$93,4,0)</f>
        <v>59000</v>
      </c>
      <c r="L11" s="11">
        <f>VLOOKUP(D11,'[1]Munnar Members 09.03.23'!$D$2:$AH$93,4,0)</f>
        <v>59000</v>
      </c>
      <c r="M11" s="11">
        <f>VLOOKUP(D11,'[1]Munnar Members 09.03.23'!$D$2:$AH$93,5,0)</f>
        <v>59000</v>
      </c>
      <c r="N11" s="11" t="str">
        <f>VLOOKUP(D11,'[1]Munnar Members 09.03.23'!$D$2:$AH$93,7,0)</f>
        <v>I.R.M</v>
      </c>
      <c r="O11" s="12">
        <f t="shared" si="0"/>
        <v>0</v>
      </c>
      <c r="P11" s="15" t="e">
        <f>+#REF!-H11</f>
        <v>#REF!</v>
      </c>
      <c r="Q11" s="13">
        <f t="shared" si="1"/>
        <v>47200</v>
      </c>
      <c r="R11" s="13" t="e">
        <f t="shared" si="2"/>
        <v>#REF!</v>
      </c>
      <c r="S11" s="13">
        <f t="shared" si="3"/>
        <v>47200</v>
      </c>
      <c r="T11" s="15"/>
      <c r="U11" s="15"/>
      <c r="V11" s="14" t="e">
        <f t="shared" si="4"/>
        <v>#REF!</v>
      </c>
      <c r="W11" s="15" t="e">
        <f>+#REF!-H11</f>
        <v>#REF!</v>
      </c>
      <c r="X11" s="15"/>
      <c r="Y11" s="15"/>
      <c r="Z11" s="15"/>
      <c r="AA11" s="15"/>
      <c r="AB11" s="15"/>
      <c r="AC11" s="15"/>
      <c r="AD11" s="11" t="str">
        <f>VLOOKUP(D11,'[1]Munnar Members 09.03.23'!$D$2:$AH$93,9,0)</f>
        <v>Last conversation till 2005</v>
      </c>
    </row>
    <row r="12" spans="1:30" x14ac:dyDescent="0.3">
      <c r="A12" s="17">
        <v>11</v>
      </c>
      <c r="B12" s="15" t="s">
        <v>59</v>
      </c>
      <c r="C12" s="9" t="s">
        <v>23</v>
      </c>
      <c r="D12" s="15" t="s">
        <v>60</v>
      </c>
      <c r="E12" s="9" t="s">
        <v>25</v>
      </c>
      <c r="F12" s="9" t="s">
        <v>26</v>
      </c>
      <c r="G12" s="15" t="s">
        <v>57</v>
      </c>
      <c r="H12" s="15">
        <v>1996</v>
      </c>
      <c r="I12" s="15" t="s">
        <v>61</v>
      </c>
      <c r="J12" s="9"/>
      <c r="K12" s="11">
        <f>VLOOKUP(D12,'[1]Munnar Members 09.03.23'!$D$2:$AH$93,4,0)</f>
        <v>59000</v>
      </c>
      <c r="L12" s="11">
        <f>VLOOKUP(D12,'[1]Munnar Members 09.03.23'!$D$2:$AH$93,4,0)</f>
        <v>59000</v>
      </c>
      <c r="M12" s="11">
        <f>VLOOKUP(D12,'[1]Munnar Members 09.03.23'!$D$2:$AH$93,5,0)</f>
        <v>17700</v>
      </c>
      <c r="N12" s="11" t="str">
        <f>VLOOKUP(D12,'[1]Munnar Members 09.03.23'!$D$2:$AH$93,7,0)</f>
        <v>Outstanding</v>
      </c>
      <c r="O12" s="12">
        <f t="shared" si="0"/>
        <v>41300</v>
      </c>
      <c r="P12" s="15" t="e">
        <f>+#REF!-H12</f>
        <v>#REF!</v>
      </c>
      <c r="Q12" s="13">
        <f t="shared" si="1"/>
        <v>14160</v>
      </c>
      <c r="R12" s="13" t="e">
        <f t="shared" si="2"/>
        <v>#REF!</v>
      </c>
      <c r="S12" s="13">
        <f t="shared" si="3"/>
        <v>14160</v>
      </c>
      <c r="T12" s="15"/>
      <c r="U12" s="15"/>
      <c r="V12" s="14" t="e">
        <f t="shared" si="4"/>
        <v>#REF!</v>
      </c>
      <c r="W12" s="15" t="e">
        <f>+#REF!-H12</f>
        <v>#REF!</v>
      </c>
      <c r="X12" s="15"/>
      <c r="Y12" s="15"/>
      <c r="Z12" s="15"/>
      <c r="AA12" s="15"/>
      <c r="AB12" s="15"/>
      <c r="AC12" s="15"/>
      <c r="AD12" s="11" t="str">
        <f>VLOOKUP(D12,'[1]Munnar Members 09.03.23'!$D$2:$AH$93,9,0)</f>
        <v>No conversation with member till date 
total 2 membership of Munnar
(Outstanding Rs 41300/-)</v>
      </c>
    </row>
    <row r="13" spans="1:30" x14ac:dyDescent="0.3">
      <c r="A13" s="17">
        <v>12</v>
      </c>
      <c r="B13" s="15" t="s">
        <v>62</v>
      </c>
      <c r="C13" s="9" t="s">
        <v>23</v>
      </c>
      <c r="D13" s="15" t="s">
        <v>63</v>
      </c>
      <c r="E13" s="9" t="s">
        <v>25</v>
      </c>
      <c r="F13" s="9" t="s">
        <v>26</v>
      </c>
      <c r="G13" s="15" t="s">
        <v>57</v>
      </c>
      <c r="H13" s="15">
        <v>1996</v>
      </c>
      <c r="I13" s="15" t="s">
        <v>61</v>
      </c>
      <c r="J13" s="9"/>
      <c r="K13" s="11">
        <f>VLOOKUP(D13,'[1]Munnar Members 09.03.23'!$D$2:$AH$93,4,0)</f>
        <v>81000</v>
      </c>
      <c r="L13" s="11">
        <f>VLOOKUP(D13,'[1]Munnar Members 09.03.23'!$D$2:$AH$93,4,0)</f>
        <v>81000</v>
      </c>
      <c r="M13" s="11">
        <f>VLOOKUP(D13,'[1]Munnar Members 09.03.23'!$D$2:$AH$93,5,0)</f>
        <v>24300</v>
      </c>
      <c r="N13" s="11" t="str">
        <f>VLOOKUP(D13,'[1]Munnar Members 09.03.23'!$D$2:$AH$93,7,0)</f>
        <v>Outstanding</v>
      </c>
      <c r="O13" s="12">
        <f t="shared" si="0"/>
        <v>56700</v>
      </c>
      <c r="P13" s="15" t="e">
        <f>+#REF!-H13</f>
        <v>#REF!</v>
      </c>
      <c r="Q13" s="13">
        <f t="shared" si="1"/>
        <v>19440</v>
      </c>
      <c r="R13" s="13" t="e">
        <f t="shared" si="2"/>
        <v>#REF!</v>
      </c>
      <c r="S13" s="13">
        <f t="shared" si="3"/>
        <v>19440</v>
      </c>
      <c r="T13" s="15"/>
      <c r="U13" s="15"/>
      <c r="V13" s="14" t="e">
        <f t="shared" si="4"/>
        <v>#REF!</v>
      </c>
      <c r="W13" s="15" t="e">
        <f>+#REF!-H13</f>
        <v>#REF!</v>
      </c>
      <c r="X13" s="15"/>
      <c r="Y13" s="15"/>
      <c r="Z13" s="15"/>
      <c r="AA13" s="15"/>
      <c r="AB13" s="15"/>
      <c r="AC13" s="15"/>
      <c r="AD13" s="11" t="str">
        <f>VLOOKUP(D13,'[1]Munnar Members 09.03.23'!$D$2:$AH$93,9,0)</f>
        <v>No conversation with member till date
(Outstanding Rs 56700/-)</v>
      </c>
    </row>
    <row r="14" spans="1:30" x14ac:dyDescent="0.3">
      <c r="A14" s="17">
        <v>13</v>
      </c>
      <c r="B14" s="15" t="s">
        <v>64</v>
      </c>
      <c r="C14" s="9" t="s">
        <v>23</v>
      </c>
      <c r="D14" s="15" t="s">
        <v>65</v>
      </c>
      <c r="E14" s="9" t="s">
        <v>25</v>
      </c>
      <c r="F14" s="9" t="s">
        <v>26</v>
      </c>
      <c r="G14" s="15" t="s">
        <v>57</v>
      </c>
      <c r="H14" s="15">
        <v>1996</v>
      </c>
      <c r="I14" s="15" t="s">
        <v>66</v>
      </c>
      <c r="J14" s="9"/>
      <c r="K14" s="11">
        <f>VLOOKUP(D14,'[1]Munnar Members 09.03.23'!$D$2:$AH$93,4,0)</f>
        <v>59000</v>
      </c>
      <c r="L14" s="11">
        <f>VLOOKUP(D14,'[1]Munnar Members 09.03.23'!$D$2:$AH$93,4,0)</f>
        <v>59000</v>
      </c>
      <c r="M14" s="11">
        <f>VLOOKUP(D14,'[1]Munnar Members 09.03.23'!$D$2:$AH$93,5,0)</f>
        <v>59000</v>
      </c>
      <c r="N14" s="11" t="str">
        <f>VLOOKUP(D14,'[1]Munnar Members 09.03.23'!$D$2:$AH$93,7,0)</f>
        <v>I.R.M</v>
      </c>
      <c r="O14" s="12">
        <f t="shared" si="0"/>
        <v>0</v>
      </c>
      <c r="P14" s="15" t="e">
        <f>+#REF!-H14</f>
        <v>#REF!</v>
      </c>
      <c r="Q14" s="13">
        <f t="shared" si="1"/>
        <v>47200</v>
      </c>
      <c r="R14" s="13" t="e">
        <f t="shared" si="2"/>
        <v>#REF!</v>
      </c>
      <c r="S14" s="13">
        <f t="shared" si="3"/>
        <v>47200</v>
      </c>
      <c r="T14" s="15"/>
      <c r="U14" s="15"/>
      <c r="V14" s="14" t="e">
        <f t="shared" si="4"/>
        <v>#REF!</v>
      </c>
      <c r="W14" s="15" t="e">
        <f>+#REF!-H14</f>
        <v>#REF!</v>
      </c>
      <c r="X14" s="15"/>
      <c r="Y14" s="15"/>
      <c r="Z14" s="15"/>
      <c r="AA14" s="15"/>
      <c r="AB14" s="15"/>
      <c r="AC14" s="15"/>
      <c r="AD14" s="11" t="str">
        <f>VLOOKUP(D14,'[1]Munnar Members 09.03.23'!$D$2:$AH$93,9,0)</f>
        <v>One more membership of Goa
letter sent to member in 1999 to clear his unit cost</v>
      </c>
    </row>
    <row r="15" spans="1:30" x14ac:dyDescent="0.3">
      <c r="A15" s="17">
        <v>14</v>
      </c>
      <c r="B15" s="15" t="s">
        <v>67</v>
      </c>
      <c r="C15" s="9" t="s">
        <v>23</v>
      </c>
      <c r="D15" s="15" t="s">
        <v>68</v>
      </c>
      <c r="E15" s="9" t="s">
        <v>25</v>
      </c>
      <c r="F15" s="9" t="s">
        <v>26</v>
      </c>
      <c r="G15" s="18">
        <v>35285</v>
      </c>
      <c r="H15" s="15">
        <v>1996</v>
      </c>
      <c r="I15" s="15" t="s">
        <v>69</v>
      </c>
      <c r="J15" s="9"/>
      <c r="K15" s="11">
        <f>VLOOKUP(D15,'[1]Munnar Members 09.03.23'!$D$2:$AH$93,4,0)</f>
        <v>59000</v>
      </c>
      <c r="L15" s="11">
        <f>VLOOKUP(D15,'[1]Munnar Members 09.03.23'!$D$2:$AH$93,4,0)</f>
        <v>59000</v>
      </c>
      <c r="M15" s="11">
        <f>VLOOKUP(D15,'[1]Munnar Members 09.03.23'!$D$2:$AH$93,5,0)</f>
        <v>59000</v>
      </c>
      <c r="N15" s="11" t="str">
        <f>VLOOKUP(D15,'[1]Munnar Members 09.03.23'!$D$2:$AH$93,7,0)</f>
        <v>I.R.M</v>
      </c>
      <c r="O15" s="12">
        <f t="shared" si="0"/>
        <v>0</v>
      </c>
      <c r="P15" s="15" t="e">
        <f>+#REF!-H15</f>
        <v>#REF!</v>
      </c>
      <c r="Q15" s="13">
        <f t="shared" si="1"/>
        <v>47200</v>
      </c>
      <c r="R15" s="13" t="e">
        <f t="shared" si="2"/>
        <v>#REF!</v>
      </c>
      <c r="S15" s="13">
        <f t="shared" si="3"/>
        <v>47200</v>
      </c>
      <c r="T15" s="15"/>
      <c r="U15" s="15"/>
      <c r="V15" s="14" t="e">
        <f t="shared" si="4"/>
        <v>#REF!</v>
      </c>
      <c r="W15" s="15" t="e">
        <f>+#REF!-H15</f>
        <v>#REF!</v>
      </c>
      <c r="X15" s="15"/>
      <c r="Y15" s="15"/>
      <c r="Z15" s="15"/>
      <c r="AA15" s="15"/>
      <c r="AB15" s="15"/>
      <c r="AC15" s="15"/>
      <c r="AD15" s="11" t="str">
        <f>VLOOKUP(D15,'[1]Munnar Members 09.03.23'!$D$2:$AH$93,9,0)</f>
        <v>Last conversation till member in 1996</v>
      </c>
    </row>
    <row r="16" spans="1:30" x14ac:dyDescent="0.3">
      <c r="A16" s="17">
        <v>15</v>
      </c>
      <c r="B16" s="15" t="s">
        <v>70</v>
      </c>
      <c r="C16" s="9" t="s">
        <v>23</v>
      </c>
      <c r="D16" s="15" t="s">
        <v>71</v>
      </c>
      <c r="E16" s="9" t="s">
        <v>25</v>
      </c>
      <c r="F16" s="9" t="s">
        <v>26</v>
      </c>
      <c r="G16" s="18">
        <v>35071</v>
      </c>
      <c r="H16" s="15">
        <v>1996</v>
      </c>
      <c r="I16" s="15" t="s">
        <v>72</v>
      </c>
      <c r="J16" s="9"/>
      <c r="K16" s="11">
        <f>VLOOKUP(D16,'[1]Munnar Members 09.03.23'!$D$2:$AH$93,4,0)</f>
        <v>45000</v>
      </c>
      <c r="L16" s="11">
        <f>VLOOKUP(D16,'[1]Munnar Members 09.03.23'!$D$2:$AH$93,4,0)</f>
        <v>45000</v>
      </c>
      <c r="M16" s="11">
        <f>VLOOKUP(D16,'[1]Munnar Members 09.03.23'!$D$2:$AH$93,5,0)</f>
        <v>45000</v>
      </c>
      <c r="N16" s="11" t="str">
        <f>VLOOKUP(D16,'[1]Munnar Members 09.03.23'!$D$2:$AH$93,7,0)</f>
        <v>I.R.M</v>
      </c>
      <c r="O16" s="12">
        <f t="shared" si="0"/>
        <v>0</v>
      </c>
      <c r="P16" s="15" t="e">
        <f>+#REF!-H16</f>
        <v>#REF!</v>
      </c>
      <c r="Q16" s="13">
        <f t="shared" si="1"/>
        <v>36000</v>
      </c>
      <c r="R16" s="13" t="e">
        <f t="shared" si="2"/>
        <v>#REF!</v>
      </c>
      <c r="S16" s="13">
        <f t="shared" si="3"/>
        <v>36000</v>
      </c>
      <c r="T16" s="15"/>
      <c r="U16" s="15"/>
      <c r="V16" s="14" t="e">
        <f t="shared" si="4"/>
        <v>#REF!</v>
      </c>
      <c r="W16" s="15" t="e">
        <f>+#REF!-H16</f>
        <v>#REF!</v>
      </c>
      <c r="X16" s="15"/>
      <c r="Y16" s="15"/>
      <c r="Z16" s="15"/>
      <c r="AA16" s="15"/>
      <c r="AB16" s="15"/>
      <c r="AC16" s="15"/>
      <c r="AD16" s="11" t="str">
        <f>VLOOKUP(D16,'[1]Munnar Members 09.03.23'!$D$2:$AH$93,9,0)</f>
        <v>Last conversation till member in 2001</v>
      </c>
    </row>
    <row r="17" spans="1:30" x14ac:dyDescent="0.3">
      <c r="A17" s="17">
        <v>16</v>
      </c>
      <c r="B17" s="15" t="s">
        <v>73</v>
      </c>
      <c r="C17" s="9" t="s">
        <v>23</v>
      </c>
      <c r="D17" s="15" t="s">
        <v>74</v>
      </c>
      <c r="E17" s="9" t="s">
        <v>25</v>
      </c>
      <c r="F17" s="9" t="s">
        <v>26</v>
      </c>
      <c r="G17" s="18">
        <v>35071</v>
      </c>
      <c r="H17" s="15">
        <v>1996</v>
      </c>
      <c r="I17" s="15" t="s">
        <v>75</v>
      </c>
      <c r="J17" s="9"/>
      <c r="K17" s="11">
        <f>VLOOKUP(D17,'[1]Munnar Members 09.03.23'!$D$2:$AH$93,4,0)</f>
        <v>28000</v>
      </c>
      <c r="L17" s="11">
        <f>VLOOKUP(D17,'[1]Munnar Members 09.03.23'!$D$2:$AH$93,4,0)</f>
        <v>28000</v>
      </c>
      <c r="M17" s="11">
        <f>VLOOKUP(D17,'[1]Munnar Members 09.03.23'!$D$2:$AH$93,5,0)</f>
        <v>28000</v>
      </c>
      <c r="N17" s="11" t="str">
        <f>VLOOKUP(D17,'[1]Munnar Members 09.03.23'!$D$2:$AH$93,7,0)</f>
        <v>I.R.M</v>
      </c>
      <c r="O17" s="12">
        <f t="shared" si="0"/>
        <v>0</v>
      </c>
      <c r="P17" s="15" t="e">
        <f>+#REF!-H17</f>
        <v>#REF!</v>
      </c>
      <c r="Q17" s="13">
        <f t="shared" si="1"/>
        <v>22400</v>
      </c>
      <c r="R17" s="13" t="e">
        <f t="shared" si="2"/>
        <v>#REF!</v>
      </c>
      <c r="S17" s="13">
        <f t="shared" si="3"/>
        <v>22400</v>
      </c>
      <c r="T17" s="15"/>
      <c r="U17" s="15"/>
      <c r="V17" s="14" t="e">
        <f t="shared" si="4"/>
        <v>#REF!</v>
      </c>
      <c r="W17" s="15" t="e">
        <f>+#REF!-H17</f>
        <v>#REF!</v>
      </c>
      <c r="X17" s="15"/>
      <c r="Y17" s="15"/>
      <c r="Z17" s="15"/>
      <c r="AA17" s="15"/>
      <c r="AB17" s="15"/>
      <c r="AC17" s="15"/>
      <c r="AD17" s="11" t="str">
        <f>VLOOKUP(D17,'[1]Munnar Members 09.03.23'!$D$2:$AH$93,9,0)</f>
        <v>Last conversation till member in 2011</v>
      </c>
    </row>
    <row r="18" spans="1:30" x14ac:dyDescent="0.3">
      <c r="A18" s="17">
        <v>17</v>
      </c>
      <c r="B18" s="15" t="s">
        <v>76</v>
      </c>
      <c r="C18" s="9" t="s">
        <v>23</v>
      </c>
      <c r="D18" s="15" t="s">
        <v>77</v>
      </c>
      <c r="E18" s="9" t="s">
        <v>25</v>
      </c>
      <c r="F18" s="9" t="s">
        <v>26</v>
      </c>
      <c r="G18" s="18">
        <v>35071</v>
      </c>
      <c r="H18" s="15">
        <v>1996</v>
      </c>
      <c r="I18" s="15" t="s">
        <v>78</v>
      </c>
      <c r="J18" s="9"/>
      <c r="K18" s="11">
        <f>VLOOKUP(D18,'[1]Munnar Members 09.03.23'!$D$2:$AH$93,4,0)</f>
        <v>59000</v>
      </c>
      <c r="L18" s="11">
        <f>VLOOKUP(D18,'[1]Munnar Members 09.03.23'!$D$2:$AH$93,4,0)</f>
        <v>59000</v>
      </c>
      <c r="M18" s="11">
        <f>VLOOKUP(D18,'[1]Munnar Members 09.03.23'!$D$2:$AH$93,5,0)</f>
        <v>58900</v>
      </c>
      <c r="N18" s="11" t="str">
        <f>VLOOKUP(D18,'[1]Munnar Members 09.03.23'!$D$2:$AH$93,7,0)</f>
        <v>I.R.M</v>
      </c>
      <c r="O18" s="12">
        <f t="shared" si="0"/>
        <v>100</v>
      </c>
      <c r="P18" s="15" t="e">
        <f>+#REF!-H18</f>
        <v>#REF!</v>
      </c>
      <c r="Q18" s="13">
        <f t="shared" si="1"/>
        <v>47120</v>
      </c>
      <c r="R18" s="13" t="e">
        <f t="shared" si="2"/>
        <v>#REF!</v>
      </c>
      <c r="S18" s="13">
        <f t="shared" si="3"/>
        <v>47120</v>
      </c>
      <c r="T18" s="15"/>
      <c r="U18" s="15"/>
      <c r="V18" s="14" t="e">
        <f t="shared" si="4"/>
        <v>#REF!</v>
      </c>
      <c r="W18" s="15" t="e">
        <f>+#REF!-H18</f>
        <v>#REF!</v>
      </c>
      <c r="X18" s="15"/>
      <c r="Y18" s="15"/>
      <c r="Z18" s="15"/>
      <c r="AA18" s="15"/>
      <c r="AB18" s="15"/>
      <c r="AC18" s="15"/>
      <c r="AD18" s="11" t="str">
        <f>VLOOKUP(D18,'[1]Munnar Members 09.03.23'!$D$2:$AH$93,9,0)</f>
        <v>Last conversation till 2002</v>
      </c>
    </row>
    <row r="19" spans="1:30" x14ac:dyDescent="0.3">
      <c r="A19" s="17">
        <v>18</v>
      </c>
      <c r="B19" s="15" t="s">
        <v>79</v>
      </c>
      <c r="C19" s="9" t="s">
        <v>23</v>
      </c>
      <c r="D19" s="15" t="s">
        <v>80</v>
      </c>
      <c r="E19" s="9" t="s">
        <v>25</v>
      </c>
      <c r="F19" s="9" t="s">
        <v>26</v>
      </c>
      <c r="G19" s="18">
        <v>35071</v>
      </c>
      <c r="H19" s="15">
        <v>1996</v>
      </c>
      <c r="I19" s="15" t="s">
        <v>81</v>
      </c>
      <c r="J19" s="9"/>
      <c r="K19" s="11">
        <f>VLOOKUP(D19,'[1]Munnar Members 09.03.23'!$D$2:$AH$93,4,0)</f>
        <v>59000</v>
      </c>
      <c r="L19" s="11">
        <f>VLOOKUP(D19,'[1]Munnar Members 09.03.23'!$D$2:$AH$93,4,0)</f>
        <v>59000</v>
      </c>
      <c r="M19" s="11">
        <f>VLOOKUP(D19,'[1]Munnar Members 09.03.23'!$D$2:$AH$93,5,0)</f>
        <v>56050</v>
      </c>
      <c r="N19" s="11" t="str">
        <f>VLOOKUP(D19,'[1]Munnar Members 09.03.23'!$D$2:$AH$93,7,0)</f>
        <v>I.R.M</v>
      </c>
      <c r="O19" s="12">
        <f t="shared" si="0"/>
        <v>2950</v>
      </c>
      <c r="P19" s="15" t="e">
        <f>+#REF!-H19</f>
        <v>#REF!</v>
      </c>
      <c r="Q19" s="13">
        <f t="shared" si="1"/>
        <v>44840</v>
      </c>
      <c r="R19" s="13" t="e">
        <f t="shared" si="2"/>
        <v>#REF!</v>
      </c>
      <c r="S19" s="13">
        <f t="shared" si="3"/>
        <v>44840</v>
      </c>
      <c r="T19" s="15"/>
      <c r="U19" s="15"/>
      <c r="V19" s="14" t="e">
        <f t="shared" si="4"/>
        <v>#REF!</v>
      </c>
      <c r="W19" s="15" t="e">
        <f>+#REF!-H19</f>
        <v>#REF!</v>
      </c>
      <c r="X19" s="15"/>
      <c r="Y19" s="15"/>
      <c r="Z19" s="15"/>
      <c r="AA19" s="15"/>
      <c r="AB19" s="15"/>
      <c r="AC19" s="15"/>
      <c r="AD19" s="11" t="str">
        <f>VLOOKUP(D19,'[1]Munnar Members 09.03.23'!$D$2:$AH$93,9,0)</f>
        <v>No conversation with member till date</v>
      </c>
    </row>
    <row r="20" spans="1:30" x14ac:dyDescent="0.3">
      <c r="A20" s="17">
        <v>19</v>
      </c>
      <c r="B20" s="15" t="s">
        <v>82</v>
      </c>
      <c r="C20" s="9" t="s">
        <v>23</v>
      </c>
      <c r="D20" s="15" t="s">
        <v>83</v>
      </c>
      <c r="E20" s="9" t="s">
        <v>25</v>
      </c>
      <c r="F20" s="9" t="s">
        <v>26</v>
      </c>
      <c r="G20" s="15" t="s">
        <v>57</v>
      </c>
      <c r="H20" s="15">
        <v>1996</v>
      </c>
      <c r="I20" s="15" t="s">
        <v>84</v>
      </c>
      <c r="J20" s="9"/>
      <c r="K20" s="11">
        <f>VLOOKUP(D20,'[1]Munnar Members 09.03.23'!$D$2:$AH$93,4,0)</f>
        <v>59000</v>
      </c>
      <c r="L20" s="11">
        <f>VLOOKUP(D20,'[1]Munnar Members 09.03.23'!$D$2:$AH$93,4,0)</f>
        <v>59000</v>
      </c>
      <c r="M20" s="11">
        <f>VLOOKUP(D20,'[1]Munnar Members 09.03.23'!$D$2:$AH$93,5,0)</f>
        <v>59000</v>
      </c>
      <c r="N20" s="11" t="str">
        <f>VLOOKUP(D20,'[1]Munnar Members 09.03.23'!$D$2:$AH$93,7,0)</f>
        <v>I.R.M</v>
      </c>
      <c r="O20" s="12">
        <f t="shared" si="0"/>
        <v>0</v>
      </c>
      <c r="P20" s="15" t="e">
        <f>+#REF!-H20</f>
        <v>#REF!</v>
      </c>
      <c r="Q20" s="13">
        <f t="shared" si="1"/>
        <v>47200</v>
      </c>
      <c r="R20" s="13" t="e">
        <f t="shared" si="2"/>
        <v>#REF!</v>
      </c>
      <c r="S20" s="13">
        <f t="shared" si="3"/>
        <v>47200</v>
      </c>
      <c r="T20" s="15"/>
      <c r="U20" s="15"/>
      <c r="V20" s="14" t="e">
        <f t="shared" si="4"/>
        <v>#REF!</v>
      </c>
      <c r="W20" s="15" t="e">
        <f>+#REF!-H20</f>
        <v>#REF!</v>
      </c>
      <c r="X20" s="15"/>
      <c r="Y20" s="15"/>
      <c r="Z20" s="15"/>
      <c r="AA20" s="15"/>
      <c r="AB20" s="15"/>
      <c r="AC20" s="15"/>
      <c r="AD20" s="11" t="str">
        <f>VLOOKUP(D20,'[1]Munnar Members 09.03.23'!$D$2:$AH$93,9,0)</f>
        <v>Last conversation till 2007</v>
      </c>
    </row>
    <row r="21" spans="1:30" x14ac:dyDescent="0.3">
      <c r="A21" s="17">
        <v>20</v>
      </c>
      <c r="B21" s="15" t="s">
        <v>85</v>
      </c>
      <c r="C21" s="9" t="s">
        <v>23</v>
      </c>
      <c r="D21" s="15" t="s">
        <v>86</v>
      </c>
      <c r="E21" s="9" t="s">
        <v>25</v>
      </c>
      <c r="F21" s="9" t="s">
        <v>26</v>
      </c>
      <c r="G21" s="18">
        <v>35071</v>
      </c>
      <c r="H21" s="15">
        <v>1996</v>
      </c>
      <c r="I21" s="15" t="s">
        <v>87</v>
      </c>
      <c r="J21" s="9"/>
      <c r="K21" s="11">
        <f>VLOOKUP(D21,'[1]Munnar Members 09.03.23'!$D$2:$AH$93,4,0)</f>
        <v>81000</v>
      </c>
      <c r="L21" s="11">
        <f>VLOOKUP(D21,'[1]Munnar Members 09.03.23'!$D$2:$AH$93,4,0)</f>
        <v>81000</v>
      </c>
      <c r="M21" s="11">
        <f>VLOOKUP(D21,'[1]Munnar Members 09.03.23'!$D$2:$AH$93,5,0)</f>
        <v>76950</v>
      </c>
      <c r="N21" s="11" t="str">
        <f>VLOOKUP(D21,'[1]Munnar Members 09.03.23'!$D$2:$AH$93,7,0)</f>
        <v>I.R.M</v>
      </c>
      <c r="O21" s="12">
        <f t="shared" si="0"/>
        <v>4050</v>
      </c>
      <c r="P21" s="15" t="e">
        <f>+#REF!-H21</f>
        <v>#REF!</v>
      </c>
      <c r="Q21" s="13">
        <f t="shared" si="1"/>
        <v>61560</v>
      </c>
      <c r="R21" s="13" t="e">
        <f t="shared" si="2"/>
        <v>#REF!</v>
      </c>
      <c r="S21" s="13">
        <f t="shared" si="3"/>
        <v>61560</v>
      </c>
      <c r="T21" s="15"/>
      <c r="U21" s="15"/>
      <c r="V21" s="14" t="e">
        <f t="shared" si="4"/>
        <v>#REF!</v>
      </c>
      <c r="W21" s="15" t="e">
        <f>+#REF!-H21</f>
        <v>#REF!</v>
      </c>
      <c r="X21" s="15"/>
      <c r="Y21" s="15"/>
      <c r="Z21" s="15"/>
      <c r="AA21" s="15"/>
      <c r="AB21" s="15"/>
      <c r="AC21" s="15"/>
      <c r="AD21" s="11" t="str">
        <f>VLOOKUP(D21,'[1]Munnar Members 09.03.23'!$D$2:$AH$93,9,0)</f>
        <v>Last conversation till member in 2002</v>
      </c>
    </row>
    <row r="22" spans="1:30" x14ac:dyDescent="0.3">
      <c r="A22" s="17">
        <v>21</v>
      </c>
      <c r="B22" s="15" t="s">
        <v>88</v>
      </c>
      <c r="C22" s="9" t="s">
        <v>23</v>
      </c>
      <c r="D22" s="15" t="s">
        <v>89</v>
      </c>
      <c r="E22" s="9" t="s">
        <v>25</v>
      </c>
      <c r="F22" s="9" t="s">
        <v>26</v>
      </c>
      <c r="G22" s="15" t="s">
        <v>90</v>
      </c>
      <c r="H22" s="15">
        <v>1996</v>
      </c>
      <c r="I22" s="15" t="s">
        <v>91</v>
      </c>
      <c r="J22" s="9"/>
      <c r="K22" s="11">
        <f>VLOOKUP(D22,'[1]Munnar Members 09.03.23'!$D$2:$AH$93,4,0)</f>
        <v>59000</v>
      </c>
      <c r="L22" s="11">
        <f>VLOOKUP(D22,'[1]Munnar Members 09.03.23'!$D$2:$AH$93,4,0)</f>
        <v>59000</v>
      </c>
      <c r="M22" s="11">
        <f>VLOOKUP(D22,'[1]Munnar Members 09.03.23'!$D$2:$AH$93,5,0)</f>
        <v>32450</v>
      </c>
      <c r="N22" s="11" t="str">
        <f>VLOOKUP(D22,'[1]Munnar Members 09.03.23'!$D$2:$AH$93,7,0)</f>
        <v>Outstanding</v>
      </c>
      <c r="O22" s="12">
        <f t="shared" si="0"/>
        <v>26550</v>
      </c>
      <c r="P22" s="15" t="e">
        <f>+#REF!-H22</f>
        <v>#REF!</v>
      </c>
      <c r="Q22" s="13">
        <f t="shared" si="1"/>
        <v>25960</v>
      </c>
      <c r="R22" s="13" t="e">
        <f t="shared" si="2"/>
        <v>#REF!</v>
      </c>
      <c r="S22" s="13">
        <f t="shared" si="3"/>
        <v>25960</v>
      </c>
      <c r="T22" s="15"/>
      <c r="U22" s="15"/>
      <c r="V22" s="14" t="e">
        <f t="shared" si="4"/>
        <v>#REF!</v>
      </c>
      <c r="W22" s="15" t="e">
        <f>+#REF!-H22</f>
        <v>#REF!</v>
      </c>
      <c r="X22" s="15"/>
      <c r="Y22" s="15"/>
      <c r="Z22" s="15"/>
      <c r="AA22" s="15"/>
      <c r="AB22" s="15"/>
      <c r="AC22" s="15"/>
      <c r="AD22" s="11" t="str">
        <f>VLOOKUP(D22,'[1]Munnar Members 09.03.23'!$D$2:$AH$93,9,0)</f>
        <v>Letter sent to member to clear his outstanding
(Outstanding Rs 26550/-) no comm..till date</v>
      </c>
    </row>
    <row r="23" spans="1:30" x14ac:dyDescent="0.3">
      <c r="A23" s="17">
        <v>22</v>
      </c>
      <c r="B23" s="15" t="s">
        <v>92</v>
      </c>
      <c r="C23" s="9" t="s">
        <v>23</v>
      </c>
      <c r="D23" s="15" t="s">
        <v>93</v>
      </c>
      <c r="E23" s="9" t="s">
        <v>25</v>
      </c>
      <c r="F23" s="9" t="s">
        <v>26</v>
      </c>
      <c r="G23" s="15" t="s">
        <v>57</v>
      </c>
      <c r="H23" s="15">
        <v>1996</v>
      </c>
      <c r="I23" s="15" t="s">
        <v>94</v>
      </c>
      <c r="J23" s="9"/>
      <c r="K23" s="11">
        <f>VLOOKUP(D23,'[1]Munnar Members 09.03.23'!$D$2:$AH$93,4,0)</f>
        <v>59000</v>
      </c>
      <c r="L23" s="11">
        <f>VLOOKUP(D23,'[1]Munnar Members 09.03.23'!$D$2:$AH$93,4,0)</f>
        <v>59000</v>
      </c>
      <c r="M23" s="11">
        <f>VLOOKUP(D23,'[1]Munnar Members 09.03.23'!$D$2:$AH$93,5,0)</f>
        <v>59000</v>
      </c>
      <c r="N23" s="11" t="str">
        <f>VLOOKUP(D23,'[1]Munnar Members 09.03.23'!$D$2:$AH$93,7,0)</f>
        <v>I.R.M</v>
      </c>
      <c r="O23" s="12">
        <f t="shared" si="0"/>
        <v>0</v>
      </c>
      <c r="P23" s="15" t="e">
        <f>+#REF!-H23</f>
        <v>#REF!</v>
      </c>
      <c r="Q23" s="13">
        <f t="shared" si="1"/>
        <v>47200</v>
      </c>
      <c r="R23" s="13" t="e">
        <f t="shared" si="2"/>
        <v>#REF!</v>
      </c>
      <c r="S23" s="13">
        <f t="shared" si="3"/>
        <v>47200</v>
      </c>
      <c r="T23" s="15"/>
      <c r="U23" s="15"/>
      <c r="V23" s="14" t="e">
        <f t="shared" si="4"/>
        <v>#REF!</v>
      </c>
      <c r="W23" s="15" t="e">
        <f>+#REF!-H23</f>
        <v>#REF!</v>
      </c>
      <c r="X23" s="15"/>
      <c r="Y23" s="15"/>
      <c r="Z23" s="15"/>
      <c r="AA23" s="15"/>
      <c r="AB23" s="15"/>
      <c r="AC23" s="15"/>
      <c r="AD23" s="11" t="str">
        <f>VLOOKUP(D23,'[1]Munnar Members 09.03.23'!$D$2:$AH$93,9,0)</f>
        <v>Last conversation till member in 1997</v>
      </c>
    </row>
    <row r="24" spans="1:30" x14ac:dyDescent="0.3">
      <c r="A24" s="17">
        <v>23</v>
      </c>
      <c r="B24" s="15" t="s">
        <v>95</v>
      </c>
      <c r="C24" s="9" t="s">
        <v>23</v>
      </c>
      <c r="D24" s="15" t="s">
        <v>96</v>
      </c>
      <c r="E24" s="9" t="s">
        <v>25</v>
      </c>
      <c r="F24" s="9" t="s">
        <v>26</v>
      </c>
      <c r="G24" s="18">
        <v>35345</v>
      </c>
      <c r="H24" s="15">
        <v>1996</v>
      </c>
      <c r="I24" s="15" t="s">
        <v>97</v>
      </c>
      <c r="J24" s="9"/>
      <c r="K24" s="11">
        <f>VLOOKUP(D24,'[1]Munnar Members 09.03.23'!$D$2:$AH$93,4,0)</f>
        <v>59000</v>
      </c>
      <c r="L24" s="11">
        <f>VLOOKUP(D24,'[1]Munnar Members 09.03.23'!$D$2:$AH$93,4,0)</f>
        <v>59000</v>
      </c>
      <c r="M24" s="11">
        <f>VLOOKUP(D24,'[1]Munnar Members 09.03.23'!$D$2:$AH$93,5,0)</f>
        <v>56050</v>
      </c>
      <c r="N24" s="11" t="str">
        <f>VLOOKUP(D24,'[1]Munnar Members 09.03.23'!$D$2:$AH$93,7,0)</f>
        <v>I.R.M</v>
      </c>
      <c r="O24" s="12">
        <f t="shared" si="0"/>
        <v>2950</v>
      </c>
      <c r="P24" s="15" t="e">
        <f>+#REF!-H24</f>
        <v>#REF!</v>
      </c>
      <c r="Q24" s="13">
        <f t="shared" si="1"/>
        <v>44840</v>
      </c>
      <c r="R24" s="13" t="e">
        <f t="shared" si="2"/>
        <v>#REF!</v>
      </c>
      <c r="S24" s="13">
        <f t="shared" si="3"/>
        <v>44840</v>
      </c>
      <c r="T24" s="15"/>
      <c r="U24" s="15"/>
      <c r="V24" s="14" t="e">
        <f t="shared" si="4"/>
        <v>#REF!</v>
      </c>
      <c r="W24" s="15" t="e">
        <f>+#REF!-H24</f>
        <v>#REF!</v>
      </c>
      <c r="X24" s="15"/>
      <c r="Y24" s="15"/>
      <c r="Z24" s="15"/>
      <c r="AA24" s="15"/>
      <c r="AB24" s="15"/>
      <c r="AC24" s="15"/>
      <c r="AD24" s="11" t="str">
        <f>VLOOKUP(D24,'[1]Munnar Members 09.03.23'!$D$2:$AH$93,9,0)</f>
        <v>Last conversation till member in 1996</v>
      </c>
    </row>
    <row r="25" spans="1:30" x14ac:dyDescent="0.3">
      <c r="A25" s="17">
        <v>24</v>
      </c>
      <c r="B25" s="15" t="s">
        <v>98</v>
      </c>
      <c r="C25" s="9" t="s">
        <v>23</v>
      </c>
      <c r="D25" s="15" t="s">
        <v>99</v>
      </c>
      <c r="E25" s="9" t="s">
        <v>25</v>
      </c>
      <c r="F25" s="9" t="s">
        <v>26</v>
      </c>
      <c r="G25" s="15" t="s">
        <v>57</v>
      </c>
      <c r="H25" s="15">
        <v>1996</v>
      </c>
      <c r="I25" s="15" t="s">
        <v>100</v>
      </c>
      <c r="J25" s="9"/>
      <c r="K25" s="11">
        <f>VLOOKUP(D25,'[1]Munnar Members 09.03.23'!$D$2:$AH$93,4,0)</f>
        <v>59000</v>
      </c>
      <c r="L25" s="11">
        <f>VLOOKUP(D25,'[1]Munnar Members 09.03.23'!$D$2:$AH$93,4,0)</f>
        <v>59000</v>
      </c>
      <c r="M25" s="11">
        <f>VLOOKUP(D25,'[1]Munnar Members 09.03.23'!$D$2:$AH$93,5,0)</f>
        <v>35400</v>
      </c>
      <c r="N25" s="11" t="str">
        <f>VLOOKUP(D25,'[1]Munnar Members 09.03.23'!$D$2:$AH$93,7,0)</f>
        <v>Outstanding</v>
      </c>
      <c r="O25" s="12">
        <f t="shared" si="0"/>
        <v>23600</v>
      </c>
      <c r="P25" s="15" t="e">
        <f>+#REF!-H25</f>
        <v>#REF!</v>
      </c>
      <c r="Q25" s="13">
        <f t="shared" si="1"/>
        <v>28320</v>
      </c>
      <c r="R25" s="13" t="e">
        <f t="shared" si="2"/>
        <v>#REF!</v>
      </c>
      <c r="S25" s="13">
        <f t="shared" si="3"/>
        <v>28320</v>
      </c>
      <c r="T25" s="15"/>
      <c r="U25" s="15"/>
      <c r="V25" s="14" t="e">
        <f t="shared" si="4"/>
        <v>#REF!</v>
      </c>
      <c r="W25" s="15" t="e">
        <f>+#REF!-H25</f>
        <v>#REF!</v>
      </c>
      <c r="X25" s="15"/>
      <c r="Y25" s="15"/>
      <c r="Z25" s="15"/>
      <c r="AA25" s="15"/>
      <c r="AB25" s="15"/>
      <c r="AC25" s="15"/>
      <c r="AD25" s="11" t="str">
        <f>VLOOKUP(D25,'[1]Munnar Members 09.03.23'!$D$2:$AH$93,9,0)</f>
        <v>Personally visited in office &amp; requested 
to transfer from Munnar to TPT 
(Outstanding Rs 23600/-) last communication 2005</v>
      </c>
    </row>
    <row r="26" spans="1:30" x14ac:dyDescent="0.3">
      <c r="A26" s="17">
        <v>25</v>
      </c>
      <c r="B26" s="15" t="s">
        <v>101</v>
      </c>
      <c r="C26" s="9" t="s">
        <v>23</v>
      </c>
      <c r="D26" s="15" t="s">
        <v>102</v>
      </c>
      <c r="E26" s="9" t="s">
        <v>25</v>
      </c>
      <c r="F26" s="9" t="s">
        <v>26</v>
      </c>
      <c r="G26" s="18">
        <v>35071</v>
      </c>
      <c r="H26" s="15">
        <v>1996</v>
      </c>
      <c r="I26" s="15" t="s">
        <v>103</v>
      </c>
      <c r="J26" s="9"/>
      <c r="K26" s="11">
        <f>VLOOKUP(D26,'[1]Munnar Members 09.03.23'!$D$2:$AH$93,4,0)</f>
        <v>45000</v>
      </c>
      <c r="L26" s="11">
        <f>VLOOKUP(D26,'[1]Munnar Members 09.03.23'!$D$2:$AH$93,4,0)</f>
        <v>45000</v>
      </c>
      <c r="M26" s="11">
        <f>VLOOKUP(D26,'[1]Munnar Members 09.03.23'!$D$2:$AH$93,5,0)</f>
        <v>18000</v>
      </c>
      <c r="N26" s="11" t="str">
        <f>VLOOKUP(D26,'[1]Munnar Members 09.03.23'!$D$2:$AH$93,7,0)</f>
        <v>Outstanding</v>
      </c>
      <c r="O26" s="12">
        <f t="shared" si="0"/>
        <v>27000</v>
      </c>
      <c r="P26" s="15" t="e">
        <f>+#REF!-H26</f>
        <v>#REF!</v>
      </c>
      <c r="Q26" s="13">
        <f t="shared" si="1"/>
        <v>14400</v>
      </c>
      <c r="R26" s="13" t="e">
        <f t="shared" si="2"/>
        <v>#REF!</v>
      </c>
      <c r="S26" s="13">
        <f t="shared" si="3"/>
        <v>14400</v>
      </c>
      <c r="T26" s="15"/>
      <c r="U26" s="15"/>
      <c r="V26" s="14" t="e">
        <f t="shared" si="4"/>
        <v>#REF!</v>
      </c>
      <c r="W26" s="15" t="e">
        <f>+#REF!-H26</f>
        <v>#REF!</v>
      </c>
      <c r="X26" s="15"/>
      <c r="Y26" s="15"/>
      <c r="Z26" s="15"/>
      <c r="AA26" s="15"/>
      <c r="AB26" s="15"/>
      <c r="AC26" s="15"/>
      <c r="AD26" s="11" t="str">
        <f>VLOOKUP(D26,'[1]Munnar Members 09.03.23'!$D$2:$AH$93,9,0)</f>
        <v>Last conversation with member in 1996
(Outstanding Rs 19400/-)</v>
      </c>
    </row>
    <row r="27" spans="1:30" x14ac:dyDescent="0.3">
      <c r="A27" s="17">
        <v>26</v>
      </c>
      <c r="B27" s="15" t="s">
        <v>104</v>
      </c>
      <c r="C27" s="9" t="s">
        <v>23</v>
      </c>
      <c r="D27" s="15" t="s">
        <v>105</v>
      </c>
      <c r="E27" s="9" t="s">
        <v>25</v>
      </c>
      <c r="F27" s="9" t="s">
        <v>26</v>
      </c>
      <c r="G27" s="15" t="s">
        <v>106</v>
      </c>
      <c r="H27" s="15">
        <v>1996</v>
      </c>
      <c r="I27" s="15" t="s">
        <v>107</v>
      </c>
      <c r="J27" s="9"/>
      <c r="K27" s="11">
        <f>VLOOKUP(D27,'[1]Munnar Members 09.03.23'!$D$2:$AH$93,4,0)</f>
        <v>59000</v>
      </c>
      <c r="L27" s="11">
        <f>VLOOKUP(D27,'[1]Munnar Members 09.03.23'!$D$2:$AH$93,4,0)</f>
        <v>59000</v>
      </c>
      <c r="M27" s="11">
        <f>VLOOKUP(D27,'[1]Munnar Members 09.03.23'!$D$2:$AH$93,5,0)</f>
        <v>59000</v>
      </c>
      <c r="N27" s="11" t="str">
        <f>VLOOKUP(D27,'[1]Munnar Members 09.03.23'!$D$2:$AH$93,7,0)</f>
        <v>I.R.M</v>
      </c>
      <c r="O27" s="12">
        <f t="shared" si="0"/>
        <v>0</v>
      </c>
      <c r="P27" s="15" t="e">
        <f>+#REF!-H27</f>
        <v>#REF!</v>
      </c>
      <c r="Q27" s="13">
        <f t="shared" si="1"/>
        <v>47200</v>
      </c>
      <c r="R27" s="13" t="e">
        <f t="shared" si="2"/>
        <v>#REF!</v>
      </c>
      <c r="S27" s="13">
        <f t="shared" si="3"/>
        <v>47200</v>
      </c>
      <c r="T27" s="15"/>
      <c r="U27" s="15"/>
      <c r="V27" s="14" t="e">
        <f t="shared" si="4"/>
        <v>#REF!</v>
      </c>
      <c r="W27" s="15" t="e">
        <f>+#REF!-H27</f>
        <v>#REF!</v>
      </c>
      <c r="X27" s="15"/>
      <c r="Y27" s="15"/>
      <c r="Z27" s="15"/>
      <c r="AA27" s="15"/>
      <c r="AB27" s="15"/>
      <c r="AC27" s="15"/>
      <c r="AD27" s="11" t="str">
        <f>VLOOKUP(D27,'[1]Munnar Members 09.03.23'!$D$2:$AH$93,9,0)</f>
        <v>Last conversation with member in 2011</v>
      </c>
    </row>
    <row r="28" spans="1:30" x14ac:dyDescent="0.3">
      <c r="A28" s="17">
        <v>27</v>
      </c>
      <c r="B28" s="15" t="s">
        <v>108</v>
      </c>
      <c r="C28" s="9" t="s">
        <v>23</v>
      </c>
      <c r="D28" s="15" t="s">
        <v>109</v>
      </c>
      <c r="E28" s="9" t="s">
        <v>25</v>
      </c>
      <c r="F28" s="9" t="s">
        <v>26</v>
      </c>
      <c r="G28" s="15" t="s">
        <v>110</v>
      </c>
      <c r="H28" s="15">
        <v>1996</v>
      </c>
      <c r="I28" s="15" t="s">
        <v>111</v>
      </c>
      <c r="J28" s="9"/>
      <c r="K28" s="11">
        <f>VLOOKUP(D28,'[1]Munnar Members 09.03.23'!$D$2:$AH$93,4,0)</f>
        <v>59000</v>
      </c>
      <c r="L28" s="11">
        <f>VLOOKUP(D28,'[1]Munnar Members 09.03.23'!$D$2:$AH$93,4,0)</f>
        <v>59000</v>
      </c>
      <c r="M28" s="11">
        <f>VLOOKUP(D28,'[1]Munnar Members 09.03.23'!$D$2:$AH$93,5,0)</f>
        <v>59000</v>
      </c>
      <c r="N28" s="11" t="str">
        <f>VLOOKUP(D28,'[1]Munnar Members 09.03.23'!$D$2:$AH$93,7,0)</f>
        <v>I.R.M</v>
      </c>
      <c r="O28" s="12">
        <f t="shared" si="0"/>
        <v>0</v>
      </c>
      <c r="P28" s="15" t="e">
        <f>+#REF!-H28</f>
        <v>#REF!</v>
      </c>
      <c r="Q28" s="13">
        <f t="shared" si="1"/>
        <v>47200</v>
      </c>
      <c r="R28" s="13" t="e">
        <f t="shared" si="2"/>
        <v>#REF!</v>
      </c>
      <c r="S28" s="13">
        <f t="shared" si="3"/>
        <v>47200</v>
      </c>
      <c r="T28" s="15"/>
      <c r="U28" s="15"/>
      <c r="V28" s="14" t="e">
        <f t="shared" si="4"/>
        <v>#REF!</v>
      </c>
      <c r="W28" s="15" t="e">
        <f>+#REF!-H28</f>
        <v>#REF!</v>
      </c>
      <c r="X28" s="15"/>
      <c r="Y28" s="15"/>
      <c r="Z28" s="15"/>
      <c r="AA28" s="15"/>
      <c r="AB28" s="15"/>
      <c r="AC28" s="15"/>
      <c r="AD28" s="11" t="str">
        <f>VLOOKUP(D28,'[1]Munnar Members 09.03.23'!$D$2:$AH$93,9,0)</f>
        <v>Last conversation till 2014</v>
      </c>
    </row>
    <row r="29" spans="1:30" x14ac:dyDescent="0.3">
      <c r="A29" s="17">
        <v>28</v>
      </c>
      <c r="B29" s="15" t="s">
        <v>112</v>
      </c>
      <c r="C29" s="9" t="s">
        <v>23</v>
      </c>
      <c r="D29" s="15" t="s">
        <v>113</v>
      </c>
      <c r="E29" s="9" t="s">
        <v>25</v>
      </c>
      <c r="F29" s="9" t="s">
        <v>26</v>
      </c>
      <c r="G29" s="15" t="s">
        <v>114</v>
      </c>
      <c r="H29" s="15">
        <v>1996</v>
      </c>
      <c r="I29" s="15" t="s">
        <v>115</v>
      </c>
      <c r="J29" s="9"/>
      <c r="K29" s="11">
        <f>VLOOKUP(D29,'[1]Munnar Members 09.03.23'!$D$2:$AH$93,4,0)</f>
        <v>59000</v>
      </c>
      <c r="L29" s="11">
        <f>VLOOKUP(D29,'[1]Munnar Members 09.03.23'!$D$2:$AH$93,4,0)</f>
        <v>59000</v>
      </c>
      <c r="M29" s="11">
        <f>VLOOKUP(D29,'[1]Munnar Members 09.03.23'!$D$2:$AH$93,5,0)</f>
        <v>59000</v>
      </c>
      <c r="N29" s="11" t="str">
        <f>VLOOKUP(D29,'[1]Munnar Members 09.03.23'!$D$2:$AH$93,7,0)</f>
        <v>I.R.M</v>
      </c>
      <c r="O29" s="12">
        <f t="shared" si="0"/>
        <v>0</v>
      </c>
      <c r="P29" s="15" t="e">
        <f>+#REF!-H29</f>
        <v>#REF!</v>
      </c>
      <c r="Q29" s="13">
        <f t="shared" si="1"/>
        <v>47200</v>
      </c>
      <c r="R29" s="13" t="e">
        <f t="shared" si="2"/>
        <v>#REF!</v>
      </c>
      <c r="S29" s="13">
        <f t="shared" si="3"/>
        <v>47200</v>
      </c>
      <c r="T29" s="15"/>
      <c r="U29" s="15"/>
      <c r="V29" s="14" t="e">
        <f t="shared" si="4"/>
        <v>#REF!</v>
      </c>
      <c r="W29" s="15" t="e">
        <f>+#REF!-H29</f>
        <v>#REF!</v>
      </c>
      <c r="X29" s="15"/>
      <c r="Y29" s="15"/>
      <c r="Z29" s="15"/>
      <c r="AA29" s="15"/>
      <c r="AB29" s="15"/>
      <c r="AC29" s="15"/>
      <c r="AD29" s="11" t="str">
        <f>VLOOKUP(D29,'[1]Munnar Members 09.03.23'!$D$2:$AH$93,9,0)</f>
        <v>Last conversation with member in 2009</v>
      </c>
    </row>
    <row r="30" spans="1:30" x14ac:dyDescent="0.3">
      <c r="A30" s="17">
        <v>29</v>
      </c>
      <c r="B30" s="15" t="s">
        <v>116</v>
      </c>
      <c r="C30" s="9" t="s">
        <v>23</v>
      </c>
      <c r="D30" s="15" t="s">
        <v>117</v>
      </c>
      <c r="E30" s="9" t="s">
        <v>25</v>
      </c>
      <c r="F30" s="9" t="s">
        <v>26</v>
      </c>
      <c r="G30" s="15" t="s">
        <v>110</v>
      </c>
      <c r="H30" s="15">
        <v>1996</v>
      </c>
      <c r="I30" s="15" t="s">
        <v>118</v>
      </c>
      <c r="J30" s="9"/>
      <c r="K30" s="11">
        <f>VLOOKUP(D30,'[1]Munnar Members 09.03.23'!$D$2:$AH$93,4,0)</f>
        <v>59000</v>
      </c>
      <c r="L30" s="11">
        <f>VLOOKUP(D30,'[1]Munnar Members 09.03.23'!$D$2:$AH$93,4,0)</f>
        <v>59000</v>
      </c>
      <c r="M30" s="11">
        <f>VLOOKUP(D30,'[1]Munnar Members 09.03.23'!$D$2:$AH$93,5,0)</f>
        <v>39600</v>
      </c>
      <c r="N30" s="11" t="str">
        <f>VLOOKUP(D30,'[1]Munnar Members 09.03.23'!$D$2:$AH$93,7,0)</f>
        <v>Outstanding</v>
      </c>
      <c r="O30" s="12">
        <f t="shared" si="0"/>
        <v>19400</v>
      </c>
      <c r="P30" s="15" t="e">
        <f>+#REF!-H30</f>
        <v>#REF!</v>
      </c>
      <c r="Q30" s="13">
        <f t="shared" si="1"/>
        <v>31680</v>
      </c>
      <c r="R30" s="13" t="e">
        <f t="shared" si="2"/>
        <v>#REF!</v>
      </c>
      <c r="S30" s="13">
        <f t="shared" si="3"/>
        <v>31680</v>
      </c>
      <c r="T30" s="15"/>
      <c r="U30" s="15"/>
      <c r="V30" s="14" t="e">
        <f t="shared" si="4"/>
        <v>#REF!</v>
      </c>
      <c r="W30" s="15" t="e">
        <f>+#REF!-H30</f>
        <v>#REF!</v>
      </c>
      <c r="X30" s="15"/>
      <c r="Y30" s="15"/>
      <c r="Z30" s="15"/>
      <c r="AA30" s="15"/>
      <c r="AB30" s="15"/>
      <c r="AC30" s="15"/>
      <c r="AD30" s="11" t="str">
        <f>VLOOKUP(D30,'[1]Munnar Members 09.03.23'!$D$2:$AH$93,9,0)</f>
        <v>Letter sent to member to clear his outstanding
(Outstanding Rs 19400/-) last communication 2005</v>
      </c>
    </row>
    <row r="31" spans="1:30" x14ac:dyDescent="0.3">
      <c r="A31" s="17">
        <v>30</v>
      </c>
      <c r="B31" s="15" t="s">
        <v>119</v>
      </c>
      <c r="C31" s="9" t="s">
        <v>23</v>
      </c>
      <c r="D31" s="15" t="s">
        <v>120</v>
      </c>
      <c r="E31" s="9" t="s">
        <v>25</v>
      </c>
      <c r="F31" s="9" t="s">
        <v>26</v>
      </c>
      <c r="G31" s="15" t="s">
        <v>106</v>
      </c>
      <c r="H31" s="15">
        <v>1996</v>
      </c>
      <c r="I31" s="15" t="s">
        <v>121</v>
      </c>
      <c r="J31" s="9"/>
      <c r="K31" s="11">
        <f>VLOOKUP(D31,'[1]Munnar Members 09.03.23'!$D$2:$AH$93,4,0)</f>
        <v>59000</v>
      </c>
      <c r="L31" s="11">
        <f>VLOOKUP(D31,'[1]Munnar Members 09.03.23'!$D$2:$AH$93,4,0)</f>
        <v>59000</v>
      </c>
      <c r="M31" s="11">
        <f>VLOOKUP(D31,'[1]Munnar Members 09.03.23'!$D$2:$AH$93,5,0)</f>
        <v>56050</v>
      </c>
      <c r="N31" s="11" t="str">
        <f>VLOOKUP(D31,'[1]Munnar Members 09.03.23'!$D$2:$AH$93,7,0)</f>
        <v>I.R.M</v>
      </c>
      <c r="O31" s="12">
        <f t="shared" si="0"/>
        <v>2950</v>
      </c>
      <c r="P31" s="15" t="e">
        <f>+#REF!-H31</f>
        <v>#REF!</v>
      </c>
      <c r="Q31" s="13">
        <f t="shared" si="1"/>
        <v>44840</v>
      </c>
      <c r="R31" s="13" t="e">
        <f t="shared" si="2"/>
        <v>#REF!</v>
      </c>
      <c r="S31" s="13">
        <f t="shared" si="3"/>
        <v>44840</v>
      </c>
      <c r="T31" s="15"/>
      <c r="U31" s="15"/>
      <c r="V31" s="14" t="e">
        <f t="shared" si="4"/>
        <v>#REF!</v>
      </c>
      <c r="W31" s="15" t="e">
        <f>+#REF!-H31</f>
        <v>#REF!</v>
      </c>
      <c r="X31" s="15"/>
      <c r="Y31" s="15"/>
      <c r="Z31" s="15"/>
      <c r="AA31" s="15"/>
      <c r="AB31" s="15"/>
      <c r="AC31" s="15"/>
      <c r="AD31" s="11" t="str">
        <f>VLOOKUP(D31,'[1]Munnar Members 09.03.23'!$D$2:$AH$93,9,0)</f>
        <v>Last conversation with member in 1996 copy of application not org.</v>
      </c>
    </row>
    <row r="32" spans="1:30" x14ac:dyDescent="0.3">
      <c r="A32" s="17">
        <v>31</v>
      </c>
      <c r="B32" s="15" t="s">
        <v>122</v>
      </c>
      <c r="C32" s="9" t="s">
        <v>23</v>
      </c>
      <c r="D32" s="15" t="s">
        <v>123</v>
      </c>
      <c r="E32" s="9" t="s">
        <v>25</v>
      </c>
      <c r="F32" s="9" t="s">
        <v>26</v>
      </c>
      <c r="G32" s="15" t="s">
        <v>106</v>
      </c>
      <c r="H32" s="15">
        <v>1996</v>
      </c>
      <c r="I32" s="15" t="s">
        <v>124</v>
      </c>
      <c r="J32" s="9"/>
      <c r="K32" s="11">
        <f>VLOOKUP(D32,'[1]Munnar Members 09.03.23'!$D$2:$AH$93,4,0)</f>
        <v>59000</v>
      </c>
      <c r="L32" s="11">
        <f>VLOOKUP(D32,'[1]Munnar Members 09.03.23'!$D$2:$AH$93,4,0)</f>
        <v>59000</v>
      </c>
      <c r="M32" s="11">
        <f>VLOOKUP(D32,'[1]Munnar Members 09.03.23'!$D$2:$AH$93,5,0)</f>
        <v>50150</v>
      </c>
      <c r="N32" s="11" t="str">
        <f>VLOOKUP(D32,'[1]Munnar Members 09.03.23'!$D$2:$AH$93,7,0)</f>
        <v>Outstanding</v>
      </c>
      <c r="O32" s="12">
        <f t="shared" si="0"/>
        <v>8850</v>
      </c>
      <c r="P32" s="15" t="e">
        <f>+#REF!-H32</f>
        <v>#REF!</v>
      </c>
      <c r="Q32" s="13">
        <f t="shared" si="1"/>
        <v>40120</v>
      </c>
      <c r="R32" s="13" t="e">
        <f t="shared" si="2"/>
        <v>#REF!</v>
      </c>
      <c r="S32" s="13">
        <f t="shared" si="3"/>
        <v>40120</v>
      </c>
      <c r="T32" s="15"/>
      <c r="U32" s="15"/>
      <c r="V32" s="14" t="e">
        <f t="shared" si="4"/>
        <v>#REF!</v>
      </c>
      <c r="W32" s="15" t="e">
        <f>+#REF!-H32</f>
        <v>#REF!</v>
      </c>
      <c r="X32" s="15"/>
      <c r="Y32" s="15"/>
      <c r="Z32" s="15"/>
      <c r="AA32" s="15"/>
      <c r="AB32" s="15"/>
      <c r="AC32" s="15"/>
      <c r="AD32" s="11" t="str">
        <f>VLOOKUP(D32,'[1]Munnar Members 09.03.23'!$D$2:$AH$93,9,0)</f>
        <v>In 1996, Mr. Girish Phake nominated 
Mr. VT Aghao (authorized signatory) 
(Outstanding Rs 8850/-)</v>
      </c>
    </row>
    <row r="33" spans="1:30" x14ac:dyDescent="0.3">
      <c r="A33" s="17">
        <v>32</v>
      </c>
      <c r="B33" s="15" t="s">
        <v>125</v>
      </c>
      <c r="C33" s="9" t="s">
        <v>23</v>
      </c>
      <c r="D33" s="15" t="s">
        <v>126</v>
      </c>
      <c r="E33" s="9" t="s">
        <v>25</v>
      </c>
      <c r="F33" s="9" t="s">
        <v>26</v>
      </c>
      <c r="G33" s="15" t="s">
        <v>106</v>
      </c>
      <c r="H33" s="15">
        <v>1996</v>
      </c>
      <c r="I33" s="15" t="s">
        <v>127</v>
      </c>
      <c r="J33" s="9"/>
      <c r="K33" s="11">
        <f>VLOOKUP(D33,'[1]Munnar Members 09.03.23'!$D$2:$AH$93,4,0)</f>
        <v>59000</v>
      </c>
      <c r="L33" s="11">
        <f>VLOOKUP(D33,'[1]Munnar Members 09.03.23'!$D$2:$AH$93,4,0)</f>
        <v>59000</v>
      </c>
      <c r="M33" s="11">
        <f>VLOOKUP(D33,'[1]Munnar Members 09.03.23'!$D$2:$AH$93,5,0)</f>
        <v>56050</v>
      </c>
      <c r="N33" s="11" t="str">
        <f>VLOOKUP(D33,'[1]Munnar Members 09.03.23'!$D$2:$AH$93,7,0)</f>
        <v>I.R.M</v>
      </c>
      <c r="O33" s="12">
        <f t="shared" si="0"/>
        <v>2950</v>
      </c>
      <c r="P33" s="15" t="e">
        <f>+#REF!-H33</f>
        <v>#REF!</v>
      </c>
      <c r="Q33" s="13">
        <f t="shared" si="1"/>
        <v>44840</v>
      </c>
      <c r="R33" s="13" t="e">
        <f t="shared" si="2"/>
        <v>#REF!</v>
      </c>
      <c r="S33" s="13">
        <f t="shared" si="3"/>
        <v>44840</v>
      </c>
      <c r="T33" s="15"/>
      <c r="U33" s="15"/>
      <c r="V33" s="14" t="e">
        <f t="shared" si="4"/>
        <v>#REF!</v>
      </c>
      <c r="W33" s="15" t="e">
        <f>+#REF!-H33</f>
        <v>#REF!</v>
      </c>
      <c r="X33" s="15"/>
      <c r="Y33" s="15"/>
      <c r="Z33" s="15"/>
      <c r="AA33" s="15"/>
      <c r="AB33" s="15"/>
      <c r="AC33" s="15"/>
      <c r="AD33" s="11" t="str">
        <f>VLOOKUP(D33,'[1]Munnar Members 09.03.23'!$D$2:$AH$93,9,0)</f>
        <v>Last conversation till 2000</v>
      </c>
    </row>
    <row r="34" spans="1:30" x14ac:dyDescent="0.3">
      <c r="A34" s="17">
        <v>33</v>
      </c>
      <c r="B34" s="15" t="s">
        <v>128</v>
      </c>
      <c r="C34" s="9" t="s">
        <v>23</v>
      </c>
      <c r="D34" s="15" t="s">
        <v>129</v>
      </c>
      <c r="E34" s="9" t="s">
        <v>25</v>
      </c>
      <c r="F34" s="9" t="s">
        <v>26</v>
      </c>
      <c r="G34" s="15" t="s">
        <v>110</v>
      </c>
      <c r="H34" s="15">
        <v>1996</v>
      </c>
      <c r="I34" s="15" t="s">
        <v>130</v>
      </c>
      <c r="J34" s="9"/>
      <c r="K34" s="11">
        <f>VLOOKUP(D34,'[1]Munnar Members 09.03.23'!$D$2:$AH$93,4,0)</f>
        <v>45000</v>
      </c>
      <c r="L34" s="11">
        <f>VLOOKUP(D34,'[1]Munnar Members 09.03.23'!$D$2:$AH$93,4,0)</f>
        <v>45000</v>
      </c>
      <c r="M34" s="11">
        <f>VLOOKUP(D34,'[1]Munnar Members 09.03.23'!$D$2:$AH$93,5,0)</f>
        <v>45000</v>
      </c>
      <c r="N34" s="11" t="str">
        <f>VLOOKUP(D34,'[1]Munnar Members 09.03.23'!$D$2:$AH$93,7,0)</f>
        <v>I.R.M</v>
      </c>
      <c r="O34" s="12">
        <f t="shared" si="0"/>
        <v>0</v>
      </c>
      <c r="P34" s="15" t="e">
        <f>+#REF!-H34</f>
        <v>#REF!</v>
      </c>
      <c r="Q34" s="13">
        <f t="shared" si="1"/>
        <v>36000</v>
      </c>
      <c r="R34" s="13" t="e">
        <f t="shared" si="2"/>
        <v>#REF!</v>
      </c>
      <c r="S34" s="13">
        <f t="shared" si="3"/>
        <v>36000</v>
      </c>
      <c r="T34" s="15"/>
      <c r="U34" s="15"/>
      <c r="V34" s="14" t="e">
        <f t="shared" si="4"/>
        <v>#REF!</v>
      </c>
      <c r="W34" s="15" t="e">
        <f>+#REF!-H34</f>
        <v>#REF!</v>
      </c>
      <c r="X34" s="15"/>
      <c r="Y34" s="15"/>
      <c r="Z34" s="15"/>
      <c r="AA34" s="15"/>
      <c r="AB34" s="15"/>
      <c r="AC34" s="15"/>
      <c r="AD34" s="11" t="str">
        <f>VLOOKUP(D34,'[1]Munnar Members 09.03.23'!$D$2:$AH$93,9,0)</f>
        <v>Last conversation with member in 1996</v>
      </c>
    </row>
    <row r="35" spans="1:30" x14ac:dyDescent="0.3">
      <c r="A35" s="17">
        <v>34</v>
      </c>
      <c r="B35" s="15" t="s">
        <v>131</v>
      </c>
      <c r="C35" s="9" t="s">
        <v>23</v>
      </c>
      <c r="D35" s="15" t="s">
        <v>132</v>
      </c>
      <c r="E35" s="9" t="s">
        <v>25</v>
      </c>
      <c r="F35" s="9" t="s">
        <v>26</v>
      </c>
      <c r="G35" s="15" t="s">
        <v>106</v>
      </c>
      <c r="H35" s="15">
        <v>1996</v>
      </c>
      <c r="I35" s="15" t="s">
        <v>133</v>
      </c>
      <c r="J35" s="9"/>
      <c r="K35" s="11">
        <f>VLOOKUP(D35,'[1]Munnar Members 09.03.23'!$D$2:$AH$93,4,0)</f>
        <v>59000</v>
      </c>
      <c r="L35" s="11">
        <f>VLOOKUP(D35,'[1]Munnar Members 09.03.23'!$D$2:$AH$93,4,0)</f>
        <v>59000</v>
      </c>
      <c r="M35" s="11">
        <f>VLOOKUP(D35,'[1]Munnar Members 09.03.23'!$D$2:$AH$93,5,0)</f>
        <v>14750</v>
      </c>
      <c r="N35" s="11" t="str">
        <f>VLOOKUP(D35,'[1]Munnar Members 09.03.23'!$D$2:$AH$93,7,0)</f>
        <v>Outstanding</v>
      </c>
      <c r="O35" s="12">
        <f t="shared" si="0"/>
        <v>44250</v>
      </c>
      <c r="P35" s="15" t="e">
        <f>+#REF!-H35</f>
        <v>#REF!</v>
      </c>
      <c r="Q35" s="13">
        <f t="shared" si="1"/>
        <v>11800</v>
      </c>
      <c r="R35" s="13" t="e">
        <f t="shared" si="2"/>
        <v>#REF!</v>
      </c>
      <c r="S35" s="13">
        <f t="shared" si="3"/>
        <v>11800</v>
      </c>
      <c r="T35" s="15"/>
      <c r="U35" s="15"/>
      <c r="V35" s="14" t="e">
        <f t="shared" si="4"/>
        <v>#REF!</v>
      </c>
      <c r="W35" s="15" t="e">
        <f>+#REF!-H35</f>
        <v>#REF!</v>
      </c>
      <c r="X35" s="15"/>
      <c r="Y35" s="15"/>
      <c r="Z35" s="15"/>
      <c r="AA35" s="15"/>
      <c r="AB35" s="15"/>
      <c r="AC35" s="15"/>
      <c r="AD35" s="11" t="str">
        <f>VLOOKUP(D35,'[1]Munnar Members 09.03.23'!$D$2:$AH$93,9,0)</f>
        <v>No conversation with member till date
(Outstanding Rs 44250/-)</v>
      </c>
    </row>
    <row r="36" spans="1:30" x14ac:dyDescent="0.3">
      <c r="A36" s="17">
        <v>35</v>
      </c>
      <c r="B36" s="15" t="s">
        <v>134</v>
      </c>
      <c r="C36" s="9" t="s">
        <v>23</v>
      </c>
      <c r="D36" s="15" t="s">
        <v>135</v>
      </c>
      <c r="E36" s="9" t="s">
        <v>25</v>
      </c>
      <c r="F36" s="9" t="s">
        <v>26</v>
      </c>
      <c r="G36" s="15" t="s">
        <v>110</v>
      </c>
      <c r="H36" s="15">
        <v>1996</v>
      </c>
      <c r="I36" s="15" t="s">
        <v>136</v>
      </c>
      <c r="J36" s="9"/>
      <c r="K36" s="11">
        <f>VLOOKUP(D36,'[1]Munnar Members 09.03.23'!$D$2:$AH$93,4,0)</f>
        <v>28000</v>
      </c>
      <c r="L36" s="11">
        <f>VLOOKUP(D36,'[1]Munnar Members 09.03.23'!$D$2:$AH$93,4,0)</f>
        <v>28000</v>
      </c>
      <c r="M36" s="11">
        <f>VLOOKUP(D36,'[1]Munnar Members 09.03.23'!$D$2:$AH$93,5,0)</f>
        <v>17200</v>
      </c>
      <c r="N36" s="11" t="str">
        <f>VLOOKUP(D36,'[1]Munnar Members 09.03.23'!$D$2:$AH$93,7,0)</f>
        <v>Outstanding</v>
      </c>
      <c r="O36" s="12">
        <f t="shared" si="0"/>
        <v>10800</v>
      </c>
      <c r="P36" s="15" t="e">
        <f>+#REF!-H36</f>
        <v>#REF!</v>
      </c>
      <c r="Q36" s="13">
        <f t="shared" si="1"/>
        <v>13760</v>
      </c>
      <c r="R36" s="13" t="e">
        <f t="shared" si="2"/>
        <v>#REF!</v>
      </c>
      <c r="S36" s="13">
        <f t="shared" si="3"/>
        <v>13760</v>
      </c>
      <c r="T36" s="15"/>
      <c r="U36" s="15"/>
      <c r="V36" s="14" t="e">
        <f t="shared" si="4"/>
        <v>#REF!</v>
      </c>
      <c r="W36" s="15" t="e">
        <f>+#REF!-H36</f>
        <v>#REF!</v>
      </c>
      <c r="X36" s="15"/>
      <c r="Y36" s="15"/>
      <c r="Z36" s="15"/>
      <c r="AA36" s="15"/>
      <c r="AB36" s="15"/>
      <c r="AC36" s="15"/>
      <c r="AD36" s="11" t="str">
        <f>VLOOKUP(D36,'[1]Munnar Members 09.03.23'!$D$2:$AH$93,9,0)</f>
        <v>Last conversation till 1996 
(Outstanding Rs 10800/-)</v>
      </c>
    </row>
    <row r="37" spans="1:30" x14ac:dyDescent="0.3">
      <c r="A37" s="17">
        <v>36</v>
      </c>
      <c r="B37" s="15" t="s">
        <v>137</v>
      </c>
      <c r="C37" s="9" t="s">
        <v>23</v>
      </c>
      <c r="D37" s="15" t="s">
        <v>138</v>
      </c>
      <c r="E37" s="9" t="s">
        <v>25</v>
      </c>
      <c r="F37" s="9" t="s">
        <v>26</v>
      </c>
      <c r="G37" s="15" t="s">
        <v>110</v>
      </c>
      <c r="H37" s="15">
        <v>1996</v>
      </c>
      <c r="I37" s="15" t="s">
        <v>139</v>
      </c>
      <c r="J37" s="9"/>
      <c r="K37" s="11">
        <f>VLOOKUP(D37,'[1]Munnar Members 09.03.23'!$D$2:$AH$93,4,0)</f>
        <v>59000</v>
      </c>
      <c r="L37" s="11">
        <f>VLOOKUP(D37,'[1]Munnar Members 09.03.23'!$D$2:$AH$93,4,0)</f>
        <v>59000</v>
      </c>
      <c r="M37" s="11">
        <f>VLOOKUP(D37,'[1]Munnar Members 09.03.23'!$D$2:$AH$93,5,0)</f>
        <v>17700</v>
      </c>
      <c r="N37" s="11" t="str">
        <f>VLOOKUP(D37,'[1]Munnar Members 09.03.23'!$D$2:$AH$93,7,0)</f>
        <v>I.R.M</v>
      </c>
      <c r="O37" s="12">
        <f t="shared" si="0"/>
        <v>41300</v>
      </c>
      <c r="P37" s="15" t="e">
        <f>+#REF!-H37</f>
        <v>#REF!</v>
      </c>
      <c r="Q37" s="13">
        <f t="shared" si="1"/>
        <v>14160</v>
      </c>
      <c r="R37" s="13" t="e">
        <f t="shared" si="2"/>
        <v>#REF!</v>
      </c>
      <c r="S37" s="13">
        <f t="shared" si="3"/>
        <v>14160</v>
      </c>
      <c r="T37" s="15"/>
      <c r="U37" s="15"/>
      <c r="V37" s="14" t="e">
        <f t="shared" si="4"/>
        <v>#REF!</v>
      </c>
      <c r="W37" s="15" t="e">
        <f>+#REF!-H37</f>
        <v>#REF!</v>
      </c>
      <c r="X37" s="15"/>
      <c r="Y37" s="15"/>
      <c r="Z37" s="15"/>
      <c r="AA37" s="15"/>
      <c r="AB37" s="15"/>
      <c r="AC37" s="15"/>
      <c r="AD37" s="11" t="str">
        <f>VLOOKUP(D37,'[1]Munnar Members 09.03.23'!$D$2:$AH$93,9,0)</f>
        <v xml:space="preserve">All detail of member's missed from file </v>
      </c>
    </row>
    <row r="38" spans="1:30" x14ac:dyDescent="0.3">
      <c r="A38" s="17">
        <v>37</v>
      </c>
      <c r="B38" s="15" t="s">
        <v>140</v>
      </c>
      <c r="C38" s="9" t="s">
        <v>23</v>
      </c>
      <c r="D38" s="15" t="s">
        <v>141</v>
      </c>
      <c r="E38" s="9" t="s">
        <v>25</v>
      </c>
      <c r="F38" s="9" t="s">
        <v>26</v>
      </c>
      <c r="G38" s="15" t="s">
        <v>110</v>
      </c>
      <c r="H38" s="15">
        <v>1996</v>
      </c>
      <c r="I38" s="15" t="s">
        <v>142</v>
      </c>
      <c r="J38" s="9"/>
      <c r="K38" s="11">
        <f>VLOOKUP(D38,'[1]Munnar Members 09.03.23'!$D$2:$AH$93,4,0)</f>
        <v>81000</v>
      </c>
      <c r="L38" s="11">
        <f>VLOOKUP(D38,'[1]Munnar Members 09.03.23'!$D$2:$AH$93,4,0)</f>
        <v>81000</v>
      </c>
      <c r="M38" s="11">
        <f>VLOOKUP(D38,'[1]Munnar Members 09.03.23'!$D$2:$AH$93,5,0)</f>
        <v>81000</v>
      </c>
      <c r="N38" s="11" t="str">
        <f>VLOOKUP(D38,'[1]Munnar Members 09.03.23'!$D$2:$AH$93,7,0)</f>
        <v>I.R.M</v>
      </c>
      <c r="O38" s="12">
        <f t="shared" si="0"/>
        <v>0</v>
      </c>
      <c r="P38" s="15" t="e">
        <f>+#REF!-H38</f>
        <v>#REF!</v>
      </c>
      <c r="Q38" s="13">
        <f t="shared" si="1"/>
        <v>64800</v>
      </c>
      <c r="R38" s="13" t="e">
        <f t="shared" si="2"/>
        <v>#REF!</v>
      </c>
      <c r="S38" s="13">
        <f t="shared" si="3"/>
        <v>64800</v>
      </c>
      <c r="T38" s="15"/>
      <c r="U38" s="15"/>
      <c r="V38" s="14" t="e">
        <f t="shared" si="4"/>
        <v>#REF!</v>
      </c>
      <c r="W38" s="15" t="e">
        <f>+#REF!-H38</f>
        <v>#REF!</v>
      </c>
      <c r="X38" s="15"/>
      <c r="Y38" s="15"/>
      <c r="Z38" s="15"/>
      <c r="AA38" s="15"/>
      <c r="AB38" s="15"/>
      <c r="AC38" s="15"/>
      <c r="AD38" s="11" t="str">
        <f>VLOOKUP(D38,'[1]Munnar Members 09.03.23'!$D$2:$AH$93,9,0)</f>
        <v>Last conversation till 1996</v>
      </c>
    </row>
    <row r="39" spans="1:30" x14ac:dyDescent="0.3">
      <c r="A39" s="17">
        <v>38</v>
      </c>
      <c r="B39" s="15" t="s">
        <v>143</v>
      </c>
      <c r="C39" s="9" t="s">
        <v>23</v>
      </c>
      <c r="D39" s="15" t="s">
        <v>144</v>
      </c>
      <c r="E39" s="9" t="s">
        <v>25</v>
      </c>
      <c r="F39" s="9" t="s">
        <v>26</v>
      </c>
      <c r="G39" s="15" t="s">
        <v>110</v>
      </c>
      <c r="H39" s="15">
        <v>1996</v>
      </c>
      <c r="I39" s="15" t="s">
        <v>145</v>
      </c>
      <c r="J39" s="9"/>
      <c r="K39" s="11">
        <f>VLOOKUP(D39,'[1]Munnar Members 09.03.23'!$D$2:$AH$93,4,0)</f>
        <v>28000</v>
      </c>
      <c r="L39" s="11">
        <f>VLOOKUP(D39,'[1]Munnar Members 09.03.23'!$D$2:$AH$93,4,0)</f>
        <v>28000</v>
      </c>
      <c r="M39" s="11">
        <f>VLOOKUP(D39,'[1]Munnar Members 09.03.23'!$D$2:$AH$93,5,0)</f>
        <v>28000</v>
      </c>
      <c r="N39" s="11" t="str">
        <f>VLOOKUP(D39,'[1]Munnar Members 09.03.23'!$D$2:$AH$93,7,0)</f>
        <v>I.R.M</v>
      </c>
      <c r="O39" s="12">
        <f t="shared" si="0"/>
        <v>0</v>
      </c>
      <c r="P39" s="15" t="e">
        <f>+#REF!-H39</f>
        <v>#REF!</v>
      </c>
      <c r="Q39" s="13">
        <f t="shared" si="1"/>
        <v>22400</v>
      </c>
      <c r="R39" s="13" t="e">
        <f t="shared" si="2"/>
        <v>#REF!</v>
      </c>
      <c r="S39" s="13">
        <f t="shared" si="3"/>
        <v>22400</v>
      </c>
      <c r="T39" s="15"/>
      <c r="U39" s="15"/>
      <c r="V39" s="14" t="e">
        <f t="shared" si="4"/>
        <v>#REF!</v>
      </c>
      <c r="W39" s="15" t="e">
        <f>+#REF!-H39</f>
        <v>#REF!</v>
      </c>
      <c r="X39" s="15"/>
      <c r="Y39" s="15"/>
      <c r="Z39" s="15"/>
      <c r="AA39" s="15"/>
      <c r="AB39" s="15"/>
      <c r="AC39" s="15"/>
      <c r="AD39" s="11" t="str">
        <f>VLOOKUP(D39,'[1]Munnar Members 09.03.23'!$D$2:$AH$93,9,0)</f>
        <v>Last conversation till 1999</v>
      </c>
    </row>
    <row r="40" spans="1:30" x14ac:dyDescent="0.3">
      <c r="A40" s="17">
        <v>39</v>
      </c>
      <c r="B40" s="15" t="s">
        <v>146</v>
      </c>
      <c r="C40" s="9" t="s">
        <v>23</v>
      </c>
      <c r="D40" s="15" t="s">
        <v>147</v>
      </c>
      <c r="E40" s="9" t="s">
        <v>25</v>
      </c>
      <c r="F40" s="9" t="s">
        <v>26</v>
      </c>
      <c r="G40" s="15" t="s">
        <v>148</v>
      </c>
      <c r="H40" s="15">
        <v>1996</v>
      </c>
      <c r="I40" s="15" t="s">
        <v>149</v>
      </c>
      <c r="J40" s="9"/>
      <c r="K40" s="11">
        <f>VLOOKUP(D40,'[1]Munnar Members 09.03.23'!$D$2:$AH$93,4,0)</f>
        <v>100000</v>
      </c>
      <c r="L40" s="11">
        <f>VLOOKUP(D40,'[1]Munnar Members 09.03.23'!$D$2:$AH$93,4,0)</f>
        <v>100000</v>
      </c>
      <c r="M40" s="11">
        <f>VLOOKUP(D40,'[1]Munnar Members 09.03.23'!$D$2:$AH$93,5,0)</f>
        <v>95000</v>
      </c>
      <c r="N40" s="11" t="str">
        <f>VLOOKUP(D40,'[1]Munnar Members 09.03.23'!$D$2:$AH$93,7,0)</f>
        <v>I.R.M</v>
      </c>
      <c r="O40" s="12">
        <f t="shared" si="0"/>
        <v>5000</v>
      </c>
      <c r="P40" s="15" t="e">
        <f>+#REF!-H40</f>
        <v>#REF!</v>
      </c>
      <c r="Q40" s="13">
        <f t="shared" si="1"/>
        <v>76000</v>
      </c>
      <c r="R40" s="13" t="e">
        <f t="shared" si="2"/>
        <v>#REF!</v>
      </c>
      <c r="S40" s="13">
        <f t="shared" si="3"/>
        <v>76000</v>
      </c>
      <c r="T40" s="15"/>
      <c r="U40" s="15"/>
      <c r="V40" s="14" t="e">
        <f t="shared" si="4"/>
        <v>#REF!</v>
      </c>
      <c r="W40" s="15" t="e">
        <f>+#REF!-H40</f>
        <v>#REF!</v>
      </c>
      <c r="X40" s="15"/>
      <c r="Y40" s="15"/>
      <c r="Z40" s="15"/>
      <c r="AA40" s="15"/>
      <c r="AB40" s="15"/>
      <c r="AC40" s="15"/>
      <c r="AD40" s="11" t="str">
        <f>VLOOKUP(D40,'[1]Munnar Members 09.03.23'!$D$2:$AH$93,9,0)</f>
        <v>Legal document in file,,last communication 2001</v>
      </c>
    </row>
    <row r="41" spans="1:30" x14ac:dyDescent="0.3">
      <c r="A41" s="17">
        <v>40</v>
      </c>
      <c r="B41" s="15" t="s">
        <v>150</v>
      </c>
      <c r="C41" s="9" t="s">
        <v>23</v>
      </c>
      <c r="D41" s="15" t="s">
        <v>151</v>
      </c>
      <c r="E41" s="9" t="s">
        <v>25</v>
      </c>
      <c r="F41" s="9" t="s">
        <v>26</v>
      </c>
      <c r="G41" s="15" t="s">
        <v>152</v>
      </c>
      <c r="H41" s="15">
        <v>1996</v>
      </c>
      <c r="I41" s="15" t="s">
        <v>153</v>
      </c>
      <c r="J41" s="9"/>
      <c r="K41" s="11">
        <f>VLOOKUP(D41,'[1]Munnar Members 09.03.23'!$D$2:$AH$93,4,0)</f>
        <v>43000</v>
      </c>
      <c r="L41" s="11">
        <f>VLOOKUP(D41,'[1]Munnar Members 09.03.23'!$D$2:$AH$93,4,0)</f>
        <v>43000</v>
      </c>
      <c r="M41" s="11">
        <f>VLOOKUP(D41,'[1]Munnar Members 09.03.23'!$D$2:$AH$93,5,0)</f>
        <v>40850</v>
      </c>
      <c r="N41" s="11" t="str">
        <f>VLOOKUP(D41,'[1]Munnar Members 09.03.23'!$D$2:$AH$93,7,0)</f>
        <v>I.R.M</v>
      </c>
      <c r="O41" s="12">
        <f t="shared" si="0"/>
        <v>2150</v>
      </c>
      <c r="P41" s="15" t="e">
        <f>+#REF!-H41</f>
        <v>#REF!</v>
      </c>
      <c r="Q41" s="13">
        <f t="shared" si="1"/>
        <v>32680</v>
      </c>
      <c r="R41" s="13" t="e">
        <f t="shared" si="2"/>
        <v>#REF!</v>
      </c>
      <c r="S41" s="13">
        <f t="shared" si="3"/>
        <v>32680</v>
      </c>
      <c r="T41" s="15"/>
      <c r="U41" s="15"/>
      <c r="V41" s="14" t="e">
        <f t="shared" si="4"/>
        <v>#REF!</v>
      </c>
      <c r="W41" s="15" t="e">
        <f>+#REF!-H41</f>
        <v>#REF!</v>
      </c>
      <c r="X41" s="15"/>
      <c r="Y41" s="15"/>
      <c r="Z41" s="15"/>
      <c r="AA41" s="15"/>
      <c r="AB41" s="15"/>
      <c r="AC41" s="15"/>
      <c r="AD41" s="11" t="str">
        <f>VLOOKUP(D41,'[1]Munnar Members 09.03.23'!$D$2:$AH$93,9,0)</f>
        <v>No conversation with member till date</v>
      </c>
    </row>
    <row r="42" spans="1:30" x14ac:dyDescent="0.3">
      <c r="A42" s="17">
        <v>41</v>
      </c>
      <c r="B42" s="15" t="s">
        <v>154</v>
      </c>
      <c r="C42" s="9" t="s">
        <v>23</v>
      </c>
      <c r="D42" s="15" t="s">
        <v>155</v>
      </c>
      <c r="E42" s="9" t="s">
        <v>25</v>
      </c>
      <c r="F42" s="9" t="s">
        <v>26</v>
      </c>
      <c r="G42" s="15" t="s">
        <v>156</v>
      </c>
      <c r="H42" s="15">
        <v>1996</v>
      </c>
      <c r="I42" s="15" t="s">
        <v>157</v>
      </c>
      <c r="J42" s="9"/>
      <c r="K42" s="11">
        <f>VLOOKUP(D42,'[1]Munnar Members 09.03.23'!$D$2:$AH$93,4,0)</f>
        <v>36000</v>
      </c>
      <c r="L42" s="11">
        <f>VLOOKUP(D42,'[1]Munnar Members 09.03.23'!$D$2:$AH$93,4,0)</f>
        <v>36000</v>
      </c>
      <c r="M42" s="11">
        <f>VLOOKUP(D42,'[1]Munnar Members 09.03.23'!$D$2:$AH$93,5,0)</f>
        <v>36000</v>
      </c>
      <c r="N42" s="11" t="str">
        <f>VLOOKUP(D42,'[1]Munnar Members 09.03.23'!$D$2:$AH$93,7,0)</f>
        <v>I.R.M</v>
      </c>
      <c r="O42" s="12">
        <f t="shared" si="0"/>
        <v>0</v>
      </c>
      <c r="P42" s="15" t="e">
        <f>+#REF!-H42</f>
        <v>#REF!</v>
      </c>
      <c r="Q42" s="13">
        <f t="shared" si="1"/>
        <v>28800</v>
      </c>
      <c r="R42" s="13" t="e">
        <f t="shared" si="2"/>
        <v>#REF!</v>
      </c>
      <c r="S42" s="13">
        <f t="shared" si="3"/>
        <v>28800</v>
      </c>
      <c r="T42" s="15"/>
      <c r="U42" s="15"/>
      <c r="V42" s="14" t="e">
        <f t="shared" si="4"/>
        <v>#REF!</v>
      </c>
      <c r="W42" s="15" t="e">
        <f>+#REF!-H42</f>
        <v>#REF!</v>
      </c>
      <c r="X42" s="15"/>
      <c r="Y42" s="15"/>
      <c r="Z42" s="15"/>
      <c r="AA42" s="15"/>
      <c r="AB42" s="15"/>
      <c r="AC42" s="15"/>
      <c r="AD42" s="11" t="str">
        <f>VLOOKUP(D42,'[1]Munnar Members 09.03.23'!$D$2:$AH$93,9,0)</f>
        <v>Last conversation till 2016 
all documents are photocopy in records</v>
      </c>
    </row>
    <row r="43" spans="1:30" x14ac:dyDescent="0.3">
      <c r="A43" s="17">
        <v>42</v>
      </c>
      <c r="B43" s="15" t="s">
        <v>158</v>
      </c>
      <c r="C43" s="9" t="s">
        <v>23</v>
      </c>
      <c r="D43" s="15" t="s">
        <v>159</v>
      </c>
      <c r="E43" s="9" t="s">
        <v>25</v>
      </c>
      <c r="F43" s="9" t="s">
        <v>26</v>
      </c>
      <c r="G43" s="15" t="s">
        <v>160</v>
      </c>
      <c r="H43" s="15">
        <v>1996</v>
      </c>
      <c r="I43" s="15" t="s">
        <v>161</v>
      </c>
      <c r="J43" s="9"/>
      <c r="K43" s="11">
        <f>VLOOKUP(D43,'[1]Munnar Members 09.03.23'!$D$2:$AH$93,4,0)</f>
        <v>36000</v>
      </c>
      <c r="L43" s="11">
        <f>VLOOKUP(D43,'[1]Munnar Members 09.03.23'!$D$2:$AH$93,4,0)</f>
        <v>36000</v>
      </c>
      <c r="M43" s="11">
        <f>VLOOKUP(D43,'[1]Munnar Members 09.03.23'!$D$2:$AH$93,5,0)</f>
        <v>36000</v>
      </c>
      <c r="N43" s="11" t="str">
        <f>VLOOKUP(D43,'[1]Munnar Members 09.03.23'!$D$2:$AH$93,7,0)</f>
        <v>I.R.M</v>
      </c>
      <c r="O43" s="12">
        <f t="shared" si="0"/>
        <v>0</v>
      </c>
      <c r="P43" s="15" t="e">
        <f>+#REF!-H43</f>
        <v>#REF!</v>
      </c>
      <c r="Q43" s="13">
        <f t="shared" si="1"/>
        <v>28800</v>
      </c>
      <c r="R43" s="13" t="e">
        <f t="shared" si="2"/>
        <v>#REF!</v>
      </c>
      <c r="S43" s="13">
        <f t="shared" si="3"/>
        <v>28800</v>
      </c>
      <c r="T43" s="15"/>
      <c r="U43" s="15"/>
      <c r="V43" s="14" t="e">
        <f t="shared" si="4"/>
        <v>#REF!</v>
      </c>
      <c r="W43" s="15" t="e">
        <f>+#REF!-H43</f>
        <v>#REF!</v>
      </c>
      <c r="X43" s="15"/>
      <c r="Y43" s="15"/>
      <c r="Z43" s="15"/>
      <c r="AA43" s="15"/>
      <c r="AB43" s="15"/>
      <c r="AC43" s="15"/>
      <c r="AD43" s="11" t="str">
        <f>VLOOKUP(D43,'[1]Munnar Members 09.03.23'!$D$2:$AH$93,9,0)</f>
        <v>Last conversation till 2016</v>
      </c>
    </row>
    <row r="44" spans="1:30" x14ac:dyDescent="0.3">
      <c r="A44" s="17">
        <v>43</v>
      </c>
      <c r="B44" s="15" t="s">
        <v>162</v>
      </c>
      <c r="C44" s="9" t="s">
        <v>23</v>
      </c>
      <c r="D44" s="15" t="s">
        <v>163</v>
      </c>
      <c r="E44" s="9" t="s">
        <v>25</v>
      </c>
      <c r="F44" s="9" t="s">
        <v>26</v>
      </c>
      <c r="G44" s="18">
        <v>35227</v>
      </c>
      <c r="H44" s="15">
        <v>1996</v>
      </c>
      <c r="I44" s="15" t="s">
        <v>164</v>
      </c>
      <c r="J44" s="9"/>
      <c r="K44" s="11">
        <f>VLOOKUP(D44,'[1]Munnar Members 09.03.23'!$D$2:$AH$93,4,0)</f>
        <v>43000</v>
      </c>
      <c r="L44" s="11">
        <f>VLOOKUP(D44,'[1]Munnar Members 09.03.23'!$D$2:$AH$93,4,0)</f>
        <v>43000</v>
      </c>
      <c r="M44" s="11">
        <f>VLOOKUP(D44,'[1]Munnar Members 09.03.23'!$D$2:$AH$93,5,0)</f>
        <v>43000</v>
      </c>
      <c r="N44" s="11" t="str">
        <f>VLOOKUP(D44,'[1]Munnar Members 09.03.23'!$D$2:$AH$93,7,0)</f>
        <v>I.R.M</v>
      </c>
      <c r="O44" s="12">
        <f t="shared" si="0"/>
        <v>0</v>
      </c>
      <c r="P44" s="15" t="e">
        <f>+#REF!-H44</f>
        <v>#REF!</v>
      </c>
      <c r="Q44" s="13">
        <f t="shared" si="1"/>
        <v>34400</v>
      </c>
      <c r="R44" s="13" t="e">
        <f t="shared" si="2"/>
        <v>#REF!</v>
      </c>
      <c r="S44" s="13">
        <f t="shared" si="3"/>
        <v>34400</v>
      </c>
      <c r="T44" s="15"/>
      <c r="U44" s="15"/>
      <c r="V44" s="14" t="e">
        <f t="shared" si="4"/>
        <v>#REF!</v>
      </c>
      <c r="W44" s="15" t="e">
        <f>+#REF!-H44</f>
        <v>#REF!</v>
      </c>
      <c r="X44" s="15"/>
      <c r="Y44" s="15"/>
      <c r="Z44" s="15"/>
      <c r="AA44" s="15"/>
      <c r="AB44" s="15"/>
      <c r="AC44" s="15"/>
      <c r="AD44" s="11" t="str">
        <f>VLOOKUP(D44,'[1]Munnar Members 09.03.23'!$D$2:$AH$93,9,0)</f>
        <v>Last conversation till 1997</v>
      </c>
    </row>
    <row r="45" spans="1:30" x14ac:dyDescent="0.3">
      <c r="A45" s="17">
        <v>44</v>
      </c>
      <c r="B45" s="15" t="s">
        <v>165</v>
      </c>
      <c r="C45" s="9" t="s">
        <v>23</v>
      </c>
      <c r="D45" s="15" t="s">
        <v>166</v>
      </c>
      <c r="E45" s="9" t="s">
        <v>25</v>
      </c>
      <c r="F45" s="9" t="s">
        <v>26</v>
      </c>
      <c r="G45" s="15" t="s">
        <v>167</v>
      </c>
      <c r="H45" s="15">
        <v>1996</v>
      </c>
      <c r="I45" s="15" t="s">
        <v>168</v>
      </c>
      <c r="J45" s="9"/>
      <c r="K45" s="11">
        <f>VLOOKUP(D45,'[1]Munnar Members 09.03.23'!$D$2:$AH$93,4,0)</f>
        <v>36000</v>
      </c>
      <c r="L45" s="11">
        <f>VLOOKUP(D45,'[1]Munnar Members 09.03.23'!$D$2:$AH$93,4,0)</f>
        <v>36000</v>
      </c>
      <c r="M45" s="11">
        <f>VLOOKUP(D45,'[1]Munnar Members 09.03.23'!$D$2:$AH$93,5,0)</f>
        <v>36000</v>
      </c>
      <c r="N45" s="11" t="str">
        <f>VLOOKUP(D45,'[1]Munnar Members 09.03.23'!$D$2:$AH$93,7,0)</f>
        <v>I.R.M</v>
      </c>
      <c r="O45" s="12">
        <f t="shared" si="0"/>
        <v>0</v>
      </c>
      <c r="P45" s="15" t="e">
        <f>+#REF!-H45</f>
        <v>#REF!</v>
      </c>
      <c r="Q45" s="13">
        <f t="shared" si="1"/>
        <v>28800</v>
      </c>
      <c r="R45" s="13" t="e">
        <f t="shared" si="2"/>
        <v>#REF!</v>
      </c>
      <c r="S45" s="13">
        <f t="shared" si="3"/>
        <v>28800</v>
      </c>
      <c r="T45" s="15"/>
      <c r="U45" s="15"/>
      <c r="V45" s="14" t="e">
        <f t="shared" si="4"/>
        <v>#REF!</v>
      </c>
      <c r="W45" s="15" t="e">
        <f>+#REF!-H45</f>
        <v>#REF!</v>
      </c>
      <c r="X45" s="15"/>
      <c r="Y45" s="15"/>
      <c r="Z45" s="15"/>
      <c r="AA45" s="15"/>
      <c r="AB45" s="15"/>
      <c r="AC45" s="15"/>
      <c r="AD45" s="11" t="str">
        <f>VLOOKUP(D45,'[1]Munnar Members 09.03.23'!$D$2:$AH$93,9,0)</f>
        <v>Allotment advice agreement issued to member, last fcom,,2003</v>
      </c>
    </row>
    <row r="46" spans="1:30" x14ac:dyDescent="0.3">
      <c r="A46" s="17">
        <v>45</v>
      </c>
      <c r="B46" s="15" t="s">
        <v>169</v>
      </c>
      <c r="C46" s="9" t="s">
        <v>23</v>
      </c>
      <c r="D46" s="15" t="s">
        <v>170</v>
      </c>
      <c r="E46" s="9" t="s">
        <v>25</v>
      </c>
      <c r="F46" s="9" t="s">
        <v>26</v>
      </c>
      <c r="G46" s="18">
        <v>35381</v>
      </c>
      <c r="H46" s="15">
        <v>1996</v>
      </c>
      <c r="I46" s="15" t="s">
        <v>171</v>
      </c>
      <c r="J46" s="9"/>
      <c r="K46" s="11">
        <f>VLOOKUP(D46,'[1]Munnar Members 09.03.23'!$D$2:$AH$93,4,0)</f>
        <v>36000</v>
      </c>
      <c r="L46" s="11">
        <f>VLOOKUP(D46,'[1]Munnar Members 09.03.23'!$D$2:$AH$93,4,0)</f>
        <v>36000</v>
      </c>
      <c r="M46" s="11">
        <f>VLOOKUP(D46,'[1]Munnar Members 09.03.23'!$D$2:$AH$93,5,0)</f>
        <v>36000</v>
      </c>
      <c r="N46" s="11" t="str">
        <f>VLOOKUP(D46,'[1]Munnar Members 09.03.23'!$D$2:$AH$93,7,0)</f>
        <v>I.R.M</v>
      </c>
      <c r="O46" s="12">
        <f t="shared" si="0"/>
        <v>0</v>
      </c>
      <c r="P46" s="15" t="e">
        <f>+#REF!-H46</f>
        <v>#REF!</v>
      </c>
      <c r="Q46" s="13">
        <f t="shared" si="1"/>
        <v>28800</v>
      </c>
      <c r="R46" s="13" t="e">
        <f t="shared" si="2"/>
        <v>#REF!</v>
      </c>
      <c r="S46" s="13">
        <f t="shared" si="3"/>
        <v>28800</v>
      </c>
      <c r="T46" s="15"/>
      <c r="U46" s="15"/>
      <c r="V46" s="14" t="e">
        <f t="shared" si="4"/>
        <v>#REF!</v>
      </c>
      <c r="W46" s="15" t="e">
        <f>+#REF!-H46</f>
        <v>#REF!</v>
      </c>
      <c r="X46" s="15"/>
      <c r="Y46" s="15"/>
      <c r="Z46" s="15"/>
      <c r="AA46" s="15"/>
      <c r="AB46" s="15"/>
      <c r="AC46" s="15"/>
      <c r="AD46" s="11" t="str">
        <f>VLOOKUP(D46,'[1]Munnar Members 09.03.23'!$D$2:$AH$93,9,0)</f>
        <v>Last conversation till 1997</v>
      </c>
    </row>
    <row r="47" spans="1:30" x14ac:dyDescent="0.3">
      <c r="A47" s="17">
        <v>46</v>
      </c>
      <c r="B47" s="15" t="s">
        <v>172</v>
      </c>
      <c r="C47" s="9" t="s">
        <v>23</v>
      </c>
      <c r="D47" s="15" t="s">
        <v>173</v>
      </c>
      <c r="E47" s="9" t="s">
        <v>25</v>
      </c>
      <c r="F47" s="9" t="s">
        <v>26</v>
      </c>
      <c r="G47" s="15" t="s">
        <v>174</v>
      </c>
      <c r="H47" s="15">
        <v>1996</v>
      </c>
      <c r="I47" s="15" t="s">
        <v>175</v>
      </c>
      <c r="J47" s="9"/>
      <c r="K47" s="11">
        <f>VLOOKUP(D47,'[1]Munnar Members 09.03.23'!$D$2:$AH$93,4,0)</f>
        <v>46000</v>
      </c>
      <c r="L47" s="11">
        <f>VLOOKUP(D47,'[1]Munnar Members 09.03.23'!$D$2:$AH$93,4,0)</f>
        <v>46000</v>
      </c>
      <c r="M47" s="11">
        <f>VLOOKUP(D47,'[1]Munnar Members 09.03.23'!$D$2:$AH$93,5,0)</f>
        <v>46000</v>
      </c>
      <c r="N47" s="11" t="str">
        <f>VLOOKUP(D47,'[1]Munnar Members 09.03.23'!$D$2:$AH$93,7,0)</f>
        <v>I.R.M</v>
      </c>
      <c r="O47" s="12">
        <f t="shared" si="0"/>
        <v>0</v>
      </c>
      <c r="P47" s="15" t="e">
        <f>+#REF!-H47</f>
        <v>#REF!</v>
      </c>
      <c r="Q47" s="13">
        <f t="shared" si="1"/>
        <v>36800</v>
      </c>
      <c r="R47" s="13" t="e">
        <f t="shared" si="2"/>
        <v>#REF!</v>
      </c>
      <c r="S47" s="13">
        <f t="shared" si="3"/>
        <v>36800</v>
      </c>
      <c r="T47" s="15"/>
      <c r="U47" s="15"/>
      <c r="V47" s="14" t="e">
        <f t="shared" si="4"/>
        <v>#REF!</v>
      </c>
      <c r="W47" s="15" t="e">
        <f>+#REF!-H47</f>
        <v>#REF!</v>
      </c>
      <c r="X47" s="15"/>
      <c r="Y47" s="15"/>
      <c r="Z47" s="15"/>
      <c r="AA47" s="15"/>
      <c r="AB47" s="15"/>
      <c r="AC47" s="15"/>
      <c r="AD47" s="11" t="str">
        <f>VLOOKUP(D47,'[1]Munnar Members 09.03.23'!$D$2:$AH$93,9,0)</f>
        <v>Last conversation till 2019</v>
      </c>
    </row>
    <row r="48" spans="1:30" x14ac:dyDescent="0.3">
      <c r="A48" s="17">
        <v>47</v>
      </c>
      <c r="B48" s="15" t="s">
        <v>176</v>
      </c>
      <c r="C48" s="9" t="s">
        <v>23</v>
      </c>
      <c r="D48" s="15" t="s">
        <v>177</v>
      </c>
      <c r="E48" s="9" t="s">
        <v>25</v>
      </c>
      <c r="F48" s="9" t="s">
        <v>26</v>
      </c>
      <c r="G48" s="15" t="s">
        <v>178</v>
      </c>
      <c r="H48" s="15">
        <v>1996</v>
      </c>
      <c r="I48" s="15" t="s">
        <v>179</v>
      </c>
      <c r="J48" s="9"/>
      <c r="K48" s="11">
        <f>VLOOKUP(D48,'[1]Munnar Members 09.03.23'!$D$2:$AH$93,4,0)</f>
        <v>59000</v>
      </c>
      <c r="L48" s="11">
        <f>VLOOKUP(D48,'[1]Munnar Members 09.03.23'!$D$2:$AH$93,4,0)</f>
        <v>59000</v>
      </c>
      <c r="M48" s="11">
        <f>VLOOKUP(D48,'[1]Munnar Members 09.03.23'!$D$2:$AH$93,5,0)</f>
        <v>41300</v>
      </c>
      <c r="N48" s="11" t="str">
        <f>VLOOKUP(D48,'[1]Munnar Members 09.03.23'!$D$2:$AH$93,7,0)</f>
        <v>Outstanding</v>
      </c>
      <c r="O48" s="12">
        <f t="shared" si="0"/>
        <v>17700</v>
      </c>
      <c r="P48" s="15" t="e">
        <f>+#REF!-H48</f>
        <v>#REF!</v>
      </c>
      <c r="Q48" s="13">
        <f t="shared" si="1"/>
        <v>33040</v>
      </c>
      <c r="R48" s="13" t="e">
        <f t="shared" si="2"/>
        <v>#REF!</v>
      </c>
      <c r="S48" s="13">
        <f t="shared" si="3"/>
        <v>33040</v>
      </c>
      <c r="T48" s="15"/>
      <c r="U48" s="15"/>
      <c r="V48" s="14" t="e">
        <f t="shared" si="4"/>
        <v>#REF!</v>
      </c>
      <c r="W48" s="15" t="e">
        <f>+#REF!-H48</f>
        <v>#REF!</v>
      </c>
      <c r="X48" s="15"/>
      <c r="Y48" s="15"/>
      <c r="Z48" s="15"/>
      <c r="AA48" s="15"/>
      <c r="AB48" s="15"/>
      <c r="AC48" s="15"/>
      <c r="AD48" s="11" t="str">
        <f>VLOOKUP(D48,'[1]Munnar Members 09.03.23'!$D$2:$AH$93,9,0)</f>
        <v>Only application form is in records
(Outstanding Rs 17700/-) no communication till date</v>
      </c>
    </row>
    <row r="49" spans="1:30" x14ac:dyDescent="0.3">
      <c r="A49" s="17">
        <v>48</v>
      </c>
      <c r="B49" s="15" t="s">
        <v>180</v>
      </c>
      <c r="C49" s="9" t="s">
        <v>23</v>
      </c>
      <c r="D49" s="15" t="s">
        <v>181</v>
      </c>
      <c r="E49" s="9" t="s">
        <v>25</v>
      </c>
      <c r="F49" s="9" t="s">
        <v>26</v>
      </c>
      <c r="G49" s="15" t="s">
        <v>182</v>
      </c>
      <c r="H49" s="15">
        <v>1997</v>
      </c>
      <c r="I49" s="15" t="s">
        <v>183</v>
      </c>
      <c r="J49" s="9"/>
      <c r="K49" s="11">
        <f>VLOOKUP(D49,'[1]Munnar Members 09.03.23'!$D$2:$AH$93,4,0)</f>
        <v>43000</v>
      </c>
      <c r="L49" s="11">
        <f>VLOOKUP(D49,'[1]Munnar Members 09.03.23'!$D$2:$AH$93,4,0)</f>
        <v>43000</v>
      </c>
      <c r="M49" s="11">
        <f>VLOOKUP(D49,'[1]Munnar Members 09.03.23'!$D$2:$AH$93,5,0)</f>
        <v>40850</v>
      </c>
      <c r="N49" s="11" t="str">
        <f>VLOOKUP(D49,'[1]Munnar Members 09.03.23'!$D$2:$AH$93,7,0)</f>
        <v>I.R.M</v>
      </c>
      <c r="O49" s="12">
        <f t="shared" si="0"/>
        <v>2150</v>
      </c>
      <c r="P49" s="15" t="e">
        <f>+#REF!-H49</f>
        <v>#REF!</v>
      </c>
      <c r="Q49" s="13">
        <f t="shared" si="1"/>
        <v>32680</v>
      </c>
      <c r="R49" s="13" t="e">
        <f t="shared" si="2"/>
        <v>#REF!</v>
      </c>
      <c r="S49" s="13">
        <f t="shared" si="3"/>
        <v>32680</v>
      </c>
      <c r="T49" s="15"/>
      <c r="U49" s="15"/>
      <c r="V49" s="14" t="e">
        <f t="shared" si="4"/>
        <v>#REF!</v>
      </c>
      <c r="W49" s="15" t="e">
        <f>+#REF!-H49</f>
        <v>#REF!</v>
      </c>
      <c r="X49" s="15"/>
      <c r="Y49" s="15"/>
      <c r="Z49" s="15"/>
      <c r="AA49" s="15"/>
      <c r="AB49" s="15"/>
      <c r="AC49" s="15"/>
      <c r="AD49" s="11" t="str">
        <f>VLOOKUP(D49,'[1]Munnar Members 09.03.23'!$D$2:$AH$93,9,0)</f>
        <v>Allotment advice agreement issued to member, last fcom,,2010</v>
      </c>
    </row>
    <row r="50" spans="1:30" x14ac:dyDescent="0.3">
      <c r="A50" s="17">
        <v>49</v>
      </c>
      <c r="B50" s="15" t="s">
        <v>184</v>
      </c>
      <c r="C50" s="9" t="s">
        <v>23</v>
      </c>
      <c r="D50" s="15" t="s">
        <v>185</v>
      </c>
      <c r="E50" s="9" t="s">
        <v>25</v>
      </c>
      <c r="F50" s="9" t="s">
        <v>26</v>
      </c>
      <c r="G50" s="15" t="s">
        <v>186</v>
      </c>
      <c r="H50" s="15">
        <v>1997</v>
      </c>
      <c r="I50" s="15" t="s">
        <v>187</v>
      </c>
      <c r="J50" s="9"/>
      <c r="K50" s="11">
        <f>VLOOKUP(D50,'[1]Munnar Members 09.03.23'!$D$2:$AH$93,4,0)</f>
        <v>78000</v>
      </c>
      <c r="L50" s="11">
        <f>VLOOKUP(D50,'[1]Munnar Members 09.03.23'!$D$2:$AH$93,4,0)</f>
        <v>78000</v>
      </c>
      <c r="M50" s="11">
        <f>VLOOKUP(D50,'[1]Munnar Members 09.03.23'!$D$2:$AH$93,5,0)</f>
        <v>54600</v>
      </c>
      <c r="N50" s="11" t="str">
        <f>VLOOKUP(D50,'[1]Munnar Members 09.03.23'!$D$2:$AH$93,7,0)</f>
        <v>Outstanding</v>
      </c>
      <c r="O50" s="12">
        <f t="shared" si="0"/>
        <v>23400</v>
      </c>
      <c r="P50" s="15" t="e">
        <f>+#REF!-H50</f>
        <v>#REF!</v>
      </c>
      <c r="Q50" s="13">
        <f t="shared" si="1"/>
        <v>43680</v>
      </c>
      <c r="R50" s="13" t="e">
        <f t="shared" si="2"/>
        <v>#REF!</v>
      </c>
      <c r="S50" s="13">
        <f t="shared" si="3"/>
        <v>43680</v>
      </c>
      <c r="T50" s="15"/>
      <c r="U50" s="15"/>
      <c r="V50" s="14" t="e">
        <f t="shared" si="4"/>
        <v>#REF!</v>
      </c>
      <c r="W50" s="15" t="e">
        <f>+#REF!-H50</f>
        <v>#REF!</v>
      </c>
      <c r="X50" s="15"/>
      <c r="Y50" s="15"/>
      <c r="Z50" s="15"/>
      <c r="AA50" s="15"/>
      <c r="AB50" s="15"/>
      <c r="AC50" s="15"/>
      <c r="AD50" s="11" t="str">
        <f>VLOOKUP(D50,'[1]Munnar Members 09.03.23'!$D$2:$AH$93,9,0)</f>
        <v>some outstanding of Rs. 23,400/-, 
some cheques are in PDC. Last comm..1998</v>
      </c>
    </row>
    <row r="51" spans="1:30" x14ac:dyDescent="0.3">
      <c r="A51" s="17">
        <v>50</v>
      </c>
      <c r="B51" s="15" t="s">
        <v>188</v>
      </c>
      <c r="C51" s="9" t="s">
        <v>23</v>
      </c>
      <c r="D51" s="15" t="s">
        <v>189</v>
      </c>
      <c r="E51" s="9" t="s">
        <v>25</v>
      </c>
      <c r="F51" s="9" t="s">
        <v>26</v>
      </c>
      <c r="G51" s="15" t="s">
        <v>190</v>
      </c>
      <c r="H51" s="15">
        <v>1997</v>
      </c>
      <c r="I51" s="15" t="s">
        <v>191</v>
      </c>
      <c r="J51" s="9"/>
      <c r="K51" s="11">
        <f>VLOOKUP(D51,'[1]Munnar Members 09.03.23'!$D$2:$AH$93,4,0)</f>
        <v>43000</v>
      </c>
      <c r="L51" s="11">
        <f>VLOOKUP(D51,'[1]Munnar Members 09.03.23'!$D$2:$AH$93,4,0)</f>
        <v>43000</v>
      </c>
      <c r="M51" s="11">
        <f>VLOOKUP(D51,'[1]Munnar Members 09.03.23'!$D$2:$AH$93,5,0)</f>
        <v>12255</v>
      </c>
      <c r="N51" s="11" t="str">
        <f>VLOOKUP(D51,'[1]Munnar Members 09.03.23'!$D$2:$AH$93,7,0)</f>
        <v>Outstanding</v>
      </c>
      <c r="O51" s="12">
        <f t="shared" si="0"/>
        <v>30745</v>
      </c>
      <c r="P51" s="15" t="e">
        <f>+#REF!-H51</f>
        <v>#REF!</v>
      </c>
      <c r="Q51" s="13">
        <f t="shared" si="1"/>
        <v>9804</v>
      </c>
      <c r="R51" s="13" t="e">
        <f t="shared" si="2"/>
        <v>#REF!</v>
      </c>
      <c r="S51" s="13">
        <f t="shared" si="3"/>
        <v>9804</v>
      </c>
      <c r="T51" s="15"/>
      <c r="U51" s="15"/>
      <c r="V51" s="14" t="e">
        <f t="shared" si="4"/>
        <v>#REF!</v>
      </c>
      <c r="W51" s="15" t="e">
        <f>+#REF!-H51</f>
        <v>#REF!</v>
      </c>
      <c r="X51" s="15"/>
      <c r="Y51" s="15"/>
      <c r="Z51" s="15"/>
      <c r="AA51" s="15"/>
      <c r="AB51" s="15"/>
      <c r="AC51" s="15"/>
      <c r="AD51" s="11" t="str">
        <f>VLOOKUP(D51,'[1]Munnar Members 09.03.23'!$D$2:$AH$93,9,0)</f>
        <v>Outstanding amount in Rs 28595/-</v>
      </c>
    </row>
    <row r="52" spans="1:30" x14ac:dyDescent="0.3">
      <c r="A52" s="17">
        <v>51</v>
      </c>
      <c r="B52" s="15" t="s">
        <v>192</v>
      </c>
      <c r="C52" s="9" t="s">
        <v>23</v>
      </c>
      <c r="D52" s="15" t="s">
        <v>193</v>
      </c>
      <c r="E52" s="9" t="s">
        <v>25</v>
      </c>
      <c r="F52" s="9" t="s">
        <v>26</v>
      </c>
      <c r="G52" s="15" t="s">
        <v>194</v>
      </c>
      <c r="H52" s="15">
        <v>1997</v>
      </c>
      <c r="I52" s="15" t="s">
        <v>195</v>
      </c>
      <c r="J52" s="9"/>
      <c r="K52" s="11">
        <f>VLOOKUP(D52,'[1]Munnar Members 09.03.23'!$D$2:$AH$93,4,0)</f>
        <v>36000</v>
      </c>
      <c r="L52" s="11">
        <f>VLOOKUP(D52,'[1]Munnar Members 09.03.23'!$D$2:$AH$93,4,0)</f>
        <v>36000</v>
      </c>
      <c r="M52" s="11">
        <f>VLOOKUP(D52,'[1]Munnar Members 09.03.23'!$D$2:$AH$93,5,0)</f>
        <v>23940</v>
      </c>
      <c r="N52" s="11" t="str">
        <f>VLOOKUP(D52,'[1]Munnar Members 09.03.23'!$D$2:$AH$93,7,0)</f>
        <v xml:space="preserve"> Outstanding</v>
      </c>
      <c r="O52" s="12">
        <f t="shared" si="0"/>
        <v>12060</v>
      </c>
      <c r="P52" s="15" t="e">
        <f>+#REF!-H52</f>
        <v>#REF!</v>
      </c>
      <c r="Q52" s="13">
        <f t="shared" si="1"/>
        <v>19152</v>
      </c>
      <c r="R52" s="13" t="e">
        <f t="shared" si="2"/>
        <v>#REF!</v>
      </c>
      <c r="S52" s="13">
        <f t="shared" si="3"/>
        <v>19152</v>
      </c>
      <c r="T52" s="15"/>
      <c r="U52" s="15"/>
      <c r="V52" s="14" t="e">
        <f t="shared" si="4"/>
        <v>#REF!</v>
      </c>
      <c r="W52" s="15" t="e">
        <f>+#REF!-H52</f>
        <v>#REF!</v>
      </c>
      <c r="X52" s="15"/>
      <c r="Y52" s="15"/>
      <c r="Z52" s="15"/>
      <c r="AA52" s="15"/>
      <c r="AB52" s="15"/>
      <c r="AC52" s="15"/>
      <c r="AD52" s="11" t="str">
        <f>VLOOKUP(D52,'[1]Munnar Members 09.03.23'!$D$2:$AH$93,9,0)</f>
        <v>Letter sent to member 2002 to clear his unit cost
(Outstanding Rs 10260/-) last communication 2000</v>
      </c>
    </row>
    <row r="53" spans="1:30" x14ac:dyDescent="0.3">
      <c r="A53" s="17">
        <v>52</v>
      </c>
      <c r="B53" s="15" t="s">
        <v>196</v>
      </c>
      <c r="C53" s="9" t="s">
        <v>23</v>
      </c>
      <c r="D53" s="15" t="s">
        <v>197</v>
      </c>
      <c r="E53" s="9" t="s">
        <v>25</v>
      </c>
      <c r="F53" s="9" t="s">
        <v>26</v>
      </c>
      <c r="G53" s="15" t="s">
        <v>198</v>
      </c>
      <c r="H53" s="15">
        <v>1997</v>
      </c>
      <c r="I53" s="15" t="s">
        <v>199</v>
      </c>
      <c r="J53" s="9"/>
      <c r="K53" s="11">
        <f>VLOOKUP(D53,'[1]Munnar Members 09.03.23'!$D$2:$AH$93,4,0)</f>
        <v>43000</v>
      </c>
      <c r="L53" s="11">
        <f>VLOOKUP(D53,'[1]Munnar Members 09.03.23'!$D$2:$AH$93,4,0)</f>
        <v>43000</v>
      </c>
      <c r="M53" s="11">
        <f>VLOOKUP(D53,'[1]Munnar Members 09.03.23'!$D$2:$AH$93,5,0)</f>
        <v>12225</v>
      </c>
      <c r="N53" s="11" t="str">
        <f>VLOOKUP(D53,'[1]Munnar Members 09.03.23'!$D$2:$AH$93,7,0)</f>
        <v>Outstanding</v>
      </c>
      <c r="O53" s="12">
        <f t="shared" si="0"/>
        <v>30775</v>
      </c>
      <c r="P53" s="15" t="e">
        <f>+#REF!-H53</f>
        <v>#REF!</v>
      </c>
      <c r="Q53" s="13">
        <f t="shared" si="1"/>
        <v>9780</v>
      </c>
      <c r="R53" s="13" t="e">
        <f t="shared" si="2"/>
        <v>#REF!</v>
      </c>
      <c r="S53" s="13">
        <f t="shared" si="3"/>
        <v>9780</v>
      </c>
      <c r="T53" s="15"/>
      <c r="U53" s="15"/>
      <c r="V53" s="14" t="e">
        <f t="shared" si="4"/>
        <v>#REF!</v>
      </c>
      <c r="W53" s="15" t="e">
        <f>+#REF!-H53</f>
        <v>#REF!</v>
      </c>
      <c r="X53" s="15"/>
      <c r="Y53" s="15"/>
      <c r="Z53" s="15"/>
      <c r="AA53" s="15"/>
      <c r="AB53" s="15"/>
      <c r="AC53" s="15"/>
      <c r="AD53" s="11" t="str">
        <f>VLOOKUP(D53,'[1]Munnar Members 09.03.23'!$D$2:$AH$93,9,0)</f>
        <v xml:space="preserve">Only app from (frmt) </v>
      </c>
    </row>
    <row r="54" spans="1:30" x14ac:dyDescent="0.3">
      <c r="A54" s="17">
        <v>53</v>
      </c>
      <c r="B54" s="15" t="s">
        <v>200</v>
      </c>
      <c r="C54" s="9" t="s">
        <v>23</v>
      </c>
      <c r="D54" s="15" t="s">
        <v>201</v>
      </c>
      <c r="E54" s="9" t="s">
        <v>25</v>
      </c>
      <c r="F54" s="9" t="s">
        <v>26</v>
      </c>
      <c r="G54" s="18">
        <v>35706</v>
      </c>
      <c r="H54" s="15">
        <v>1997</v>
      </c>
      <c r="I54" s="15" t="s">
        <v>202</v>
      </c>
      <c r="J54" s="9"/>
      <c r="K54" s="11">
        <f>VLOOKUP(D54,'[1]Munnar Members 09.03.23'!$D$2:$AH$93,4,0)</f>
        <v>36000</v>
      </c>
      <c r="L54" s="11">
        <f>VLOOKUP(D54,'[1]Munnar Members 09.03.23'!$D$2:$AH$93,4,0)</f>
        <v>36000</v>
      </c>
      <c r="M54" s="11">
        <f>VLOOKUP(D54,'[1]Munnar Members 09.03.23'!$D$2:$AH$93,5,0)</f>
        <v>36000</v>
      </c>
      <c r="N54" s="11" t="str">
        <f>VLOOKUP(D54,'[1]Munnar Members 09.03.23'!$D$2:$AH$93,7,0)</f>
        <v>I.R.M</v>
      </c>
      <c r="O54" s="12">
        <f t="shared" si="0"/>
        <v>0</v>
      </c>
      <c r="P54" s="15" t="e">
        <f>+#REF!-H54</f>
        <v>#REF!</v>
      </c>
      <c r="Q54" s="13">
        <f t="shared" si="1"/>
        <v>28800</v>
      </c>
      <c r="R54" s="13" t="e">
        <f t="shared" si="2"/>
        <v>#REF!</v>
      </c>
      <c r="S54" s="13">
        <f t="shared" si="3"/>
        <v>28800</v>
      </c>
      <c r="T54" s="15"/>
      <c r="U54" s="15"/>
      <c r="V54" s="14" t="e">
        <f t="shared" si="4"/>
        <v>#REF!</v>
      </c>
      <c r="W54" s="15" t="e">
        <f>+#REF!-H54</f>
        <v>#REF!</v>
      </c>
      <c r="X54" s="15"/>
      <c r="Y54" s="15"/>
      <c r="Z54" s="15"/>
      <c r="AA54" s="15"/>
      <c r="AB54" s="15"/>
      <c r="AC54" s="15"/>
      <c r="AD54" s="11" t="str">
        <f>VLOOKUP(D54,'[1]Munnar Members 09.03.23'!$D$2:$AH$93,9,0)</f>
        <v>Last conversation till member in 1999</v>
      </c>
    </row>
    <row r="55" spans="1:30" x14ac:dyDescent="0.3">
      <c r="A55" s="17">
        <v>54</v>
      </c>
      <c r="B55" s="15" t="s">
        <v>203</v>
      </c>
      <c r="C55" s="9" t="s">
        <v>23</v>
      </c>
      <c r="D55" s="15" t="s">
        <v>204</v>
      </c>
      <c r="E55" s="9" t="s">
        <v>25</v>
      </c>
      <c r="F55" s="9" t="s">
        <v>26</v>
      </c>
      <c r="G55" s="15" t="s">
        <v>205</v>
      </c>
      <c r="H55" s="15">
        <v>1997</v>
      </c>
      <c r="I55" s="15" t="s">
        <v>206</v>
      </c>
      <c r="J55" s="9"/>
      <c r="K55" s="11">
        <f>VLOOKUP(D55,'[1]Munnar Members 09.03.23'!$D$2:$AH$93,4,0)</f>
        <v>59000</v>
      </c>
      <c r="L55" s="11">
        <f>VLOOKUP(D55,'[1]Munnar Members 09.03.23'!$D$2:$AH$93,4,0)</f>
        <v>59000</v>
      </c>
      <c r="M55" s="11">
        <f>VLOOKUP(D55,'[1]Munnar Members 09.03.23'!$D$2:$AH$93,5,0)</f>
        <v>4750</v>
      </c>
      <c r="N55" s="11" t="str">
        <f>VLOOKUP(D55,'[1]Munnar Members 09.03.23'!$D$2:$AH$93,7,0)</f>
        <v>Outstanding</v>
      </c>
      <c r="O55" s="12">
        <f t="shared" si="0"/>
        <v>54250</v>
      </c>
      <c r="P55" s="15" t="e">
        <f>+#REF!-H55</f>
        <v>#REF!</v>
      </c>
      <c r="Q55" s="13">
        <f t="shared" si="1"/>
        <v>3800</v>
      </c>
      <c r="R55" s="13" t="e">
        <f t="shared" si="2"/>
        <v>#REF!</v>
      </c>
      <c r="S55" s="13">
        <f t="shared" si="3"/>
        <v>3800</v>
      </c>
      <c r="T55" s="15"/>
      <c r="U55" s="15"/>
      <c r="V55" s="14" t="e">
        <f t="shared" si="4"/>
        <v>#REF!</v>
      </c>
      <c r="W55" s="15" t="e">
        <f>+#REF!-H55</f>
        <v>#REF!</v>
      </c>
      <c r="X55" s="15"/>
      <c r="Y55" s="15"/>
      <c r="Z55" s="15"/>
      <c r="AA55" s="15"/>
      <c r="AB55" s="15"/>
      <c r="AC55" s="15"/>
      <c r="AD55" s="11" t="str">
        <f>VLOOKUP(D55,'[1]Munnar Members 09.03.23'!$D$2:$AH$93,9,0)</f>
        <v xml:space="preserve">Only app from (frmt) </v>
      </c>
    </row>
    <row r="56" spans="1:30" x14ac:dyDescent="0.3">
      <c r="A56" s="17">
        <v>55</v>
      </c>
      <c r="B56" s="15" t="s">
        <v>207</v>
      </c>
      <c r="C56" s="9" t="s">
        <v>23</v>
      </c>
      <c r="D56" s="15" t="s">
        <v>208</v>
      </c>
      <c r="E56" s="9" t="s">
        <v>25</v>
      </c>
      <c r="F56" s="9" t="s">
        <v>26</v>
      </c>
      <c r="G56" s="15" t="s">
        <v>209</v>
      </c>
      <c r="H56" s="15">
        <v>1997</v>
      </c>
      <c r="I56" s="15" t="s">
        <v>210</v>
      </c>
      <c r="J56" s="9"/>
      <c r="K56" s="11">
        <f>VLOOKUP(D56,'[1]Munnar Members 09.03.23'!$D$2:$AH$93,4,0)</f>
        <v>43000</v>
      </c>
      <c r="L56" s="11">
        <f>VLOOKUP(D56,'[1]Munnar Members 09.03.23'!$D$2:$AH$93,4,0)</f>
        <v>43000</v>
      </c>
      <c r="M56" s="11">
        <f>VLOOKUP(D56,'[1]Munnar Members 09.03.23'!$D$2:$AH$93,5,0)</f>
        <v>16850</v>
      </c>
      <c r="N56" s="11" t="str">
        <f>VLOOKUP(D56,'[1]Munnar Members 09.03.23'!$D$2:$AH$93,7,0)</f>
        <v>Outstanding</v>
      </c>
      <c r="O56" s="12">
        <f t="shared" si="0"/>
        <v>26150</v>
      </c>
      <c r="P56" s="15" t="e">
        <f>+#REF!-H56</f>
        <v>#REF!</v>
      </c>
      <c r="Q56" s="13">
        <f t="shared" si="1"/>
        <v>13480</v>
      </c>
      <c r="R56" s="13" t="e">
        <f t="shared" si="2"/>
        <v>#REF!</v>
      </c>
      <c r="S56" s="13">
        <f t="shared" si="3"/>
        <v>13480</v>
      </c>
      <c r="T56" s="15"/>
      <c r="U56" s="15"/>
      <c r="V56" s="14" t="e">
        <f t="shared" si="4"/>
        <v>#REF!</v>
      </c>
      <c r="W56" s="15" t="e">
        <f>+#REF!-H56</f>
        <v>#REF!</v>
      </c>
      <c r="X56" s="15"/>
      <c r="Y56" s="15"/>
      <c r="Z56" s="15"/>
      <c r="AA56" s="15"/>
      <c r="AB56" s="15"/>
      <c r="AC56" s="15"/>
      <c r="AD56" s="11" t="str">
        <f>VLOOKUP(D56,'[1]Munnar Members 09.03.23'!$D$2:$AH$93,9,0)</f>
        <v>Allotment advice agreement issued to member
Outstanding Rs 24425/-</v>
      </c>
    </row>
    <row r="57" spans="1:30" x14ac:dyDescent="0.3">
      <c r="A57" s="17">
        <v>56</v>
      </c>
      <c r="B57" s="15" t="s">
        <v>211</v>
      </c>
      <c r="C57" s="9" t="s">
        <v>23</v>
      </c>
      <c r="D57" s="15" t="s">
        <v>212</v>
      </c>
      <c r="E57" s="9" t="s">
        <v>25</v>
      </c>
      <c r="F57" s="9" t="s">
        <v>26</v>
      </c>
      <c r="G57" s="15" t="s">
        <v>213</v>
      </c>
      <c r="H57" s="15">
        <v>1997</v>
      </c>
      <c r="I57" s="15" t="s">
        <v>214</v>
      </c>
      <c r="J57" s="9"/>
      <c r="K57" s="11">
        <f>VLOOKUP(D57,'[1]Munnar Members 09.03.23'!$D$2:$AH$93,4,0)</f>
        <v>36000</v>
      </c>
      <c r="L57" s="11">
        <f>VLOOKUP(D57,'[1]Munnar Members 09.03.23'!$D$2:$AH$93,4,0)</f>
        <v>36000</v>
      </c>
      <c r="M57" s="11">
        <f>VLOOKUP(D57,'[1]Munnar Members 09.03.23'!$D$2:$AH$93,5,0)</f>
        <v>13680</v>
      </c>
      <c r="N57" s="11" t="str">
        <f>VLOOKUP(D57,'[1]Munnar Members 09.03.23'!$D$2:$AH$93,7,0)</f>
        <v xml:space="preserve"> Outstanding</v>
      </c>
      <c r="O57" s="12">
        <f t="shared" si="0"/>
        <v>22320</v>
      </c>
      <c r="P57" s="15" t="e">
        <f>+#REF!-H57</f>
        <v>#REF!</v>
      </c>
      <c r="Q57" s="13">
        <f t="shared" si="1"/>
        <v>10944</v>
      </c>
      <c r="R57" s="13" t="e">
        <f t="shared" si="2"/>
        <v>#REF!</v>
      </c>
      <c r="S57" s="13">
        <f t="shared" si="3"/>
        <v>10944</v>
      </c>
      <c r="T57" s="15"/>
      <c r="U57" s="15"/>
      <c r="V57" s="14" t="e">
        <f t="shared" si="4"/>
        <v>#REF!</v>
      </c>
      <c r="W57" s="15" t="e">
        <f>+#REF!-H57</f>
        <v>#REF!</v>
      </c>
      <c r="X57" s="15"/>
      <c r="Y57" s="15"/>
      <c r="Z57" s="15"/>
      <c r="AA57" s="15"/>
      <c r="AB57" s="15"/>
      <c r="AC57" s="15"/>
      <c r="AD57" s="11" t="str">
        <f>VLOOKUP(D57,'[1]Munnar Members 09.03.23'!$D$2:$AH$93,9,0)</f>
        <v>Letter sent to member 1997 to clear his unit cost
(utstanding Rs 20520/-)</v>
      </c>
    </row>
    <row r="58" spans="1:30" x14ac:dyDescent="0.3">
      <c r="A58" s="17">
        <v>57</v>
      </c>
      <c r="B58" s="15" t="s">
        <v>215</v>
      </c>
      <c r="C58" s="9" t="s">
        <v>23</v>
      </c>
      <c r="D58" s="15" t="s">
        <v>216</v>
      </c>
      <c r="E58" s="9" t="s">
        <v>25</v>
      </c>
      <c r="F58" s="9" t="s">
        <v>26</v>
      </c>
      <c r="G58" s="18">
        <v>35434</v>
      </c>
      <c r="H58" s="15">
        <v>1997</v>
      </c>
      <c r="I58" s="15" t="s">
        <v>217</v>
      </c>
      <c r="J58" s="9"/>
      <c r="K58" s="11">
        <f>VLOOKUP(D58,'[1]Munnar Members 09.03.23'!$D$2:$AH$93,4,0)</f>
        <v>43000</v>
      </c>
      <c r="L58" s="11">
        <f>VLOOKUP(D58,'[1]Munnar Members 09.03.23'!$D$2:$AH$93,4,0)</f>
        <v>43000</v>
      </c>
      <c r="M58" s="11">
        <f>VLOOKUP(D58,'[1]Munnar Members 09.03.23'!$D$2:$AH$93,5,0)</f>
        <v>10212.5</v>
      </c>
      <c r="N58" s="11" t="str">
        <f>VLOOKUP(D58,'[1]Munnar Members 09.03.23'!$D$2:$AH$93,7,0)</f>
        <v>Outstanding</v>
      </c>
      <c r="O58" s="12">
        <f t="shared" si="0"/>
        <v>32787.5</v>
      </c>
      <c r="P58" s="15" t="e">
        <f>+#REF!-H58</f>
        <v>#REF!</v>
      </c>
      <c r="Q58" s="13">
        <f t="shared" si="1"/>
        <v>8170</v>
      </c>
      <c r="R58" s="13" t="e">
        <f t="shared" si="2"/>
        <v>#REF!</v>
      </c>
      <c r="S58" s="13">
        <f t="shared" si="3"/>
        <v>8170</v>
      </c>
      <c r="T58" s="15"/>
      <c r="U58" s="15"/>
      <c r="V58" s="14" t="e">
        <f t="shared" si="4"/>
        <v>#REF!</v>
      </c>
      <c r="W58" s="15" t="e">
        <f>+#REF!-H58</f>
        <v>#REF!</v>
      </c>
      <c r="X58" s="15"/>
      <c r="Y58" s="15"/>
      <c r="Z58" s="15"/>
      <c r="AA58" s="15"/>
      <c r="AB58" s="15"/>
      <c r="AC58" s="15"/>
      <c r="AD58" s="11" t="str">
        <f>VLOOKUP(D58,'[1]Munnar Members 09.03.23'!$D$2:$AH$93,9,0)</f>
        <v>No conversation with member till date
(Outstanding Rs 30637.50)</v>
      </c>
    </row>
    <row r="59" spans="1:30" x14ac:dyDescent="0.3">
      <c r="A59" s="17">
        <v>58</v>
      </c>
      <c r="B59" s="15" t="s">
        <v>218</v>
      </c>
      <c r="C59" s="9" t="s">
        <v>23</v>
      </c>
      <c r="D59" s="15" t="s">
        <v>219</v>
      </c>
      <c r="E59" s="9" t="s">
        <v>25</v>
      </c>
      <c r="F59" s="9" t="s">
        <v>26</v>
      </c>
      <c r="G59" s="18">
        <v>35434</v>
      </c>
      <c r="H59" s="15">
        <v>1997</v>
      </c>
      <c r="I59" s="15" t="s">
        <v>220</v>
      </c>
      <c r="J59" s="9"/>
      <c r="K59" s="11">
        <f>VLOOKUP(D59,'[1]Munnar Members 09.03.23'!$D$2:$AH$93,4,0)</f>
        <v>36000</v>
      </c>
      <c r="L59" s="11">
        <f>VLOOKUP(D59,'[1]Munnar Members 09.03.23'!$D$2:$AH$93,4,0)</f>
        <v>36000</v>
      </c>
      <c r="M59" s="11">
        <f>VLOOKUP(D59,'[1]Munnar Members 09.03.23'!$D$2:$AH$93,5,0)</f>
        <v>36000</v>
      </c>
      <c r="N59" s="11" t="str">
        <f>VLOOKUP(D59,'[1]Munnar Members 09.03.23'!$D$2:$AH$93,7,0)</f>
        <v>I.R.M</v>
      </c>
      <c r="O59" s="12">
        <f t="shared" si="0"/>
        <v>0</v>
      </c>
      <c r="P59" s="15" t="e">
        <f>+#REF!-H59</f>
        <v>#REF!</v>
      </c>
      <c r="Q59" s="13">
        <f t="shared" si="1"/>
        <v>28800</v>
      </c>
      <c r="R59" s="13" t="e">
        <f t="shared" si="2"/>
        <v>#REF!</v>
      </c>
      <c r="S59" s="13">
        <f t="shared" si="3"/>
        <v>28800</v>
      </c>
      <c r="T59" s="15"/>
      <c r="U59" s="15"/>
      <c r="V59" s="14" t="e">
        <f t="shared" si="4"/>
        <v>#REF!</v>
      </c>
      <c r="W59" s="15" t="e">
        <f>+#REF!-H59</f>
        <v>#REF!</v>
      </c>
      <c r="X59" s="15"/>
      <c r="Y59" s="15"/>
      <c r="Z59" s="15"/>
      <c r="AA59" s="15"/>
      <c r="AB59" s="15"/>
      <c r="AC59" s="15"/>
      <c r="AD59" s="11" t="str">
        <f>VLOOKUP(D59,'[1]Munnar Members 09.03.23'!$D$2:$AH$93,9,0)</f>
        <v>last communication 2002</v>
      </c>
    </row>
    <row r="60" spans="1:30" x14ac:dyDescent="0.3">
      <c r="A60" s="17">
        <v>59</v>
      </c>
      <c r="B60" s="15" t="s">
        <v>221</v>
      </c>
      <c r="C60" s="9" t="s">
        <v>23</v>
      </c>
      <c r="D60" s="15" t="s">
        <v>222</v>
      </c>
      <c r="E60" s="9" t="s">
        <v>25</v>
      </c>
      <c r="F60" s="9" t="s">
        <v>26</v>
      </c>
      <c r="G60" s="15" t="s">
        <v>223</v>
      </c>
      <c r="H60" s="15">
        <v>1997</v>
      </c>
      <c r="I60" s="15" t="s">
        <v>224</v>
      </c>
      <c r="J60" s="9"/>
      <c r="K60" s="11">
        <f>VLOOKUP(D60,'[1]Munnar Members 09.03.23'!$D$2:$AH$93,4,0)</f>
        <v>25000</v>
      </c>
      <c r="L60" s="11">
        <f>VLOOKUP(D60,'[1]Munnar Members 09.03.23'!$D$2:$AH$93,4,0)</f>
        <v>25000</v>
      </c>
      <c r="M60" s="11">
        <f>VLOOKUP(D60,'[1]Munnar Members 09.03.23'!$D$2:$AH$93,5,0)</f>
        <v>23250</v>
      </c>
      <c r="N60" s="11" t="str">
        <f>VLOOKUP(D60,'[1]Munnar Members 09.03.23'!$D$2:$AH$93,7,0)</f>
        <v>Outstanding</v>
      </c>
      <c r="O60" s="12">
        <f t="shared" si="0"/>
        <v>1750</v>
      </c>
      <c r="P60" s="15" t="e">
        <f>+#REF!-H60</f>
        <v>#REF!</v>
      </c>
      <c r="Q60" s="13">
        <f t="shared" si="1"/>
        <v>18600</v>
      </c>
      <c r="R60" s="13" t="e">
        <f t="shared" si="2"/>
        <v>#REF!</v>
      </c>
      <c r="S60" s="13">
        <f t="shared" si="3"/>
        <v>18600</v>
      </c>
      <c r="T60" s="15"/>
      <c r="U60" s="15"/>
      <c r="V60" s="14" t="e">
        <f t="shared" si="4"/>
        <v>#REF!</v>
      </c>
      <c r="W60" s="15" t="e">
        <f>+#REF!-H60</f>
        <v>#REF!</v>
      </c>
      <c r="X60" s="15"/>
      <c r="Y60" s="15"/>
      <c r="Z60" s="15"/>
      <c r="AA60" s="15"/>
      <c r="AB60" s="15"/>
      <c r="AC60" s="15"/>
      <c r="AD60" s="11" t="str">
        <f>VLOOKUP(D60,'[1]Munnar Members 09.03.23'!$D$2:$AH$93,9,0)</f>
        <v>Last letter we sent to member, 
but letter is not in record
Outstanding Rs 1750/-</v>
      </c>
    </row>
    <row r="61" spans="1:30" x14ac:dyDescent="0.3">
      <c r="A61" s="17">
        <v>60</v>
      </c>
      <c r="B61" s="15" t="s">
        <v>225</v>
      </c>
      <c r="C61" s="9" t="s">
        <v>23</v>
      </c>
      <c r="D61" s="15" t="s">
        <v>226</v>
      </c>
      <c r="E61" s="9" t="s">
        <v>25</v>
      </c>
      <c r="F61" s="9" t="s">
        <v>26</v>
      </c>
      <c r="G61" s="15" t="s">
        <v>227</v>
      </c>
      <c r="H61" s="15">
        <v>1997</v>
      </c>
      <c r="I61" s="15" t="s">
        <v>228</v>
      </c>
      <c r="J61" s="9"/>
      <c r="K61" s="11">
        <f>VLOOKUP(D61,'[1]Munnar Members 09.03.23'!$D$2:$AH$93,4,0)</f>
        <v>100000</v>
      </c>
      <c r="L61" s="11">
        <f>VLOOKUP(D61,'[1]Munnar Members 09.03.23'!$D$2:$AH$93,4,0)</f>
        <v>100000</v>
      </c>
      <c r="M61" s="11">
        <f>VLOOKUP(D61,'[1]Munnar Members 09.03.23'!$D$2:$AH$93,5,0)</f>
        <v>58000</v>
      </c>
      <c r="N61" s="11" t="str">
        <f>VLOOKUP(D61,'[1]Munnar Members 09.03.23'!$D$2:$AH$93,7,0)</f>
        <v xml:space="preserve"> Outstanding</v>
      </c>
      <c r="O61" s="12">
        <f t="shared" si="0"/>
        <v>42000</v>
      </c>
      <c r="P61" s="15" t="e">
        <f>+#REF!-H61</f>
        <v>#REF!</v>
      </c>
      <c r="Q61" s="13">
        <f t="shared" si="1"/>
        <v>46400</v>
      </c>
      <c r="R61" s="13" t="e">
        <f t="shared" si="2"/>
        <v>#REF!</v>
      </c>
      <c r="S61" s="13">
        <f t="shared" si="3"/>
        <v>46400</v>
      </c>
      <c r="T61" s="15"/>
      <c r="U61" s="15"/>
      <c r="V61" s="14" t="e">
        <f t="shared" si="4"/>
        <v>#REF!</v>
      </c>
      <c r="W61" s="15" t="e">
        <f>+#REF!-H61</f>
        <v>#REF!</v>
      </c>
      <c r="X61" s="15"/>
      <c r="Y61" s="15"/>
      <c r="Z61" s="15"/>
      <c r="AA61" s="15"/>
      <c r="AB61" s="15"/>
      <c r="AC61" s="15"/>
      <c r="AD61" s="11" t="str">
        <f>VLOOKUP(D61,'[1]Munnar Members 09.03.23'!$D$2:$AH$93,9,0)</f>
        <v>Only application form is in records 
Letter sent to member in 1999 to clear his outstanding Rs 42000/-</v>
      </c>
    </row>
    <row r="62" spans="1:30" x14ac:dyDescent="0.3">
      <c r="A62" s="17">
        <v>61</v>
      </c>
      <c r="B62" s="15" t="s">
        <v>229</v>
      </c>
      <c r="C62" s="9" t="s">
        <v>23</v>
      </c>
      <c r="D62" s="15" t="s">
        <v>230</v>
      </c>
      <c r="E62" s="9" t="s">
        <v>25</v>
      </c>
      <c r="F62" s="9" t="s">
        <v>26</v>
      </c>
      <c r="G62" s="15" t="s">
        <v>227</v>
      </c>
      <c r="H62" s="15">
        <v>1997</v>
      </c>
      <c r="I62" s="15" t="s">
        <v>231</v>
      </c>
      <c r="J62" s="9"/>
      <c r="K62" s="11">
        <f>VLOOKUP(D62,'[1]Munnar Members 09.03.23'!$D$2:$AH$93,4,0)</f>
        <v>78000</v>
      </c>
      <c r="L62" s="11">
        <f>VLOOKUP(D62,'[1]Munnar Members 09.03.23'!$D$2:$AH$93,4,0)</f>
        <v>78000</v>
      </c>
      <c r="M62" s="11">
        <f>VLOOKUP(D62,'[1]Munnar Members 09.03.23'!$D$2:$AH$93,5,0)</f>
        <v>0</v>
      </c>
      <c r="N62" s="11">
        <f>VLOOKUP(D62,'[1]Munnar Members 09.03.23'!$D$2:$AH$93,7,0)</f>
        <v>0</v>
      </c>
      <c r="O62" s="12">
        <f t="shared" si="0"/>
        <v>78000</v>
      </c>
      <c r="P62" s="15" t="e">
        <f>+#REF!-H62</f>
        <v>#REF!</v>
      </c>
      <c r="Q62" s="13">
        <f t="shared" si="1"/>
        <v>0</v>
      </c>
      <c r="R62" s="13" t="e">
        <f t="shared" si="2"/>
        <v>#REF!</v>
      </c>
      <c r="S62" s="13">
        <f t="shared" si="3"/>
        <v>0</v>
      </c>
      <c r="T62" s="15"/>
      <c r="U62" s="15"/>
      <c r="V62" s="14" t="e">
        <f t="shared" si="4"/>
        <v>#REF!</v>
      </c>
      <c r="W62" s="15" t="e">
        <f>+#REF!-H62</f>
        <v>#REF!</v>
      </c>
      <c r="X62" s="15"/>
      <c r="Y62" s="15"/>
      <c r="Z62" s="15"/>
      <c r="AA62" s="15"/>
      <c r="AB62" s="15"/>
      <c r="AC62" s="15"/>
      <c r="AD62" s="11" t="str">
        <f>VLOOKUP(D62,'[1]Munnar Members 09.03.23'!$D$2:$AH$93,9,0)</f>
        <v>Pic not issued to member 
(Outstanding Rs 78000/- Recd Amount Trasfer 08014 B00 04001402 Mr R Ravi Shankar)</v>
      </c>
    </row>
    <row r="63" spans="1:30" x14ac:dyDescent="0.3">
      <c r="A63" s="17">
        <v>62</v>
      </c>
      <c r="B63" s="15" t="s">
        <v>232</v>
      </c>
      <c r="C63" s="9" t="s">
        <v>23</v>
      </c>
      <c r="D63" s="15" t="s">
        <v>233</v>
      </c>
      <c r="E63" s="9" t="s">
        <v>25</v>
      </c>
      <c r="F63" s="9" t="s">
        <v>26</v>
      </c>
      <c r="G63" s="15" t="s">
        <v>234</v>
      </c>
      <c r="H63" s="15">
        <v>1997</v>
      </c>
      <c r="I63" s="15" t="s">
        <v>235</v>
      </c>
      <c r="J63" s="9"/>
      <c r="K63" s="11">
        <f>VLOOKUP(D63,'[1]Munnar Members 09.03.23'!$D$2:$AH$93,4,0)</f>
        <v>25000</v>
      </c>
      <c r="L63" s="11">
        <f>VLOOKUP(D63,'[1]Munnar Members 09.03.23'!$D$2:$AH$93,4,0)</f>
        <v>25000</v>
      </c>
      <c r="M63" s="11">
        <f>VLOOKUP(D63,'[1]Munnar Members 09.03.23'!$D$2:$AH$93,5,0)</f>
        <v>25000</v>
      </c>
      <c r="N63" s="11" t="str">
        <f>VLOOKUP(D63,'[1]Munnar Members 09.03.23'!$D$2:$AH$93,7,0)</f>
        <v>I.R.M</v>
      </c>
      <c r="O63" s="12">
        <f t="shared" si="0"/>
        <v>0</v>
      </c>
      <c r="P63" s="15" t="e">
        <f>+#REF!-H63</f>
        <v>#REF!</v>
      </c>
      <c r="Q63" s="13">
        <f t="shared" si="1"/>
        <v>20000</v>
      </c>
      <c r="R63" s="13" t="e">
        <f t="shared" si="2"/>
        <v>#REF!</v>
      </c>
      <c r="S63" s="13">
        <f t="shared" si="3"/>
        <v>20000</v>
      </c>
      <c r="T63" s="15"/>
      <c r="U63" s="15"/>
      <c r="V63" s="14" t="e">
        <f t="shared" si="4"/>
        <v>#REF!</v>
      </c>
      <c r="W63" s="15" t="e">
        <f>+#REF!-H63</f>
        <v>#REF!</v>
      </c>
      <c r="X63" s="15"/>
      <c r="Y63" s="15"/>
      <c r="Z63" s="15"/>
      <c r="AA63" s="15"/>
      <c r="AB63" s="15"/>
      <c r="AC63" s="15"/>
      <c r="AD63" s="11" t="str">
        <f>VLOOKUP(D63,'[1]Munnar Members 09.03.23'!$D$2:$AH$93,9,0)</f>
        <v>Last conversation till 1998</v>
      </c>
    </row>
    <row r="64" spans="1:30" x14ac:dyDescent="0.3">
      <c r="A64" s="17">
        <v>63</v>
      </c>
      <c r="B64" s="15" t="s">
        <v>236</v>
      </c>
      <c r="C64" s="9" t="s">
        <v>23</v>
      </c>
      <c r="D64" s="15" t="s">
        <v>237</v>
      </c>
      <c r="E64" s="9" t="s">
        <v>25</v>
      </c>
      <c r="F64" s="9" t="s">
        <v>26</v>
      </c>
      <c r="G64" s="15" t="s">
        <v>238</v>
      </c>
      <c r="H64" s="15">
        <v>1997</v>
      </c>
      <c r="I64" s="15" t="s">
        <v>239</v>
      </c>
      <c r="J64" s="9"/>
      <c r="K64" s="11">
        <f>VLOOKUP(D64,'[1]Munnar Members 09.03.23'!$D$2:$AH$93,4,0)</f>
        <v>20000</v>
      </c>
      <c r="L64" s="11">
        <f>VLOOKUP(D64,'[1]Munnar Members 09.03.23'!$D$2:$AH$93,4,0)</f>
        <v>20000</v>
      </c>
      <c r="M64" s="11">
        <f>VLOOKUP(D64,'[1]Munnar Members 09.03.23'!$D$2:$AH$93,5,0)</f>
        <v>6000</v>
      </c>
      <c r="N64" s="11" t="str">
        <f>VLOOKUP(D64,'[1]Munnar Members 09.03.23'!$D$2:$AH$93,7,0)</f>
        <v xml:space="preserve"> Outstanding</v>
      </c>
      <c r="O64" s="12">
        <f t="shared" si="0"/>
        <v>14000</v>
      </c>
      <c r="P64" s="15" t="e">
        <f>+#REF!-H64</f>
        <v>#REF!</v>
      </c>
      <c r="Q64" s="13">
        <f t="shared" si="1"/>
        <v>4800</v>
      </c>
      <c r="R64" s="13" t="e">
        <f t="shared" si="2"/>
        <v>#REF!</v>
      </c>
      <c r="S64" s="13">
        <f t="shared" si="3"/>
        <v>4800</v>
      </c>
      <c r="T64" s="15"/>
      <c r="U64" s="15"/>
      <c r="V64" s="14" t="e">
        <f t="shared" si="4"/>
        <v>#REF!</v>
      </c>
      <c r="W64" s="15" t="e">
        <f>+#REF!-H64</f>
        <v>#REF!</v>
      </c>
      <c r="X64" s="15"/>
      <c r="Y64" s="15"/>
      <c r="Z64" s="15"/>
      <c r="AA64" s="15"/>
      <c r="AB64" s="15"/>
      <c r="AC64" s="15"/>
      <c r="AD64" s="11" t="str">
        <f>VLOOKUP(D64,'[1]Munnar Members 09.03.23'!$D$2:$AH$93,9,0)</f>
        <v>Letter sent to member 1998 to clear his unit cost
(Outstanding Rs 14000/-)</v>
      </c>
    </row>
    <row r="65" spans="1:30" x14ac:dyDescent="0.3">
      <c r="A65" s="17">
        <v>64</v>
      </c>
      <c r="B65" s="15" t="s">
        <v>240</v>
      </c>
      <c r="C65" s="9" t="s">
        <v>23</v>
      </c>
      <c r="D65" s="15" t="s">
        <v>241</v>
      </c>
      <c r="E65" s="9" t="s">
        <v>25</v>
      </c>
      <c r="F65" s="9" t="s">
        <v>26</v>
      </c>
      <c r="G65" s="15" t="s">
        <v>242</v>
      </c>
      <c r="H65" s="15">
        <v>1997</v>
      </c>
      <c r="I65" s="15" t="s">
        <v>243</v>
      </c>
      <c r="J65" s="9"/>
      <c r="K65" s="11">
        <f>VLOOKUP(D65,'[1]Munnar Members 09.03.23'!$D$2:$AH$93,4,0)</f>
        <v>56000</v>
      </c>
      <c r="L65" s="11">
        <f>VLOOKUP(D65,'[1]Munnar Members 09.03.23'!$D$2:$AH$93,4,0)</f>
        <v>56000</v>
      </c>
      <c r="M65" s="11">
        <f>VLOOKUP(D65,'[1]Munnar Members 09.03.23'!$D$2:$AH$93,5,0)</f>
        <v>56050</v>
      </c>
      <c r="N65" s="11" t="str">
        <f>VLOOKUP(D65,'[1]Munnar Members 09.03.23'!$D$2:$AH$93,7,0)</f>
        <v>I.R.M</v>
      </c>
      <c r="O65" s="12">
        <f t="shared" si="0"/>
        <v>-50</v>
      </c>
      <c r="P65" s="15" t="e">
        <f>+#REF!-H65</f>
        <v>#REF!</v>
      </c>
      <c r="Q65" s="13">
        <f t="shared" si="1"/>
        <v>44840</v>
      </c>
      <c r="R65" s="13" t="e">
        <f t="shared" si="2"/>
        <v>#REF!</v>
      </c>
      <c r="S65" s="13">
        <f t="shared" si="3"/>
        <v>44840</v>
      </c>
      <c r="T65" s="15"/>
      <c r="U65" s="15"/>
      <c r="V65" s="14" t="e">
        <f t="shared" si="4"/>
        <v>#REF!</v>
      </c>
      <c r="W65" s="15" t="e">
        <f>+#REF!-H65</f>
        <v>#REF!</v>
      </c>
      <c r="X65" s="15"/>
      <c r="Y65" s="15"/>
      <c r="Z65" s="15"/>
      <c r="AA65" s="15"/>
      <c r="AB65" s="15"/>
      <c r="AC65" s="15"/>
      <c r="AD65" s="11" t="str">
        <f>VLOOKUP(D65,'[1]Munnar Members 09.03.23'!$D$2:$AH$93,9,0)</f>
        <v>No conversation with member till date</v>
      </c>
    </row>
    <row r="66" spans="1:30" x14ac:dyDescent="0.3">
      <c r="A66" s="17">
        <v>65</v>
      </c>
      <c r="B66" s="15" t="s">
        <v>244</v>
      </c>
      <c r="C66" s="9" t="s">
        <v>23</v>
      </c>
      <c r="D66" s="15" t="s">
        <v>245</v>
      </c>
      <c r="E66" s="9" t="s">
        <v>25</v>
      </c>
      <c r="F66" s="9" t="s">
        <v>26</v>
      </c>
      <c r="G66" s="15" t="s">
        <v>234</v>
      </c>
      <c r="H66" s="15">
        <v>1997</v>
      </c>
      <c r="I66" s="15" t="s">
        <v>246</v>
      </c>
      <c r="J66" s="9"/>
      <c r="K66" s="11">
        <f>VLOOKUP(D66,'[1]Munnar Members 09.03.23'!$D$2:$AH$93,4,0)</f>
        <v>59000</v>
      </c>
      <c r="L66" s="11">
        <f>VLOOKUP(D66,'[1]Munnar Members 09.03.23'!$D$2:$AH$93,4,0)</f>
        <v>59000</v>
      </c>
      <c r="M66" s="11">
        <f>VLOOKUP(D66,'[1]Munnar Members 09.03.23'!$D$2:$AH$93,5,0)</f>
        <v>42050</v>
      </c>
      <c r="N66" s="11" t="str">
        <f>VLOOKUP(D66,'[1]Munnar Members 09.03.23'!$D$2:$AH$93,7,0)</f>
        <v>Outstanding</v>
      </c>
      <c r="O66" s="12">
        <f t="shared" ref="O66:O83" si="5">+L66-M66</f>
        <v>16950</v>
      </c>
      <c r="P66" s="15" t="e">
        <f>+#REF!-H66</f>
        <v>#REF!</v>
      </c>
      <c r="Q66" s="13">
        <f t="shared" ref="Q66:Q83" si="6">IF(N66="regular",((M66-(M66/99)*P66)),(M66-(M66*20%)))</f>
        <v>33640</v>
      </c>
      <c r="R66" s="13" t="e">
        <f t="shared" si="2"/>
        <v>#REF!</v>
      </c>
      <c r="S66" s="13">
        <f t="shared" si="3"/>
        <v>33640</v>
      </c>
      <c r="T66" s="15"/>
      <c r="U66" s="15"/>
      <c r="V66" s="14" t="e">
        <f t="shared" si="4"/>
        <v>#REF!</v>
      </c>
      <c r="W66" s="15" t="e">
        <f>+#REF!-H66</f>
        <v>#REF!</v>
      </c>
      <c r="X66" s="15"/>
      <c r="Y66" s="15"/>
      <c r="Z66" s="15"/>
      <c r="AA66" s="15"/>
      <c r="AB66" s="15"/>
      <c r="AC66" s="15"/>
      <c r="AD66" s="11" t="str">
        <f>VLOOKUP(D66,'[1]Munnar Members 09.03.23'!$D$2:$AH$93,9,0)</f>
        <v>No conversation with member till date
(Outstanding Rs 16950/-)</v>
      </c>
    </row>
    <row r="67" spans="1:30" x14ac:dyDescent="0.3">
      <c r="A67" s="17">
        <v>66</v>
      </c>
      <c r="B67" s="15" t="s">
        <v>247</v>
      </c>
      <c r="C67" s="9" t="s">
        <v>23</v>
      </c>
      <c r="D67" s="15" t="s">
        <v>248</v>
      </c>
      <c r="E67" s="9" t="s">
        <v>25</v>
      </c>
      <c r="F67" s="9" t="s">
        <v>26</v>
      </c>
      <c r="G67" s="15" t="s">
        <v>249</v>
      </c>
      <c r="H67" s="15">
        <v>1997</v>
      </c>
      <c r="I67" s="15" t="s">
        <v>250</v>
      </c>
      <c r="J67" s="9"/>
      <c r="K67" s="11">
        <f>VLOOKUP(D67,'[1]Munnar Members 09.03.23'!$D$2:$AH$93,4,0)</f>
        <v>78000</v>
      </c>
      <c r="L67" s="11">
        <f>VLOOKUP(D67,'[1]Munnar Members 09.03.23'!$D$2:$AH$93,4,0)</f>
        <v>78000</v>
      </c>
      <c r="M67" s="11">
        <f>VLOOKUP(D67,'[1]Munnar Members 09.03.23'!$D$2:$AH$93,5,0)</f>
        <v>78000</v>
      </c>
      <c r="N67" s="11" t="str">
        <f>VLOOKUP(D67,'[1]Munnar Members 09.03.23'!$D$2:$AH$93,7,0)</f>
        <v>I.R.M</v>
      </c>
      <c r="O67" s="12">
        <f t="shared" si="5"/>
        <v>0</v>
      </c>
      <c r="P67" s="15" t="e">
        <f>+#REF!-H67</f>
        <v>#REF!</v>
      </c>
      <c r="Q67" s="13">
        <f t="shared" si="6"/>
        <v>62400</v>
      </c>
      <c r="R67" s="13" t="e">
        <f t="shared" ref="R67:R83" si="7">((M67-(M67/99)*P67))</f>
        <v>#REF!</v>
      </c>
      <c r="S67" s="13">
        <f t="shared" ref="S67:S83" si="8">IF(N67="regular",0,(M67-(M67*20%)))</f>
        <v>62400</v>
      </c>
      <c r="T67" s="15"/>
      <c r="U67" s="15"/>
      <c r="V67" s="14" t="e">
        <f t="shared" ref="V67:V83" si="9">+R67-T67+U67</f>
        <v>#REF!</v>
      </c>
      <c r="W67" s="15" t="e">
        <f>+#REF!-H67</f>
        <v>#REF!</v>
      </c>
      <c r="X67" s="15"/>
      <c r="Y67" s="15"/>
      <c r="Z67" s="15"/>
      <c r="AA67" s="15"/>
      <c r="AB67" s="15"/>
      <c r="AC67" s="15"/>
      <c r="AD67" s="11" t="str">
        <f>VLOOKUP(D67,'[1]Munnar Members 09.03.23'!$D$2:$AH$93,9,0)</f>
        <v>Last conversation till 1997
Other Membership BN970035 Mrs. Pallavi R Shankar</v>
      </c>
    </row>
    <row r="68" spans="1:30" x14ac:dyDescent="0.3">
      <c r="A68" s="17">
        <v>67</v>
      </c>
      <c r="B68" s="15" t="s">
        <v>251</v>
      </c>
      <c r="C68" s="9" t="s">
        <v>23</v>
      </c>
      <c r="D68" s="15" t="s">
        <v>252</v>
      </c>
      <c r="E68" s="9" t="s">
        <v>25</v>
      </c>
      <c r="F68" s="9" t="s">
        <v>26</v>
      </c>
      <c r="G68" s="15" t="s">
        <v>249</v>
      </c>
      <c r="H68" s="15">
        <v>1997</v>
      </c>
      <c r="I68" s="15" t="s">
        <v>253</v>
      </c>
      <c r="J68" s="9"/>
      <c r="K68" s="11">
        <f>VLOOKUP(D68,'[1]Munnar Members 09.03.23'!$D$2:$AH$93,4,0)</f>
        <v>32000</v>
      </c>
      <c r="L68" s="11">
        <f>VLOOKUP(D68,'[1]Munnar Members 09.03.23'!$D$2:$AH$93,4,0)</f>
        <v>32000</v>
      </c>
      <c r="M68" s="11">
        <f>VLOOKUP(D68,'[1]Munnar Members 09.03.23'!$D$2:$AH$93,5,0)</f>
        <v>6400</v>
      </c>
      <c r="N68" s="11" t="str">
        <f>VLOOKUP(D68,'[1]Munnar Members 09.03.23'!$D$2:$AH$93,7,0)</f>
        <v>Outstanding</v>
      </c>
      <c r="O68" s="12">
        <f t="shared" si="5"/>
        <v>25600</v>
      </c>
      <c r="P68" s="15" t="e">
        <f>+#REF!-H68</f>
        <v>#REF!</v>
      </c>
      <c r="Q68" s="13">
        <f t="shared" si="6"/>
        <v>5120</v>
      </c>
      <c r="R68" s="13" t="e">
        <f t="shared" si="7"/>
        <v>#REF!</v>
      </c>
      <c r="S68" s="13">
        <f t="shared" si="8"/>
        <v>5120</v>
      </c>
      <c r="T68" s="15"/>
      <c r="U68" s="15"/>
      <c r="V68" s="14" t="e">
        <f t="shared" si="9"/>
        <v>#REF!</v>
      </c>
      <c r="W68" s="15" t="e">
        <f>+#REF!-H68</f>
        <v>#REF!</v>
      </c>
      <c r="X68" s="15"/>
      <c r="Y68" s="15"/>
      <c r="Z68" s="15"/>
      <c r="AA68" s="15"/>
      <c r="AB68" s="15"/>
      <c r="AC68" s="15"/>
      <c r="AD68" s="11" t="str">
        <f>VLOOKUP(D68,'[1]Munnar Members 09.03.23'!$D$2:$AH$93,9,0)</f>
        <v xml:space="preserve">All detail of member's missed from file </v>
      </c>
    </row>
    <row r="69" spans="1:30" x14ac:dyDescent="0.3">
      <c r="A69" s="17">
        <v>68</v>
      </c>
      <c r="B69" s="15" t="s">
        <v>254</v>
      </c>
      <c r="C69" s="9" t="s">
        <v>23</v>
      </c>
      <c r="D69" s="15" t="s">
        <v>255</v>
      </c>
      <c r="E69" s="9" t="s">
        <v>25</v>
      </c>
      <c r="F69" s="9" t="s">
        <v>26</v>
      </c>
      <c r="G69" s="15" t="s">
        <v>256</v>
      </c>
      <c r="H69" s="15">
        <v>1997</v>
      </c>
      <c r="I69" s="15" t="s">
        <v>257</v>
      </c>
      <c r="J69" s="9"/>
      <c r="K69" s="11">
        <f>VLOOKUP(D69,'[1]Munnar Members 09.03.23'!$D$2:$AH$93,4,0)</f>
        <v>20000</v>
      </c>
      <c r="L69" s="11">
        <f>VLOOKUP(D69,'[1]Munnar Members 09.03.23'!$D$2:$AH$93,4,0)</f>
        <v>20000</v>
      </c>
      <c r="M69" s="11">
        <f>VLOOKUP(D69,'[1]Munnar Members 09.03.23'!$D$2:$AH$93,5,0)</f>
        <v>20000</v>
      </c>
      <c r="N69" s="11" t="str">
        <f>VLOOKUP(D69,'[1]Munnar Members 09.03.23'!$D$2:$AH$93,7,0)</f>
        <v>I.R.M</v>
      </c>
      <c r="O69" s="12">
        <f t="shared" si="5"/>
        <v>0</v>
      </c>
      <c r="P69" s="15" t="e">
        <f>+#REF!-H69</f>
        <v>#REF!</v>
      </c>
      <c r="Q69" s="13">
        <f t="shared" si="6"/>
        <v>16000</v>
      </c>
      <c r="R69" s="13" t="e">
        <f t="shared" si="7"/>
        <v>#REF!</v>
      </c>
      <c r="S69" s="13">
        <f t="shared" si="8"/>
        <v>16000</v>
      </c>
      <c r="T69" s="15"/>
      <c r="U69" s="15"/>
      <c r="V69" s="14" t="e">
        <f t="shared" si="9"/>
        <v>#REF!</v>
      </c>
      <c r="W69" s="15" t="e">
        <f>+#REF!-H69</f>
        <v>#REF!</v>
      </c>
      <c r="X69" s="15"/>
      <c r="Y69" s="15"/>
      <c r="Z69" s="15"/>
      <c r="AA69" s="15"/>
      <c r="AB69" s="15"/>
      <c r="AC69" s="15"/>
      <c r="AD69" s="11" t="str">
        <f>VLOOKUP(D69,'[1]Munnar Members 09.03.23'!$D$2:$AH$93,9,0)</f>
        <v>Last conversation till 2008</v>
      </c>
    </row>
    <row r="70" spans="1:30" x14ac:dyDescent="0.3">
      <c r="A70" s="17">
        <v>69</v>
      </c>
      <c r="B70" s="15" t="s">
        <v>258</v>
      </c>
      <c r="C70" s="9" t="s">
        <v>23</v>
      </c>
      <c r="D70" s="15" t="s">
        <v>259</v>
      </c>
      <c r="E70" s="9" t="s">
        <v>25</v>
      </c>
      <c r="F70" s="9" t="s">
        <v>26</v>
      </c>
      <c r="G70" s="15" t="s">
        <v>260</v>
      </c>
      <c r="H70" s="15">
        <v>1997</v>
      </c>
      <c r="I70" s="15" t="s">
        <v>261</v>
      </c>
      <c r="J70" s="9"/>
      <c r="K70" s="11">
        <f>VLOOKUP(D70,'[1]Munnar Members 09.03.23'!$D$2:$AH$93,4,0)</f>
        <v>32000</v>
      </c>
      <c r="L70" s="11">
        <f>VLOOKUP(D70,'[1]Munnar Members 09.03.23'!$D$2:$AH$93,4,0)</f>
        <v>32000</v>
      </c>
      <c r="M70" s="11">
        <f>VLOOKUP(D70,'[1]Munnar Members 09.03.23'!$D$2:$AH$93,5,0)</f>
        <v>32000</v>
      </c>
      <c r="N70" s="11" t="str">
        <f>VLOOKUP(D70,'[1]Munnar Members 09.03.23'!$D$2:$AH$93,7,0)</f>
        <v>I.R.M</v>
      </c>
      <c r="O70" s="12">
        <f t="shared" si="5"/>
        <v>0</v>
      </c>
      <c r="P70" s="15" t="e">
        <f>+#REF!-H70</f>
        <v>#REF!</v>
      </c>
      <c r="Q70" s="13">
        <f t="shared" si="6"/>
        <v>25600</v>
      </c>
      <c r="R70" s="13" t="e">
        <f t="shared" si="7"/>
        <v>#REF!</v>
      </c>
      <c r="S70" s="13">
        <f t="shared" si="8"/>
        <v>25600</v>
      </c>
      <c r="T70" s="15"/>
      <c r="U70" s="15"/>
      <c r="V70" s="14" t="e">
        <f t="shared" si="9"/>
        <v>#REF!</v>
      </c>
      <c r="W70" s="15" t="e">
        <f>+#REF!-H70</f>
        <v>#REF!</v>
      </c>
      <c r="X70" s="15"/>
      <c r="Y70" s="15"/>
      <c r="Z70" s="15"/>
      <c r="AA70" s="15"/>
      <c r="AB70" s="15"/>
      <c r="AC70" s="15"/>
      <c r="AD70" s="11" t="str">
        <f>VLOOKUP(D70,'[1]Munnar Members 09.03.23'!$D$2:$AH$93,9,0)</f>
        <v xml:space="preserve">All detail of member's missed from file </v>
      </c>
    </row>
    <row r="71" spans="1:30" x14ac:dyDescent="0.3">
      <c r="A71" s="17">
        <v>70</v>
      </c>
      <c r="B71" s="15" t="s">
        <v>262</v>
      </c>
      <c r="C71" s="9" t="s">
        <v>23</v>
      </c>
      <c r="D71" s="15" t="s">
        <v>263</v>
      </c>
      <c r="E71" s="9" t="s">
        <v>25</v>
      </c>
      <c r="F71" s="9" t="s">
        <v>26</v>
      </c>
      <c r="G71" s="15" t="s">
        <v>264</v>
      </c>
      <c r="H71" s="15">
        <v>1997</v>
      </c>
      <c r="I71" s="15" t="s">
        <v>265</v>
      </c>
      <c r="J71" s="9"/>
      <c r="K71" s="11">
        <f>VLOOKUP(D71,'[1]Munnar Members 09.03.23'!$D$2:$AH$93,4,0)</f>
        <v>78000</v>
      </c>
      <c r="L71" s="11">
        <f>VLOOKUP(D71,'[1]Munnar Members 09.03.23'!$D$2:$AH$93,4,0)</f>
        <v>78000</v>
      </c>
      <c r="M71" s="11">
        <f>VLOOKUP(D71,'[1]Munnar Members 09.03.23'!$D$2:$AH$93,5,0)</f>
        <v>23400</v>
      </c>
      <c r="N71" s="11" t="str">
        <f>VLOOKUP(D71,'[1]Munnar Members 09.03.23'!$D$2:$AH$93,7,0)</f>
        <v>Outstanding</v>
      </c>
      <c r="O71" s="12">
        <f t="shared" si="5"/>
        <v>54600</v>
      </c>
      <c r="P71" s="15" t="e">
        <f>+#REF!-H71</f>
        <v>#REF!</v>
      </c>
      <c r="Q71" s="13">
        <f t="shared" si="6"/>
        <v>18720</v>
      </c>
      <c r="R71" s="13" t="e">
        <f t="shared" si="7"/>
        <v>#REF!</v>
      </c>
      <c r="S71" s="13">
        <f t="shared" si="8"/>
        <v>18720</v>
      </c>
      <c r="T71" s="15"/>
      <c r="U71" s="15"/>
      <c r="V71" s="14" t="e">
        <f t="shared" si="9"/>
        <v>#REF!</v>
      </c>
      <c r="W71" s="15" t="e">
        <f>+#REF!-H71</f>
        <v>#REF!</v>
      </c>
      <c r="X71" s="15"/>
      <c r="Y71" s="15"/>
      <c r="Z71" s="15"/>
      <c r="AA71" s="15"/>
      <c r="AB71" s="15"/>
      <c r="AC71" s="15"/>
      <c r="AD71" s="11" t="str">
        <f>VLOOKUP(D71,'[1]Munnar Members 09.03.23'!$D$2:$AH$93,9,0)</f>
        <v>Letter sent to member 1999 to clear his outstanding
(Outstanding Rs 54600/- All Ten Chq in File)</v>
      </c>
    </row>
    <row r="72" spans="1:30" x14ac:dyDescent="0.3">
      <c r="A72" s="17">
        <v>71</v>
      </c>
      <c r="B72" s="15" t="s">
        <v>266</v>
      </c>
      <c r="C72" s="9" t="s">
        <v>23</v>
      </c>
      <c r="D72" s="15" t="s">
        <v>267</v>
      </c>
      <c r="E72" s="9" t="s">
        <v>25</v>
      </c>
      <c r="F72" s="9" t="s">
        <v>26</v>
      </c>
      <c r="G72" s="15" t="s">
        <v>268</v>
      </c>
      <c r="H72" s="15">
        <v>1997</v>
      </c>
      <c r="I72" s="15" t="s">
        <v>269</v>
      </c>
      <c r="J72" s="9"/>
      <c r="K72" s="11">
        <f>VLOOKUP(D72,'[1]Munnar Members 09.03.23'!$D$2:$AH$93,4,0)</f>
        <v>43000</v>
      </c>
      <c r="L72" s="11">
        <f>VLOOKUP(D72,'[1]Munnar Members 09.03.23'!$D$2:$AH$93,4,0)</f>
        <v>43000</v>
      </c>
      <c r="M72" s="11">
        <f>VLOOKUP(D72,'[1]Munnar Members 09.03.23'!$D$2:$AH$93,5,0)</f>
        <v>10750</v>
      </c>
      <c r="N72" s="11" t="str">
        <f>VLOOKUP(D72,'[1]Munnar Members 09.03.23'!$D$2:$AH$93,7,0)</f>
        <v>Outstanding</v>
      </c>
      <c r="O72" s="12">
        <f t="shared" si="5"/>
        <v>32250</v>
      </c>
      <c r="P72" s="15" t="e">
        <f>+#REF!-H72</f>
        <v>#REF!</v>
      </c>
      <c r="Q72" s="13">
        <f t="shared" si="6"/>
        <v>8600</v>
      </c>
      <c r="R72" s="13" t="e">
        <f t="shared" si="7"/>
        <v>#REF!</v>
      </c>
      <c r="S72" s="13">
        <f t="shared" si="8"/>
        <v>8600</v>
      </c>
      <c r="T72" s="15"/>
      <c r="U72" s="15"/>
      <c r="V72" s="14" t="e">
        <f t="shared" si="9"/>
        <v>#REF!</v>
      </c>
      <c r="W72" s="15" t="e">
        <f>+#REF!-H72</f>
        <v>#REF!</v>
      </c>
      <c r="X72" s="15"/>
      <c r="Y72" s="15"/>
      <c r="Z72" s="15"/>
      <c r="AA72" s="15"/>
      <c r="AB72" s="15"/>
      <c r="AC72" s="15"/>
      <c r="AD72" s="11" t="str">
        <f>VLOOKUP(D72,'[1]Munnar Members 09.03.23'!$D$2:$AH$93,9,0)</f>
        <v xml:space="preserve">Only app from (frmt) </v>
      </c>
    </row>
    <row r="73" spans="1:30" x14ac:dyDescent="0.3">
      <c r="A73" s="17">
        <v>72</v>
      </c>
      <c r="B73" s="15" t="s">
        <v>270</v>
      </c>
      <c r="C73" s="9" t="s">
        <v>23</v>
      </c>
      <c r="D73" s="15">
        <v>1000060</v>
      </c>
      <c r="E73" s="9" t="s">
        <v>25</v>
      </c>
      <c r="F73" s="9" t="s">
        <v>26</v>
      </c>
      <c r="G73" s="15" t="s">
        <v>271</v>
      </c>
      <c r="H73" s="15">
        <v>1994</v>
      </c>
      <c r="I73" s="15" t="s">
        <v>272</v>
      </c>
      <c r="J73" s="9"/>
      <c r="K73" s="11">
        <f>VLOOKUP(D73,'[1]Munnar Members 09.03.23'!$D$2:$AH$93,4,0)</f>
        <v>59000</v>
      </c>
      <c r="L73" s="11">
        <f>VLOOKUP(D73,'[1]Munnar Members 09.03.23'!$D$2:$AH$93,4,0)</f>
        <v>59000</v>
      </c>
      <c r="M73" s="11">
        <f>VLOOKUP(D73,'[1]Munnar Members 09.03.23'!$D$2:$AH$93,5,0)</f>
        <v>59000</v>
      </c>
      <c r="N73" s="11" t="str">
        <f>VLOOKUP(D73,'[1]Munnar Members 09.03.23'!$D$2:$AH$93,7,0)</f>
        <v>I.R.M</v>
      </c>
      <c r="O73" s="12">
        <f t="shared" si="5"/>
        <v>0</v>
      </c>
      <c r="P73" s="15" t="e">
        <f>+#REF!-H73</f>
        <v>#REF!</v>
      </c>
      <c r="Q73" s="13">
        <f t="shared" si="6"/>
        <v>47200</v>
      </c>
      <c r="R73" s="13" t="e">
        <f t="shared" si="7"/>
        <v>#REF!</v>
      </c>
      <c r="S73" s="13">
        <f t="shared" si="8"/>
        <v>47200</v>
      </c>
      <c r="T73" s="15"/>
      <c r="U73" s="15"/>
      <c r="V73" s="14" t="e">
        <f t="shared" si="9"/>
        <v>#REF!</v>
      </c>
      <c r="W73" s="15" t="e">
        <f>+#REF!-H73</f>
        <v>#REF!</v>
      </c>
      <c r="X73" s="15"/>
      <c r="Y73" s="15"/>
      <c r="Z73" s="15"/>
      <c r="AA73" s="15"/>
      <c r="AB73" s="15"/>
      <c r="AC73" s="15"/>
      <c r="AD73" s="11" t="str">
        <f>VLOOKUP(D73,'[1]Munnar Members 09.03.23'!$D$2:$AH$93,9,0)</f>
        <v>last communication  2002..Membership was transferred from Goa to Munnar.</v>
      </c>
    </row>
    <row r="74" spans="1:30" x14ac:dyDescent="0.3">
      <c r="A74" s="17">
        <v>73</v>
      </c>
      <c r="B74" s="15" t="s">
        <v>273</v>
      </c>
      <c r="C74" s="9" t="s">
        <v>23</v>
      </c>
      <c r="D74" s="15">
        <v>1001220</v>
      </c>
      <c r="E74" s="9" t="s">
        <v>25</v>
      </c>
      <c r="F74" s="9" t="s">
        <v>26</v>
      </c>
      <c r="G74" s="15" t="s">
        <v>274</v>
      </c>
      <c r="H74" s="15">
        <v>1995</v>
      </c>
      <c r="I74" s="15" t="s">
        <v>275</v>
      </c>
      <c r="J74" s="9"/>
      <c r="K74" s="11">
        <f>VLOOKUP(D74,'[1]Munnar Members 09.03.23'!$D$2:$AH$93,4,0)</f>
        <v>59000</v>
      </c>
      <c r="L74" s="11">
        <f>VLOOKUP(D74,'[1]Munnar Members 09.03.23'!$D$2:$AH$93,4,0)</f>
        <v>59000</v>
      </c>
      <c r="M74" s="11">
        <f>VLOOKUP(D74,'[1]Munnar Members 09.03.23'!$D$2:$AH$93,5,0)</f>
        <v>59000</v>
      </c>
      <c r="N74" s="11" t="str">
        <f>VLOOKUP(D74,'[1]Munnar Members 09.03.23'!$D$2:$AH$93,7,0)</f>
        <v>I.R.M</v>
      </c>
      <c r="O74" s="12">
        <f t="shared" si="5"/>
        <v>0</v>
      </c>
      <c r="P74" s="15" t="e">
        <f>+#REF!-H74</f>
        <v>#REF!</v>
      </c>
      <c r="Q74" s="13">
        <f t="shared" si="6"/>
        <v>47200</v>
      </c>
      <c r="R74" s="13" t="e">
        <f t="shared" si="7"/>
        <v>#REF!</v>
      </c>
      <c r="S74" s="13">
        <f t="shared" si="8"/>
        <v>47200</v>
      </c>
      <c r="T74" s="15"/>
      <c r="U74" s="15"/>
      <c r="V74" s="14" t="e">
        <f t="shared" si="9"/>
        <v>#REF!</v>
      </c>
      <c r="W74" s="15" t="e">
        <f>+#REF!-H74</f>
        <v>#REF!</v>
      </c>
      <c r="X74" s="15"/>
      <c r="Y74" s="15"/>
      <c r="Z74" s="15"/>
      <c r="AA74" s="15"/>
      <c r="AB74" s="15"/>
      <c r="AC74" s="15"/>
      <c r="AD74" s="11" t="str">
        <f>VLOOKUP(D74,'[1]Munnar Members 09.03.23'!$D$2:$AH$93,9,0)</f>
        <v>Last conversation till member in 1998</v>
      </c>
    </row>
    <row r="75" spans="1:30" x14ac:dyDescent="0.3">
      <c r="A75" s="17">
        <v>74</v>
      </c>
      <c r="B75" s="15" t="s">
        <v>276</v>
      </c>
      <c r="C75" s="9" t="s">
        <v>23</v>
      </c>
      <c r="D75" s="15">
        <v>1001251</v>
      </c>
      <c r="E75" s="9" t="s">
        <v>25</v>
      </c>
      <c r="F75" s="9" t="s">
        <v>26</v>
      </c>
      <c r="G75" s="15" t="s">
        <v>274</v>
      </c>
      <c r="H75" s="15">
        <v>1995</v>
      </c>
      <c r="I75" s="15" t="s">
        <v>277</v>
      </c>
      <c r="J75" s="9"/>
      <c r="K75" s="11">
        <f>VLOOKUP(D75,'[1]Munnar Members 09.03.23'!$D$2:$AH$93,4,0)</f>
        <v>28000</v>
      </c>
      <c r="L75" s="11">
        <f>VLOOKUP(D75,'[1]Munnar Members 09.03.23'!$D$2:$AH$93,4,0)</f>
        <v>28000</v>
      </c>
      <c r="M75" s="11">
        <f>VLOOKUP(D75,'[1]Munnar Members 09.03.23'!$D$2:$AH$93,5,0)</f>
        <v>28000</v>
      </c>
      <c r="N75" s="11" t="str">
        <f>VLOOKUP(D75,'[1]Munnar Members 09.03.23'!$D$2:$AH$93,7,0)</f>
        <v>I.R.M</v>
      </c>
      <c r="O75" s="12">
        <f t="shared" si="5"/>
        <v>0</v>
      </c>
      <c r="P75" s="15" t="e">
        <f>+#REF!-H75</f>
        <v>#REF!</v>
      </c>
      <c r="Q75" s="13">
        <f t="shared" si="6"/>
        <v>22400</v>
      </c>
      <c r="R75" s="13" t="e">
        <f t="shared" si="7"/>
        <v>#REF!</v>
      </c>
      <c r="S75" s="13">
        <f t="shared" si="8"/>
        <v>22400</v>
      </c>
      <c r="T75" s="15"/>
      <c r="U75" s="15"/>
      <c r="V75" s="14" t="e">
        <f t="shared" si="9"/>
        <v>#REF!</v>
      </c>
      <c r="W75" s="15" t="e">
        <f>+#REF!-H75</f>
        <v>#REF!</v>
      </c>
      <c r="X75" s="15"/>
      <c r="Y75" s="15"/>
      <c r="Z75" s="15"/>
      <c r="AA75" s="15"/>
      <c r="AB75" s="15"/>
      <c r="AC75" s="15"/>
      <c r="AD75" s="11" t="str">
        <f>VLOOKUP(D75,'[1]Munnar Members 09.03.23'!$D$2:$AH$93,9,0)</f>
        <v xml:space="preserve">Last conversation till member in 2015 </v>
      </c>
    </row>
    <row r="76" spans="1:30" x14ac:dyDescent="0.3">
      <c r="A76" s="17">
        <v>75</v>
      </c>
      <c r="B76" s="15" t="s">
        <v>278</v>
      </c>
      <c r="C76" s="9" t="s">
        <v>23</v>
      </c>
      <c r="D76" s="15">
        <v>1001371</v>
      </c>
      <c r="E76" s="9" t="s">
        <v>25</v>
      </c>
      <c r="F76" s="9" t="s">
        <v>26</v>
      </c>
      <c r="G76" s="15" t="s">
        <v>279</v>
      </c>
      <c r="H76" s="15">
        <v>1995</v>
      </c>
      <c r="I76" s="15" t="s">
        <v>280</v>
      </c>
      <c r="J76" s="9"/>
      <c r="K76" s="11">
        <f>VLOOKUP(D76,'[1]Munnar Members 09.03.23'!$D$2:$AH$93,4,0)</f>
        <v>59000</v>
      </c>
      <c r="L76" s="11">
        <f>VLOOKUP(D76,'[1]Munnar Members 09.03.23'!$D$2:$AH$93,4,0)</f>
        <v>59000</v>
      </c>
      <c r="M76" s="11">
        <f>VLOOKUP(D76,'[1]Munnar Members 09.03.23'!$D$2:$AH$93,5,0)</f>
        <v>17700</v>
      </c>
      <c r="N76" s="11" t="str">
        <f>VLOOKUP(D76,'[1]Munnar Members 09.03.23'!$D$2:$AH$93,7,0)</f>
        <v>Outstanding</v>
      </c>
      <c r="O76" s="12">
        <f t="shared" si="5"/>
        <v>41300</v>
      </c>
      <c r="P76" s="15" t="e">
        <f>+#REF!-H76</f>
        <v>#REF!</v>
      </c>
      <c r="Q76" s="13">
        <f t="shared" si="6"/>
        <v>14160</v>
      </c>
      <c r="R76" s="13" t="e">
        <f t="shared" si="7"/>
        <v>#REF!</v>
      </c>
      <c r="S76" s="13">
        <f t="shared" si="8"/>
        <v>14160</v>
      </c>
      <c r="T76" s="15"/>
      <c r="U76" s="15"/>
      <c r="V76" s="14" t="e">
        <f t="shared" si="9"/>
        <v>#REF!</v>
      </c>
      <c r="W76" s="15" t="e">
        <f>+#REF!-H76</f>
        <v>#REF!</v>
      </c>
      <c r="X76" s="15"/>
      <c r="Y76" s="15"/>
      <c r="Z76" s="15"/>
      <c r="AA76" s="15"/>
      <c r="AB76" s="15"/>
      <c r="AC76" s="15"/>
      <c r="AD76" s="11" t="str">
        <f>VLOOKUP(D76,'[1]Munnar Members 09.03.23'!$D$2:$AH$93,9,0)</f>
        <v>Only application form in record ..(Outstandig Rs 41300/-) last communication 1995</v>
      </c>
    </row>
    <row r="77" spans="1:30" x14ac:dyDescent="0.3">
      <c r="A77" s="17">
        <v>76</v>
      </c>
      <c r="B77" s="15" t="s">
        <v>281</v>
      </c>
      <c r="C77" s="9" t="s">
        <v>23</v>
      </c>
      <c r="D77" s="15">
        <v>2001364</v>
      </c>
      <c r="E77" s="9" t="s">
        <v>25</v>
      </c>
      <c r="F77" s="9" t="s">
        <v>26</v>
      </c>
      <c r="G77" s="18">
        <v>34736</v>
      </c>
      <c r="H77" s="15">
        <v>1995</v>
      </c>
      <c r="I77" s="15" t="s">
        <v>282</v>
      </c>
      <c r="J77" s="9"/>
      <c r="K77" s="11">
        <f>VLOOKUP(D77,'[1]Munnar Members 09.03.23'!$D$2:$AH$93,4,0)</f>
        <v>28000</v>
      </c>
      <c r="L77" s="11">
        <f>VLOOKUP(D77,'[1]Munnar Members 09.03.23'!$D$2:$AH$93,4,0)</f>
        <v>28000</v>
      </c>
      <c r="M77" s="11">
        <f>VLOOKUP(D77,'[1]Munnar Members 09.03.23'!$D$2:$AH$93,5,0)</f>
        <v>28000</v>
      </c>
      <c r="N77" s="11" t="str">
        <f>VLOOKUP(D77,'[1]Munnar Members 09.03.23'!$D$2:$AH$93,7,0)</f>
        <v>I.R.M</v>
      </c>
      <c r="O77" s="12">
        <f t="shared" si="5"/>
        <v>0</v>
      </c>
      <c r="P77" s="15" t="e">
        <f>+#REF!-H77</f>
        <v>#REF!</v>
      </c>
      <c r="Q77" s="13">
        <f t="shared" si="6"/>
        <v>22400</v>
      </c>
      <c r="R77" s="13" t="e">
        <f t="shared" si="7"/>
        <v>#REF!</v>
      </c>
      <c r="S77" s="13">
        <f t="shared" si="8"/>
        <v>22400</v>
      </c>
      <c r="T77" s="15"/>
      <c r="U77" s="15"/>
      <c r="V77" s="14" t="e">
        <f t="shared" si="9"/>
        <v>#REF!</v>
      </c>
      <c r="W77" s="15" t="e">
        <f>+#REF!-H77</f>
        <v>#REF!</v>
      </c>
      <c r="X77" s="15"/>
      <c r="Y77" s="15"/>
      <c r="Z77" s="15"/>
      <c r="AA77" s="15"/>
      <c r="AB77" s="15"/>
      <c r="AC77" s="15"/>
      <c r="AD77" s="11" t="str">
        <f>VLOOKUP(D77,'[1]Munnar Members 09.03.23'!$D$2:$AH$93,9,0)</f>
        <v>No conversation with member till date</v>
      </c>
    </row>
    <row r="78" spans="1:30" x14ac:dyDescent="0.3">
      <c r="A78" s="17">
        <v>77</v>
      </c>
      <c r="B78" s="15" t="s">
        <v>283</v>
      </c>
      <c r="C78" s="9" t="s">
        <v>23</v>
      </c>
      <c r="D78" s="15">
        <v>2001722</v>
      </c>
      <c r="E78" s="9" t="s">
        <v>25</v>
      </c>
      <c r="F78" s="9" t="s">
        <v>26</v>
      </c>
      <c r="G78" s="15" t="s">
        <v>284</v>
      </c>
      <c r="H78" s="15">
        <v>1995</v>
      </c>
      <c r="I78" s="15" t="s">
        <v>285</v>
      </c>
      <c r="J78" s="9"/>
      <c r="K78" s="11">
        <f>VLOOKUP(D78,'[1]Munnar Members 09.03.23'!$D$2:$AH$93,4,0)</f>
        <v>28000</v>
      </c>
      <c r="L78" s="11">
        <f>VLOOKUP(D78,'[1]Munnar Members 09.03.23'!$D$2:$AH$93,4,0)</f>
        <v>28000</v>
      </c>
      <c r="M78" s="11">
        <f>VLOOKUP(D78,'[1]Munnar Members 09.03.23'!$D$2:$AH$93,5,0)</f>
        <v>28000</v>
      </c>
      <c r="N78" s="11" t="str">
        <f>VLOOKUP(D78,'[1]Munnar Members 09.03.23'!$D$2:$AH$93,7,0)</f>
        <v>I.R.M</v>
      </c>
      <c r="O78" s="12">
        <f t="shared" si="5"/>
        <v>0</v>
      </c>
      <c r="P78" s="15" t="e">
        <f>+#REF!-H78</f>
        <v>#REF!</v>
      </c>
      <c r="Q78" s="13">
        <f t="shared" si="6"/>
        <v>22400</v>
      </c>
      <c r="R78" s="13" t="e">
        <f t="shared" si="7"/>
        <v>#REF!</v>
      </c>
      <c r="S78" s="13">
        <f t="shared" si="8"/>
        <v>22400</v>
      </c>
      <c r="T78" s="15"/>
      <c r="U78" s="15"/>
      <c r="V78" s="14" t="e">
        <f t="shared" si="9"/>
        <v>#REF!</v>
      </c>
      <c r="W78" s="15" t="e">
        <f>+#REF!-H78</f>
        <v>#REF!</v>
      </c>
      <c r="X78" s="15"/>
      <c r="Y78" s="15"/>
      <c r="Z78" s="15"/>
      <c r="AA78" s="15"/>
      <c r="AB78" s="15"/>
      <c r="AC78" s="15"/>
      <c r="AD78" s="11" t="str">
        <f>VLOOKUP(D78,'[1]Munnar Members 09.03.23'!$D$2:$AH$93,9,0)</f>
        <v>Last conversation with member in 1997</v>
      </c>
    </row>
    <row r="79" spans="1:30" x14ac:dyDescent="0.3">
      <c r="A79" s="17">
        <v>78</v>
      </c>
      <c r="B79" s="15" t="s">
        <v>286</v>
      </c>
      <c r="C79" s="9" t="s">
        <v>23</v>
      </c>
      <c r="D79" s="15">
        <v>3002207</v>
      </c>
      <c r="E79" s="9" t="s">
        <v>25</v>
      </c>
      <c r="F79" s="9" t="s">
        <v>26</v>
      </c>
      <c r="G79" s="15" t="s">
        <v>287</v>
      </c>
      <c r="H79" s="15">
        <v>1995</v>
      </c>
      <c r="I79" s="15" t="s">
        <v>288</v>
      </c>
      <c r="J79" s="9"/>
      <c r="K79" s="11">
        <f>VLOOKUP(D79,'[1]Munnar Members 09.03.23'!$D$2:$AH$93,4,0)</f>
        <v>59000</v>
      </c>
      <c r="L79" s="11">
        <f>VLOOKUP(D79,'[1]Munnar Members 09.03.23'!$D$2:$AH$93,4,0)</f>
        <v>59000</v>
      </c>
      <c r="M79" s="11">
        <f>VLOOKUP(D79,'[1]Munnar Members 09.03.23'!$D$2:$AH$93,5,0)</f>
        <v>59000</v>
      </c>
      <c r="N79" s="11" t="str">
        <f>VLOOKUP(D79,'[1]Munnar Members 09.03.23'!$D$2:$AH$93,7,0)</f>
        <v>I.R.M</v>
      </c>
      <c r="O79" s="12">
        <f t="shared" si="5"/>
        <v>0</v>
      </c>
      <c r="P79" s="15" t="e">
        <f>+#REF!-H79</f>
        <v>#REF!</v>
      </c>
      <c r="Q79" s="13">
        <f t="shared" si="6"/>
        <v>47200</v>
      </c>
      <c r="R79" s="13" t="e">
        <f t="shared" si="7"/>
        <v>#REF!</v>
      </c>
      <c r="S79" s="13">
        <f t="shared" si="8"/>
        <v>47200</v>
      </c>
      <c r="T79" s="15"/>
      <c r="U79" s="15"/>
      <c r="V79" s="14" t="e">
        <f t="shared" si="9"/>
        <v>#REF!</v>
      </c>
      <c r="W79" s="15" t="e">
        <f>+#REF!-H79</f>
        <v>#REF!</v>
      </c>
      <c r="X79" s="15"/>
      <c r="Y79" s="15"/>
      <c r="Z79" s="15"/>
      <c r="AA79" s="15"/>
      <c r="AB79" s="15"/>
      <c r="AC79" s="15"/>
      <c r="AD79" s="11" t="str">
        <f>VLOOKUP(D79,'[1]Munnar Members 09.03.23'!$D$2:$AH$93,9,0)</f>
        <v>Last conversation till 1996</v>
      </c>
    </row>
    <row r="80" spans="1:30" x14ac:dyDescent="0.3">
      <c r="A80" s="17">
        <v>79</v>
      </c>
      <c r="B80" s="15" t="s">
        <v>289</v>
      </c>
      <c r="C80" s="9" t="s">
        <v>23</v>
      </c>
      <c r="D80" s="15">
        <v>3002271</v>
      </c>
      <c r="E80" s="9" t="s">
        <v>25</v>
      </c>
      <c r="F80" s="9" t="s">
        <v>26</v>
      </c>
      <c r="G80" s="18">
        <v>34948</v>
      </c>
      <c r="H80" s="15">
        <v>1995</v>
      </c>
      <c r="I80" s="15" t="s">
        <v>290</v>
      </c>
      <c r="J80" s="9"/>
      <c r="K80" s="11">
        <f>VLOOKUP(D80,'[1]Munnar Members 09.03.23'!$D$2:$AH$93,4,0)</f>
        <v>59000</v>
      </c>
      <c r="L80" s="11">
        <f>VLOOKUP(D80,'[1]Munnar Members 09.03.23'!$D$2:$AH$93,4,0)</f>
        <v>59000</v>
      </c>
      <c r="M80" s="11">
        <f>VLOOKUP(D80,'[1]Munnar Members 09.03.23'!$D$2:$AH$93,5,0)</f>
        <v>59000</v>
      </c>
      <c r="N80" s="11" t="str">
        <f>VLOOKUP(D80,'[1]Munnar Members 09.03.23'!$D$2:$AH$93,7,0)</f>
        <v>I.R.M</v>
      </c>
      <c r="O80" s="12">
        <f t="shared" si="5"/>
        <v>0</v>
      </c>
      <c r="P80" s="15" t="e">
        <f>+#REF!-H80</f>
        <v>#REF!</v>
      </c>
      <c r="Q80" s="13">
        <f t="shared" si="6"/>
        <v>47200</v>
      </c>
      <c r="R80" s="13" t="e">
        <f t="shared" si="7"/>
        <v>#REF!</v>
      </c>
      <c r="S80" s="13">
        <f t="shared" si="8"/>
        <v>47200</v>
      </c>
      <c r="T80" s="15"/>
      <c r="U80" s="15"/>
      <c r="V80" s="14" t="e">
        <f t="shared" si="9"/>
        <v>#REF!</v>
      </c>
      <c r="W80" s="15" t="e">
        <f>+#REF!-H80</f>
        <v>#REF!</v>
      </c>
      <c r="X80" s="15"/>
      <c r="Y80" s="15"/>
      <c r="Z80" s="15"/>
      <c r="AA80" s="15"/>
      <c r="AB80" s="15"/>
      <c r="AC80" s="15"/>
      <c r="AD80" s="11" t="str">
        <f>VLOOKUP(D80,'[1]Munnar Members 09.03.23'!$D$2:$AH$93,9,0)</f>
        <v>Last conversation with member in 2006</v>
      </c>
    </row>
    <row r="81" spans="1:30" x14ac:dyDescent="0.3">
      <c r="A81" s="17">
        <v>80</v>
      </c>
      <c r="B81" s="15" t="s">
        <v>291</v>
      </c>
      <c r="C81" s="9" t="s">
        <v>23</v>
      </c>
      <c r="D81" s="15">
        <v>3002818</v>
      </c>
      <c r="E81" s="9" t="s">
        <v>25</v>
      </c>
      <c r="F81" s="9" t="s">
        <v>26</v>
      </c>
      <c r="G81" s="15" t="s">
        <v>292</v>
      </c>
      <c r="H81" s="15">
        <v>1995</v>
      </c>
      <c r="I81" s="15" t="s">
        <v>293</v>
      </c>
      <c r="J81" s="9"/>
      <c r="K81" s="11">
        <f>VLOOKUP(D81,'[1]Munnar Members 09.03.23'!$D$2:$AH$93,4,0)</f>
        <v>59000</v>
      </c>
      <c r="L81" s="11">
        <f>VLOOKUP(D81,'[1]Munnar Members 09.03.23'!$D$2:$AH$93,4,0)</f>
        <v>59000</v>
      </c>
      <c r="M81" s="11">
        <f>VLOOKUP(D81,'[1]Munnar Members 09.03.23'!$D$2:$AH$93,5,0)</f>
        <v>59000</v>
      </c>
      <c r="N81" s="11" t="str">
        <f>VLOOKUP(D81,'[1]Munnar Members 09.03.23'!$D$2:$AH$93,7,0)</f>
        <v>I.R.M</v>
      </c>
      <c r="O81" s="12">
        <f t="shared" si="5"/>
        <v>0</v>
      </c>
      <c r="P81" s="15" t="e">
        <f>+#REF!-H81</f>
        <v>#REF!</v>
      </c>
      <c r="Q81" s="13">
        <f t="shared" si="6"/>
        <v>47200</v>
      </c>
      <c r="R81" s="13" t="e">
        <f t="shared" si="7"/>
        <v>#REF!</v>
      </c>
      <c r="S81" s="13">
        <f t="shared" si="8"/>
        <v>47200</v>
      </c>
      <c r="T81" s="15"/>
      <c r="U81" s="15"/>
      <c r="V81" s="14" t="e">
        <f t="shared" si="9"/>
        <v>#REF!</v>
      </c>
      <c r="W81" s="15" t="e">
        <f>+#REF!-H81</f>
        <v>#REF!</v>
      </c>
      <c r="X81" s="15"/>
      <c r="Y81" s="15"/>
      <c r="Z81" s="15"/>
      <c r="AA81" s="15"/>
      <c r="AB81" s="15"/>
      <c r="AC81" s="15"/>
      <c r="AD81" s="11" t="str">
        <f>VLOOKUP(D81,'[1]Munnar Members 09.03.23'!$D$2:$AH$93,9,0)</f>
        <v>No conversation with member till date</v>
      </c>
    </row>
    <row r="82" spans="1:30" x14ac:dyDescent="0.3">
      <c r="A82" s="17">
        <v>81</v>
      </c>
      <c r="B82" s="15" t="s">
        <v>294</v>
      </c>
      <c r="C82" s="9" t="s">
        <v>23</v>
      </c>
      <c r="D82" s="15">
        <v>3002820</v>
      </c>
      <c r="E82" s="9" t="s">
        <v>25</v>
      </c>
      <c r="F82" s="9" t="s">
        <v>26</v>
      </c>
      <c r="G82" s="15" t="s">
        <v>295</v>
      </c>
      <c r="H82" s="15">
        <v>1995</v>
      </c>
      <c r="I82" s="15" t="s">
        <v>296</v>
      </c>
      <c r="J82" s="9"/>
      <c r="K82" s="11">
        <f>VLOOKUP(D82,'[1]Munnar Members 09.03.23'!$D$2:$AH$93,4,0)</f>
        <v>59000</v>
      </c>
      <c r="L82" s="11">
        <f>VLOOKUP(D82,'[1]Munnar Members 09.03.23'!$D$2:$AH$93,4,0)</f>
        <v>59000</v>
      </c>
      <c r="M82" s="11">
        <f>VLOOKUP(D82,'[1]Munnar Members 09.03.23'!$D$2:$AH$93,5,0)</f>
        <v>32450</v>
      </c>
      <c r="N82" s="11" t="str">
        <f>VLOOKUP(D82,'[1]Munnar Members 09.03.23'!$D$2:$AH$93,7,0)</f>
        <v>Outstanding</v>
      </c>
      <c r="O82" s="12">
        <f t="shared" si="5"/>
        <v>26550</v>
      </c>
      <c r="P82" s="15" t="e">
        <f>+#REF!-H82</f>
        <v>#REF!</v>
      </c>
      <c r="Q82" s="13">
        <f t="shared" si="6"/>
        <v>25960</v>
      </c>
      <c r="R82" s="13" t="e">
        <f t="shared" si="7"/>
        <v>#REF!</v>
      </c>
      <c r="S82" s="13">
        <f t="shared" si="8"/>
        <v>25960</v>
      </c>
      <c r="T82" s="15"/>
      <c r="U82" s="15"/>
      <c r="V82" s="14" t="e">
        <f t="shared" si="9"/>
        <v>#REF!</v>
      </c>
      <c r="W82" s="15" t="e">
        <f>+#REF!-H82</f>
        <v>#REF!</v>
      </c>
      <c r="X82" s="15"/>
      <c r="Y82" s="15"/>
      <c r="Z82" s="15"/>
      <c r="AA82" s="15"/>
      <c r="AB82" s="15"/>
      <c r="AC82" s="15"/>
      <c r="AD82" s="11" t="str">
        <f>VLOOKUP(D82,'[1]Munnar Members 09.03.23'!$D$2:$AH$93,9,0)</f>
        <v>Last conversation till 1996 
(Outstanding Rs 26550/-)</v>
      </c>
    </row>
    <row r="83" spans="1:30" ht="15" thickBot="1" x14ac:dyDescent="0.35">
      <c r="A83" s="17">
        <v>82</v>
      </c>
      <c r="B83" s="15" t="s">
        <v>297</v>
      </c>
      <c r="C83" s="9" t="s">
        <v>23</v>
      </c>
      <c r="D83" s="15">
        <v>3002883</v>
      </c>
      <c r="E83" s="9" t="s">
        <v>25</v>
      </c>
      <c r="F83" s="9" t="s">
        <v>26</v>
      </c>
      <c r="G83" s="15" t="s">
        <v>292</v>
      </c>
      <c r="H83" s="15">
        <v>1995</v>
      </c>
      <c r="I83" s="15" t="s">
        <v>298</v>
      </c>
      <c r="J83" s="9"/>
      <c r="K83" s="11">
        <f>VLOOKUP(D83,'[1]Munnar Members 09.03.23'!$D$2:$AH$93,4,0)</f>
        <v>36000</v>
      </c>
      <c r="L83" s="11">
        <f>VLOOKUP(D83,'[1]Munnar Members 09.03.23'!$D$2:$AH$93,4,0)</f>
        <v>36000</v>
      </c>
      <c r="M83" s="11">
        <f>VLOOKUP(D83,'[1]Munnar Members 09.03.23'!$D$2:$AH$93,5,0)</f>
        <v>36000</v>
      </c>
      <c r="N83" s="11" t="str">
        <f>VLOOKUP(D83,'[1]Munnar Members 09.03.23'!$D$2:$AH$93,7,0)</f>
        <v>I.R.M</v>
      </c>
      <c r="O83" s="12">
        <f t="shared" si="5"/>
        <v>0</v>
      </c>
      <c r="P83" s="15" t="e">
        <f>+#REF!-H83</f>
        <v>#REF!</v>
      </c>
      <c r="Q83" s="13">
        <f t="shared" si="6"/>
        <v>28800</v>
      </c>
      <c r="R83" s="13" t="e">
        <f t="shared" si="7"/>
        <v>#REF!</v>
      </c>
      <c r="S83" s="13">
        <f t="shared" si="8"/>
        <v>28800</v>
      </c>
      <c r="T83" s="15"/>
      <c r="U83" s="15"/>
      <c r="V83" s="14" t="e">
        <f t="shared" si="9"/>
        <v>#REF!</v>
      </c>
      <c r="W83" s="15" t="e">
        <f>+#REF!-H83</f>
        <v>#REF!</v>
      </c>
      <c r="X83" s="15"/>
      <c r="Y83" s="15"/>
      <c r="Z83" s="15"/>
      <c r="AA83" s="15"/>
      <c r="AB83" s="15"/>
      <c r="AC83" s="15"/>
      <c r="AD83" s="11" t="str">
        <f>VLOOKUP(D83,'[1]Munnar Members 09.03.23'!$D$2:$AH$93,9,0)</f>
        <v>Last conversation till 1997</v>
      </c>
    </row>
    <row r="84" spans="1:30" ht="15" thickBot="1" x14ac:dyDescent="0.35">
      <c r="A84" s="1"/>
      <c r="B84" s="2"/>
      <c r="C84" s="2"/>
      <c r="D84" s="2"/>
      <c r="E84" s="2"/>
      <c r="F84" s="2"/>
      <c r="G84" s="2"/>
      <c r="H84" s="2" t="s">
        <v>299</v>
      </c>
      <c r="I84" s="2"/>
      <c r="J84" s="2"/>
      <c r="K84" s="19">
        <f>SUM(K2:K83)</f>
        <v>4159600</v>
      </c>
      <c r="L84" s="19">
        <f>SUM(L2:L83)</f>
        <v>4159600</v>
      </c>
      <c r="M84" s="19">
        <f>SUM(M2:M83)</f>
        <v>3115812.5</v>
      </c>
      <c r="N84" s="2"/>
      <c r="O84" s="19">
        <f>SUM(O2:O83)</f>
        <v>1043787.5</v>
      </c>
      <c r="P84" s="2"/>
      <c r="Q84" s="19">
        <f>SUM(Q2:Q83)</f>
        <v>2492650</v>
      </c>
      <c r="R84" s="19" t="e">
        <f>SUM(R2:R83)</f>
        <v>#REF!</v>
      </c>
      <c r="S84" s="19">
        <f>SUM(S2:S83)</f>
        <v>2492650</v>
      </c>
      <c r="T84" s="2"/>
      <c r="U84" s="2"/>
      <c r="V84" s="19" t="e">
        <f>SUM(V2:V83)</f>
        <v>#REF!</v>
      </c>
      <c r="W84" s="2"/>
      <c r="X84" s="2"/>
      <c r="Y84" s="2"/>
      <c r="Z84" s="2"/>
      <c r="AA84" s="2"/>
      <c r="AB84" s="2"/>
      <c r="AC84" s="2"/>
      <c r="AD84" s="7"/>
    </row>
  </sheetData>
  <autoFilter ref="A1:AD83" xr:uid="{00000000-0009-0000-0000-000000000000}"/>
  <pageMargins left="0.7" right="0.7" top="0.75" bottom="0.75" header="0.3" footer="0.3"/>
  <pageSetup scale="3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 Sheet</vt:lpstr>
      <vt:lpstr>'Main Sheet'!_93872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2023-06-20T06:34:47Z</dcterms:created>
  <dcterms:modified xsi:type="dcterms:W3CDTF">2023-07-31T13:09:41Z</dcterms:modified>
</cp:coreProperties>
</file>