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ownloads\DRi_Data_management_Data-20230731T111649Z-001\DRi_Data_management_Data\"/>
    </mc:Choice>
  </mc:AlternateContent>
  <xr:revisionPtr revIDLastSave="0" documentId="13_ncr:1_{DB916D27-A1E2-4510-B235-0764645893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al Timeshare Member" sheetId="1" r:id="rId1"/>
  </sheets>
  <externalReferences>
    <externalReference r:id="rId2"/>
  </externalReferences>
  <definedNames>
    <definedName name="_94425" localSheetId="0">'Total Timeshare Member'!$A$1:$J$234</definedName>
    <definedName name="_xlnm._FilterDatabase" localSheetId="0" hidden="1">'Total Timeshare Member'!$A$1:$AD$234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35" i="1" l="1"/>
  <c r="AB235" i="1"/>
  <c r="AA235" i="1"/>
  <c r="Z235" i="1"/>
  <c r="Y235" i="1"/>
  <c r="X235" i="1"/>
  <c r="W235" i="1"/>
  <c r="V235" i="1"/>
  <c r="U235" i="1"/>
  <c r="T235" i="1"/>
  <c r="M235" i="1"/>
  <c r="J235" i="1"/>
  <c r="AD234" i="1"/>
  <c r="P234" i="1"/>
  <c r="R234" i="1" s="1"/>
  <c r="N234" i="1"/>
  <c r="S234" i="1" s="1"/>
  <c r="L234" i="1"/>
  <c r="O234" i="1" s="1"/>
  <c r="K234" i="1"/>
  <c r="AD233" i="1"/>
  <c r="P233" i="1"/>
  <c r="R233" i="1" s="1"/>
  <c r="N233" i="1"/>
  <c r="S233" i="1" s="1"/>
  <c r="L233" i="1"/>
  <c r="O233" i="1" s="1"/>
  <c r="K233" i="1"/>
  <c r="AD232" i="1"/>
  <c r="P232" i="1"/>
  <c r="R232" i="1" s="1"/>
  <c r="N232" i="1"/>
  <c r="S232" i="1" s="1"/>
  <c r="L232" i="1"/>
  <c r="O232" i="1" s="1"/>
  <c r="K232" i="1"/>
  <c r="AD231" i="1"/>
  <c r="P231" i="1"/>
  <c r="R231" i="1" s="1"/>
  <c r="N231" i="1"/>
  <c r="S231" i="1" s="1"/>
  <c r="L231" i="1"/>
  <c r="O231" i="1" s="1"/>
  <c r="K231" i="1"/>
  <c r="AD230" i="1"/>
  <c r="P230" i="1"/>
  <c r="R230" i="1" s="1"/>
  <c r="N230" i="1"/>
  <c r="S230" i="1" s="1"/>
  <c r="L230" i="1"/>
  <c r="O230" i="1" s="1"/>
  <c r="K230" i="1"/>
  <c r="AD229" i="1"/>
  <c r="P229" i="1"/>
  <c r="R229" i="1" s="1"/>
  <c r="N229" i="1"/>
  <c r="S229" i="1" s="1"/>
  <c r="L229" i="1"/>
  <c r="O229" i="1" s="1"/>
  <c r="K229" i="1"/>
  <c r="AD228" i="1"/>
  <c r="P228" i="1"/>
  <c r="R228" i="1" s="1"/>
  <c r="N228" i="1"/>
  <c r="S228" i="1" s="1"/>
  <c r="L228" i="1"/>
  <c r="O228" i="1" s="1"/>
  <c r="K228" i="1"/>
  <c r="AD227" i="1"/>
  <c r="P227" i="1"/>
  <c r="R227" i="1" s="1"/>
  <c r="N227" i="1"/>
  <c r="S227" i="1" s="1"/>
  <c r="L227" i="1"/>
  <c r="O227" i="1" s="1"/>
  <c r="K227" i="1"/>
  <c r="AD226" i="1"/>
  <c r="P226" i="1"/>
  <c r="R226" i="1" s="1"/>
  <c r="N226" i="1"/>
  <c r="S226" i="1" s="1"/>
  <c r="L226" i="1"/>
  <c r="O226" i="1" s="1"/>
  <c r="K226" i="1"/>
  <c r="AD225" i="1"/>
  <c r="P225" i="1"/>
  <c r="R225" i="1" s="1"/>
  <c r="N225" i="1"/>
  <c r="S225" i="1" s="1"/>
  <c r="L225" i="1"/>
  <c r="O225" i="1" s="1"/>
  <c r="K225" i="1"/>
  <c r="AD224" i="1"/>
  <c r="P224" i="1"/>
  <c r="R224" i="1" s="1"/>
  <c r="N224" i="1"/>
  <c r="S224" i="1" s="1"/>
  <c r="L224" i="1"/>
  <c r="O224" i="1" s="1"/>
  <c r="K224" i="1"/>
  <c r="AD223" i="1"/>
  <c r="P223" i="1"/>
  <c r="R223" i="1" s="1"/>
  <c r="N223" i="1"/>
  <c r="S223" i="1" s="1"/>
  <c r="L223" i="1"/>
  <c r="O223" i="1" s="1"/>
  <c r="K223" i="1"/>
  <c r="AD222" i="1"/>
  <c r="P222" i="1"/>
  <c r="R222" i="1" s="1"/>
  <c r="N222" i="1"/>
  <c r="S222" i="1" s="1"/>
  <c r="L222" i="1"/>
  <c r="O222" i="1" s="1"/>
  <c r="K222" i="1"/>
  <c r="AD221" i="1"/>
  <c r="P221" i="1"/>
  <c r="R221" i="1" s="1"/>
  <c r="N221" i="1"/>
  <c r="S221" i="1" s="1"/>
  <c r="L221" i="1"/>
  <c r="O221" i="1" s="1"/>
  <c r="K221" i="1"/>
  <c r="AD220" i="1"/>
  <c r="P220" i="1"/>
  <c r="R220" i="1" s="1"/>
  <c r="N220" i="1"/>
  <c r="S220" i="1" s="1"/>
  <c r="L220" i="1"/>
  <c r="O220" i="1" s="1"/>
  <c r="K220" i="1"/>
  <c r="AD219" i="1"/>
  <c r="P219" i="1"/>
  <c r="R219" i="1" s="1"/>
  <c r="N219" i="1"/>
  <c r="S219" i="1" s="1"/>
  <c r="L219" i="1"/>
  <c r="O219" i="1" s="1"/>
  <c r="K219" i="1"/>
  <c r="AD218" i="1"/>
  <c r="P218" i="1"/>
  <c r="R218" i="1" s="1"/>
  <c r="N218" i="1"/>
  <c r="S218" i="1" s="1"/>
  <c r="L218" i="1"/>
  <c r="O218" i="1" s="1"/>
  <c r="K218" i="1"/>
  <c r="AD217" i="1"/>
  <c r="P217" i="1"/>
  <c r="R217" i="1" s="1"/>
  <c r="N217" i="1"/>
  <c r="S217" i="1" s="1"/>
  <c r="L217" i="1"/>
  <c r="O217" i="1" s="1"/>
  <c r="K217" i="1"/>
  <c r="AD216" i="1"/>
  <c r="P216" i="1"/>
  <c r="R216" i="1" s="1"/>
  <c r="N216" i="1"/>
  <c r="S216" i="1" s="1"/>
  <c r="L216" i="1"/>
  <c r="O216" i="1" s="1"/>
  <c r="K216" i="1"/>
  <c r="AD215" i="1"/>
  <c r="P215" i="1"/>
  <c r="R215" i="1" s="1"/>
  <c r="N215" i="1"/>
  <c r="S215" i="1" s="1"/>
  <c r="L215" i="1"/>
  <c r="O215" i="1" s="1"/>
  <c r="K215" i="1"/>
  <c r="AD214" i="1"/>
  <c r="P214" i="1"/>
  <c r="R214" i="1" s="1"/>
  <c r="N214" i="1"/>
  <c r="S214" i="1" s="1"/>
  <c r="L214" i="1"/>
  <c r="O214" i="1" s="1"/>
  <c r="K214" i="1"/>
  <c r="AD213" i="1"/>
  <c r="P213" i="1"/>
  <c r="R213" i="1" s="1"/>
  <c r="N213" i="1"/>
  <c r="S213" i="1" s="1"/>
  <c r="L213" i="1"/>
  <c r="O213" i="1" s="1"/>
  <c r="K213" i="1"/>
  <c r="AD212" i="1"/>
  <c r="P212" i="1"/>
  <c r="R212" i="1" s="1"/>
  <c r="N212" i="1"/>
  <c r="S212" i="1" s="1"/>
  <c r="L212" i="1"/>
  <c r="O212" i="1" s="1"/>
  <c r="K212" i="1"/>
  <c r="AD211" i="1"/>
  <c r="P211" i="1"/>
  <c r="R211" i="1" s="1"/>
  <c r="N211" i="1"/>
  <c r="S211" i="1" s="1"/>
  <c r="L211" i="1"/>
  <c r="O211" i="1" s="1"/>
  <c r="K211" i="1"/>
  <c r="AD210" i="1"/>
  <c r="P210" i="1"/>
  <c r="R210" i="1" s="1"/>
  <c r="N210" i="1"/>
  <c r="S210" i="1" s="1"/>
  <c r="L210" i="1"/>
  <c r="O210" i="1" s="1"/>
  <c r="K210" i="1"/>
  <c r="AD209" i="1"/>
  <c r="P209" i="1"/>
  <c r="R209" i="1" s="1"/>
  <c r="N209" i="1"/>
  <c r="S209" i="1" s="1"/>
  <c r="L209" i="1"/>
  <c r="O209" i="1" s="1"/>
  <c r="K209" i="1"/>
  <c r="AD208" i="1"/>
  <c r="P208" i="1"/>
  <c r="R208" i="1" s="1"/>
  <c r="N208" i="1"/>
  <c r="S208" i="1" s="1"/>
  <c r="L208" i="1"/>
  <c r="O208" i="1" s="1"/>
  <c r="K208" i="1"/>
  <c r="AD207" i="1"/>
  <c r="P207" i="1"/>
  <c r="R207" i="1" s="1"/>
  <c r="N207" i="1"/>
  <c r="S207" i="1" s="1"/>
  <c r="L207" i="1"/>
  <c r="O207" i="1" s="1"/>
  <c r="K207" i="1"/>
  <c r="AD206" i="1"/>
  <c r="P206" i="1"/>
  <c r="R206" i="1" s="1"/>
  <c r="N206" i="1"/>
  <c r="S206" i="1" s="1"/>
  <c r="L206" i="1"/>
  <c r="O206" i="1" s="1"/>
  <c r="K206" i="1"/>
  <c r="AD205" i="1"/>
  <c r="P205" i="1"/>
  <c r="R205" i="1" s="1"/>
  <c r="N205" i="1"/>
  <c r="S205" i="1" s="1"/>
  <c r="L205" i="1"/>
  <c r="O205" i="1" s="1"/>
  <c r="K205" i="1"/>
  <c r="AD204" i="1"/>
  <c r="P204" i="1"/>
  <c r="R204" i="1" s="1"/>
  <c r="N204" i="1"/>
  <c r="S204" i="1" s="1"/>
  <c r="L204" i="1"/>
  <c r="O204" i="1" s="1"/>
  <c r="K204" i="1"/>
  <c r="AD203" i="1"/>
  <c r="P203" i="1"/>
  <c r="R203" i="1" s="1"/>
  <c r="N203" i="1"/>
  <c r="S203" i="1" s="1"/>
  <c r="L203" i="1"/>
  <c r="O203" i="1" s="1"/>
  <c r="K203" i="1"/>
  <c r="AD202" i="1"/>
  <c r="P202" i="1"/>
  <c r="R202" i="1" s="1"/>
  <c r="N202" i="1"/>
  <c r="S202" i="1" s="1"/>
  <c r="L202" i="1"/>
  <c r="O202" i="1" s="1"/>
  <c r="K202" i="1"/>
  <c r="AD201" i="1"/>
  <c r="P201" i="1"/>
  <c r="R201" i="1" s="1"/>
  <c r="N201" i="1"/>
  <c r="S201" i="1" s="1"/>
  <c r="L201" i="1"/>
  <c r="O201" i="1" s="1"/>
  <c r="K201" i="1"/>
  <c r="AD200" i="1"/>
  <c r="P200" i="1"/>
  <c r="R200" i="1" s="1"/>
  <c r="N200" i="1"/>
  <c r="S200" i="1" s="1"/>
  <c r="L200" i="1"/>
  <c r="O200" i="1" s="1"/>
  <c r="K200" i="1"/>
  <c r="AD199" i="1"/>
  <c r="P199" i="1"/>
  <c r="R199" i="1" s="1"/>
  <c r="N199" i="1"/>
  <c r="S199" i="1" s="1"/>
  <c r="L199" i="1"/>
  <c r="O199" i="1" s="1"/>
  <c r="K199" i="1"/>
  <c r="AD198" i="1"/>
  <c r="P198" i="1"/>
  <c r="R198" i="1" s="1"/>
  <c r="N198" i="1"/>
  <c r="S198" i="1" s="1"/>
  <c r="L198" i="1"/>
  <c r="O198" i="1" s="1"/>
  <c r="K198" i="1"/>
  <c r="AD197" i="1"/>
  <c r="P197" i="1"/>
  <c r="R197" i="1" s="1"/>
  <c r="N197" i="1"/>
  <c r="S197" i="1" s="1"/>
  <c r="L197" i="1"/>
  <c r="O197" i="1" s="1"/>
  <c r="K197" i="1"/>
  <c r="AD196" i="1"/>
  <c r="P196" i="1"/>
  <c r="R196" i="1" s="1"/>
  <c r="N196" i="1"/>
  <c r="S196" i="1" s="1"/>
  <c r="L196" i="1"/>
  <c r="O196" i="1" s="1"/>
  <c r="K196" i="1"/>
  <c r="AD195" i="1"/>
  <c r="P195" i="1"/>
  <c r="R195" i="1" s="1"/>
  <c r="N195" i="1"/>
  <c r="S195" i="1" s="1"/>
  <c r="L195" i="1"/>
  <c r="O195" i="1" s="1"/>
  <c r="K195" i="1"/>
  <c r="AD194" i="1"/>
  <c r="P194" i="1"/>
  <c r="R194" i="1" s="1"/>
  <c r="N194" i="1"/>
  <c r="S194" i="1" s="1"/>
  <c r="L194" i="1"/>
  <c r="O194" i="1" s="1"/>
  <c r="K194" i="1"/>
  <c r="AD193" i="1"/>
  <c r="P193" i="1"/>
  <c r="R193" i="1" s="1"/>
  <c r="N193" i="1"/>
  <c r="S193" i="1" s="1"/>
  <c r="L193" i="1"/>
  <c r="O193" i="1" s="1"/>
  <c r="K193" i="1"/>
  <c r="AD192" i="1"/>
  <c r="P192" i="1"/>
  <c r="R192" i="1" s="1"/>
  <c r="N192" i="1"/>
  <c r="S192" i="1" s="1"/>
  <c r="L192" i="1"/>
  <c r="O192" i="1" s="1"/>
  <c r="K192" i="1"/>
  <c r="AD191" i="1"/>
  <c r="P191" i="1"/>
  <c r="R191" i="1" s="1"/>
  <c r="N191" i="1"/>
  <c r="S191" i="1" s="1"/>
  <c r="L191" i="1"/>
  <c r="O191" i="1" s="1"/>
  <c r="K191" i="1"/>
  <c r="AD190" i="1"/>
  <c r="P190" i="1"/>
  <c r="R190" i="1" s="1"/>
  <c r="N190" i="1"/>
  <c r="S190" i="1" s="1"/>
  <c r="L190" i="1"/>
  <c r="O190" i="1" s="1"/>
  <c r="K190" i="1"/>
  <c r="AD189" i="1"/>
  <c r="P189" i="1"/>
  <c r="R189" i="1" s="1"/>
  <c r="N189" i="1"/>
  <c r="S189" i="1" s="1"/>
  <c r="L189" i="1"/>
  <c r="O189" i="1" s="1"/>
  <c r="K189" i="1"/>
  <c r="AD188" i="1"/>
  <c r="P188" i="1"/>
  <c r="R188" i="1" s="1"/>
  <c r="N188" i="1"/>
  <c r="S188" i="1" s="1"/>
  <c r="L188" i="1"/>
  <c r="O188" i="1" s="1"/>
  <c r="K188" i="1"/>
  <c r="AD187" i="1"/>
  <c r="P187" i="1"/>
  <c r="R187" i="1" s="1"/>
  <c r="N187" i="1"/>
  <c r="S187" i="1" s="1"/>
  <c r="L187" i="1"/>
  <c r="O187" i="1" s="1"/>
  <c r="K187" i="1"/>
  <c r="AD186" i="1"/>
  <c r="P186" i="1"/>
  <c r="R186" i="1" s="1"/>
  <c r="N186" i="1"/>
  <c r="S186" i="1" s="1"/>
  <c r="L186" i="1"/>
  <c r="O186" i="1" s="1"/>
  <c r="K186" i="1"/>
  <c r="AD185" i="1"/>
  <c r="P185" i="1"/>
  <c r="R185" i="1" s="1"/>
  <c r="N185" i="1"/>
  <c r="S185" i="1" s="1"/>
  <c r="L185" i="1"/>
  <c r="O185" i="1" s="1"/>
  <c r="K185" i="1"/>
  <c r="AD184" i="1"/>
  <c r="P184" i="1"/>
  <c r="R184" i="1" s="1"/>
  <c r="N184" i="1"/>
  <c r="S184" i="1" s="1"/>
  <c r="L184" i="1"/>
  <c r="O184" i="1" s="1"/>
  <c r="K184" i="1"/>
  <c r="AD183" i="1"/>
  <c r="P183" i="1"/>
  <c r="R183" i="1" s="1"/>
  <c r="N183" i="1"/>
  <c r="S183" i="1" s="1"/>
  <c r="L183" i="1"/>
  <c r="O183" i="1" s="1"/>
  <c r="K183" i="1"/>
  <c r="AD182" i="1"/>
  <c r="P182" i="1"/>
  <c r="R182" i="1" s="1"/>
  <c r="N182" i="1"/>
  <c r="S182" i="1" s="1"/>
  <c r="L182" i="1"/>
  <c r="O182" i="1" s="1"/>
  <c r="K182" i="1"/>
  <c r="AD181" i="1"/>
  <c r="P181" i="1"/>
  <c r="R181" i="1" s="1"/>
  <c r="N181" i="1"/>
  <c r="S181" i="1" s="1"/>
  <c r="L181" i="1"/>
  <c r="O181" i="1" s="1"/>
  <c r="K181" i="1"/>
  <c r="AD180" i="1"/>
  <c r="P180" i="1"/>
  <c r="R180" i="1" s="1"/>
  <c r="N180" i="1"/>
  <c r="S180" i="1" s="1"/>
  <c r="L180" i="1"/>
  <c r="O180" i="1" s="1"/>
  <c r="K180" i="1"/>
  <c r="AD179" i="1"/>
  <c r="P179" i="1"/>
  <c r="R179" i="1" s="1"/>
  <c r="N179" i="1"/>
  <c r="S179" i="1" s="1"/>
  <c r="L179" i="1"/>
  <c r="O179" i="1" s="1"/>
  <c r="K179" i="1"/>
  <c r="AD178" i="1"/>
  <c r="P178" i="1"/>
  <c r="R178" i="1" s="1"/>
  <c r="N178" i="1"/>
  <c r="S178" i="1" s="1"/>
  <c r="L178" i="1"/>
  <c r="O178" i="1" s="1"/>
  <c r="K178" i="1"/>
  <c r="AD177" i="1"/>
  <c r="P177" i="1"/>
  <c r="R177" i="1" s="1"/>
  <c r="N177" i="1"/>
  <c r="S177" i="1" s="1"/>
  <c r="L177" i="1"/>
  <c r="O177" i="1" s="1"/>
  <c r="K177" i="1"/>
  <c r="AD176" i="1"/>
  <c r="P176" i="1"/>
  <c r="R176" i="1" s="1"/>
  <c r="N176" i="1"/>
  <c r="S176" i="1" s="1"/>
  <c r="L176" i="1"/>
  <c r="O176" i="1" s="1"/>
  <c r="K176" i="1"/>
  <c r="AD175" i="1"/>
  <c r="P175" i="1"/>
  <c r="R175" i="1" s="1"/>
  <c r="N175" i="1"/>
  <c r="S175" i="1" s="1"/>
  <c r="L175" i="1"/>
  <c r="O175" i="1" s="1"/>
  <c r="K175" i="1"/>
  <c r="AD174" i="1"/>
  <c r="P174" i="1"/>
  <c r="R174" i="1" s="1"/>
  <c r="N174" i="1"/>
  <c r="S174" i="1" s="1"/>
  <c r="L174" i="1"/>
  <c r="O174" i="1" s="1"/>
  <c r="K174" i="1"/>
  <c r="AD173" i="1"/>
  <c r="P173" i="1"/>
  <c r="R173" i="1" s="1"/>
  <c r="N173" i="1"/>
  <c r="S173" i="1" s="1"/>
  <c r="L173" i="1"/>
  <c r="O173" i="1" s="1"/>
  <c r="K173" i="1"/>
  <c r="AD172" i="1"/>
  <c r="P172" i="1"/>
  <c r="R172" i="1" s="1"/>
  <c r="N172" i="1"/>
  <c r="S172" i="1" s="1"/>
  <c r="L172" i="1"/>
  <c r="O172" i="1" s="1"/>
  <c r="K172" i="1"/>
  <c r="AD171" i="1"/>
  <c r="P171" i="1"/>
  <c r="R171" i="1" s="1"/>
  <c r="N171" i="1"/>
  <c r="S171" i="1" s="1"/>
  <c r="L171" i="1"/>
  <c r="O171" i="1" s="1"/>
  <c r="K171" i="1"/>
  <c r="AD170" i="1"/>
  <c r="P170" i="1"/>
  <c r="R170" i="1" s="1"/>
  <c r="N170" i="1"/>
  <c r="S170" i="1" s="1"/>
  <c r="L170" i="1"/>
  <c r="O170" i="1" s="1"/>
  <c r="K170" i="1"/>
  <c r="AD169" i="1"/>
  <c r="P169" i="1"/>
  <c r="R169" i="1" s="1"/>
  <c r="N169" i="1"/>
  <c r="S169" i="1" s="1"/>
  <c r="L169" i="1"/>
  <c r="O169" i="1" s="1"/>
  <c r="K169" i="1"/>
  <c r="AD168" i="1"/>
  <c r="P168" i="1"/>
  <c r="R168" i="1" s="1"/>
  <c r="N168" i="1"/>
  <c r="S168" i="1" s="1"/>
  <c r="L168" i="1"/>
  <c r="O168" i="1" s="1"/>
  <c r="K168" i="1"/>
  <c r="AD167" i="1"/>
  <c r="P167" i="1"/>
  <c r="R167" i="1" s="1"/>
  <c r="N167" i="1"/>
  <c r="S167" i="1" s="1"/>
  <c r="L167" i="1"/>
  <c r="O167" i="1" s="1"/>
  <c r="K167" i="1"/>
  <c r="AD166" i="1"/>
  <c r="P166" i="1"/>
  <c r="R166" i="1" s="1"/>
  <c r="N166" i="1"/>
  <c r="S166" i="1" s="1"/>
  <c r="L166" i="1"/>
  <c r="O166" i="1" s="1"/>
  <c r="K166" i="1"/>
  <c r="AD165" i="1"/>
  <c r="P165" i="1"/>
  <c r="R165" i="1" s="1"/>
  <c r="N165" i="1"/>
  <c r="S165" i="1" s="1"/>
  <c r="L165" i="1"/>
  <c r="O165" i="1" s="1"/>
  <c r="K165" i="1"/>
  <c r="AD164" i="1"/>
  <c r="P164" i="1"/>
  <c r="R164" i="1" s="1"/>
  <c r="N164" i="1"/>
  <c r="S164" i="1" s="1"/>
  <c r="L164" i="1"/>
  <c r="O164" i="1" s="1"/>
  <c r="K164" i="1"/>
  <c r="AD163" i="1"/>
  <c r="P163" i="1"/>
  <c r="R163" i="1" s="1"/>
  <c r="N163" i="1"/>
  <c r="S163" i="1" s="1"/>
  <c r="L163" i="1"/>
  <c r="O163" i="1" s="1"/>
  <c r="K163" i="1"/>
  <c r="AD162" i="1"/>
  <c r="P162" i="1"/>
  <c r="R162" i="1" s="1"/>
  <c r="N162" i="1"/>
  <c r="S162" i="1" s="1"/>
  <c r="L162" i="1"/>
  <c r="O162" i="1" s="1"/>
  <c r="K162" i="1"/>
  <c r="AD161" i="1"/>
  <c r="P161" i="1"/>
  <c r="R161" i="1" s="1"/>
  <c r="N161" i="1"/>
  <c r="S161" i="1" s="1"/>
  <c r="L161" i="1"/>
  <c r="O161" i="1" s="1"/>
  <c r="K161" i="1"/>
  <c r="AD160" i="1"/>
  <c r="P160" i="1"/>
  <c r="R160" i="1" s="1"/>
  <c r="N160" i="1"/>
  <c r="S160" i="1" s="1"/>
  <c r="L160" i="1"/>
  <c r="O160" i="1" s="1"/>
  <c r="K160" i="1"/>
  <c r="AD159" i="1"/>
  <c r="P159" i="1"/>
  <c r="R159" i="1" s="1"/>
  <c r="N159" i="1"/>
  <c r="S159" i="1" s="1"/>
  <c r="L159" i="1"/>
  <c r="O159" i="1" s="1"/>
  <c r="K159" i="1"/>
  <c r="AD158" i="1"/>
  <c r="P158" i="1"/>
  <c r="R158" i="1" s="1"/>
  <c r="N158" i="1"/>
  <c r="S158" i="1" s="1"/>
  <c r="L158" i="1"/>
  <c r="O158" i="1" s="1"/>
  <c r="K158" i="1"/>
  <c r="AD157" i="1"/>
  <c r="P157" i="1"/>
  <c r="R157" i="1" s="1"/>
  <c r="N157" i="1"/>
  <c r="S157" i="1" s="1"/>
  <c r="L157" i="1"/>
  <c r="O157" i="1" s="1"/>
  <c r="K157" i="1"/>
  <c r="AD156" i="1"/>
  <c r="P156" i="1"/>
  <c r="R156" i="1" s="1"/>
  <c r="N156" i="1"/>
  <c r="S156" i="1" s="1"/>
  <c r="L156" i="1"/>
  <c r="O156" i="1" s="1"/>
  <c r="K156" i="1"/>
  <c r="AD155" i="1"/>
  <c r="P155" i="1"/>
  <c r="R155" i="1" s="1"/>
  <c r="N155" i="1"/>
  <c r="S155" i="1" s="1"/>
  <c r="L155" i="1"/>
  <c r="O155" i="1" s="1"/>
  <c r="K155" i="1"/>
  <c r="AD154" i="1"/>
  <c r="P154" i="1"/>
  <c r="R154" i="1" s="1"/>
  <c r="N154" i="1"/>
  <c r="S154" i="1" s="1"/>
  <c r="L154" i="1"/>
  <c r="O154" i="1" s="1"/>
  <c r="K154" i="1"/>
  <c r="AD153" i="1"/>
  <c r="P153" i="1"/>
  <c r="R153" i="1" s="1"/>
  <c r="N153" i="1"/>
  <c r="S153" i="1" s="1"/>
  <c r="L153" i="1"/>
  <c r="O153" i="1" s="1"/>
  <c r="K153" i="1"/>
  <c r="AD152" i="1"/>
  <c r="P152" i="1"/>
  <c r="R152" i="1" s="1"/>
  <c r="N152" i="1"/>
  <c r="S152" i="1" s="1"/>
  <c r="L152" i="1"/>
  <c r="O152" i="1" s="1"/>
  <c r="K152" i="1"/>
  <c r="AD151" i="1"/>
  <c r="P151" i="1"/>
  <c r="R151" i="1" s="1"/>
  <c r="N151" i="1"/>
  <c r="S151" i="1" s="1"/>
  <c r="L151" i="1"/>
  <c r="O151" i="1" s="1"/>
  <c r="K151" i="1"/>
  <c r="AD150" i="1"/>
  <c r="P150" i="1"/>
  <c r="R150" i="1" s="1"/>
  <c r="N150" i="1"/>
  <c r="S150" i="1" s="1"/>
  <c r="L150" i="1"/>
  <c r="O150" i="1" s="1"/>
  <c r="K150" i="1"/>
  <c r="AD149" i="1"/>
  <c r="P149" i="1"/>
  <c r="R149" i="1" s="1"/>
  <c r="N149" i="1"/>
  <c r="S149" i="1" s="1"/>
  <c r="L149" i="1"/>
  <c r="O149" i="1" s="1"/>
  <c r="K149" i="1"/>
  <c r="AD148" i="1"/>
  <c r="P148" i="1"/>
  <c r="R148" i="1" s="1"/>
  <c r="N148" i="1"/>
  <c r="S148" i="1" s="1"/>
  <c r="L148" i="1"/>
  <c r="O148" i="1" s="1"/>
  <c r="K148" i="1"/>
  <c r="AD147" i="1"/>
  <c r="P147" i="1"/>
  <c r="R147" i="1" s="1"/>
  <c r="N147" i="1"/>
  <c r="S147" i="1" s="1"/>
  <c r="L147" i="1"/>
  <c r="O147" i="1" s="1"/>
  <c r="K147" i="1"/>
  <c r="AD146" i="1"/>
  <c r="P146" i="1"/>
  <c r="R146" i="1" s="1"/>
  <c r="N146" i="1"/>
  <c r="S146" i="1" s="1"/>
  <c r="L146" i="1"/>
  <c r="O146" i="1" s="1"/>
  <c r="K146" i="1"/>
  <c r="AD145" i="1"/>
  <c r="P145" i="1"/>
  <c r="R145" i="1" s="1"/>
  <c r="N145" i="1"/>
  <c r="S145" i="1" s="1"/>
  <c r="L145" i="1"/>
  <c r="O145" i="1" s="1"/>
  <c r="K145" i="1"/>
  <c r="AD144" i="1"/>
  <c r="P144" i="1"/>
  <c r="R144" i="1" s="1"/>
  <c r="N144" i="1"/>
  <c r="S144" i="1" s="1"/>
  <c r="L144" i="1"/>
  <c r="O144" i="1" s="1"/>
  <c r="K144" i="1"/>
  <c r="AD143" i="1"/>
  <c r="P143" i="1"/>
  <c r="R143" i="1" s="1"/>
  <c r="N143" i="1"/>
  <c r="S143" i="1" s="1"/>
  <c r="L143" i="1"/>
  <c r="O143" i="1" s="1"/>
  <c r="K143" i="1"/>
  <c r="AD142" i="1"/>
  <c r="P142" i="1"/>
  <c r="R142" i="1" s="1"/>
  <c r="N142" i="1"/>
  <c r="S142" i="1" s="1"/>
  <c r="L142" i="1"/>
  <c r="O142" i="1" s="1"/>
  <c r="K142" i="1"/>
  <c r="AD141" i="1"/>
  <c r="P141" i="1"/>
  <c r="R141" i="1" s="1"/>
  <c r="N141" i="1"/>
  <c r="S141" i="1" s="1"/>
  <c r="L141" i="1"/>
  <c r="O141" i="1" s="1"/>
  <c r="K141" i="1"/>
  <c r="AD140" i="1"/>
  <c r="P140" i="1"/>
  <c r="R140" i="1" s="1"/>
  <c r="N140" i="1"/>
  <c r="S140" i="1" s="1"/>
  <c r="L140" i="1"/>
  <c r="O140" i="1" s="1"/>
  <c r="K140" i="1"/>
  <c r="AD139" i="1"/>
  <c r="P139" i="1"/>
  <c r="R139" i="1" s="1"/>
  <c r="N139" i="1"/>
  <c r="S139" i="1" s="1"/>
  <c r="L139" i="1"/>
  <c r="O139" i="1" s="1"/>
  <c r="K139" i="1"/>
  <c r="AD138" i="1"/>
  <c r="P138" i="1"/>
  <c r="R138" i="1" s="1"/>
  <c r="N138" i="1"/>
  <c r="S138" i="1" s="1"/>
  <c r="L138" i="1"/>
  <c r="O138" i="1" s="1"/>
  <c r="K138" i="1"/>
  <c r="AD137" i="1"/>
  <c r="P137" i="1"/>
  <c r="R137" i="1" s="1"/>
  <c r="N137" i="1"/>
  <c r="S137" i="1" s="1"/>
  <c r="L137" i="1"/>
  <c r="O137" i="1" s="1"/>
  <c r="K137" i="1"/>
  <c r="AD136" i="1"/>
  <c r="P136" i="1"/>
  <c r="R136" i="1" s="1"/>
  <c r="N136" i="1"/>
  <c r="S136" i="1" s="1"/>
  <c r="L136" i="1"/>
  <c r="O136" i="1" s="1"/>
  <c r="K136" i="1"/>
  <c r="AD135" i="1"/>
  <c r="P135" i="1"/>
  <c r="R135" i="1" s="1"/>
  <c r="N135" i="1"/>
  <c r="S135" i="1" s="1"/>
  <c r="L135" i="1"/>
  <c r="O135" i="1" s="1"/>
  <c r="K135" i="1"/>
  <c r="AD134" i="1"/>
  <c r="P134" i="1"/>
  <c r="R134" i="1" s="1"/>
  <c r="N134" i="1"/>
  <c r="S134" i="1" s="1"/>
  <c r="L134" i="1"/>
  <c r="O134" i="1" s="1"/>
  <c r="K134" i="1"/>
  <c r="AD133" i="1"/>
  <c r="P133" i="1"/>
  <c r="R133" i="1" s="1"/>
  <c r="N133" i="1"/>
  <c r="S133" i="1" s="1"/>
  <c r="L133" i="1"/>
  <c r="O133" i="1" s="1"/>
  <c r="K133" i="1"/>
  <c r="AD132" i="1"/>
  <c r="P132" i="1"/>
  <c r="R132" i="1" s="1"/>
  <c r="N132" i="1"/>
  <c r="S132" i="1" s="1"/>
  <c r="L132" i="1"/>
  <c r="O132" i="1" s="1"/>
  <c r="K132" i="1"/>
  <c r="AD131" i="1"/>
  <c r="P131" i="1"/>
  <c r="R131" i="1" s="1"/>
  <c r="N131" i="1"/>
  <c r="S131" i="1" s="1"/>
  <c r="L131" i="1"/>
  <c r="O131" i="1" s="1"/>
  <c r="K131" i="1"/>
  <c r="AD130" i="1"/>
  <c r="P130" i="1"/>
  <c r="R130" i="1" s="1"/>
  <c r="N130" i="1"/>
  <c r="S130" i="1" s="1"/>
  <c r="L130" i="1"/>
  <c r="O130" i="1" s="1"/>
  <c r="K130" i="1"/>
  <c r="AD129" i="1"/>
  <c r="P129" i="1"/>
  <c r="R129" i="1" s="1"/>
  <c r="N129" i="1"/>
  <c r="S129" i="1" s="1"/>
  <c r="L129" i="1"/>
  <c r="O129" i="1" s="1"/>
  <c r="K129" i="1"/>
  <c r="AD128" i="1"/>
  <c r="P128" i="1"/>
  <c r="R128" i="1" s="1"/>
  <c r="N128" i="1"/>
  <c r="S128" i="1" s="1"/>
  <c r="L128" i="1"/>
  <c r="O128" i="1" s="1"/>
  <c r="K128" i="1"/>
  <c r="AD127" i="1"/>
  <c r="P127" i="1"/>
  <c r="R127" i="1" s="1"/>
  <c r="N127" i="1"/>
  <c r="S127" i="1" s="1"/>
  <c r="L127" i="1"/>
  <c r="O127" i="1" s="1"/>
  <c r="K127" i="1"/>
  <c r="AD126" i="1"/>
  <c r="P126" i="1"/>
  <c r="R126" i="1" s="1"/>
  <c r="N126" i="1"/>
  <c r="S126" i="1" s="1"/>
  <c r="L126" i="1"/>
  <c r="O126" i="1" s="1"/>
  <c r="K126" i="1"/>
  <c r="AD125" i="1"/>
  <c r="P125" i="1"/>
  <c r="R125" i="1" s="1"/>
  <c r="N125" i="1"/>
  <c r="S125" i="1" s="1"/>
  <c r="L125" i="1"/>
  <c r="O125" i="1" s="1"/>
  <c r="K125" i="1"/>
  <c r="AD124" i="1"/>
  <c r="P124" i="1"/>
  <c r="R124" i="1" s="1"/>
  <c r="N124" i="1"/>
  <c r="S124" i="1" s="1"/>
  <c r="L124" i="1"/>
  <c r="O124" i="1" s="1"/>
  <c r="K124" i="1"/>
  <c r="AD123" i="1"/>
  <c r="P123" i="1"/>
  <c r="R123" i="1" s="1"/>
  <c r="N123" i="1"/>
  <c r="S123" i="1" s="1"/>
  <c r="L123" i="1"/>
  <c r="O123" i="1" s="1"/>
  <c r="K123" i="1"/>
  <c r="AD122" i="1"/>
  <c r="P122" i="1"/>
  <c r="R122" i="1" s="1"/>
  <c r="N122" i="1"/>
  <c r="S122" i="1" s="1"/>
  <c r="L122" i="1"/>
  <c r="O122" i="1" s="1"/>
  <c r="K122" i="1"/>
  <c r="AD121" i="1"/>
  <c r="P121" i="1"/>
  <c r="R121" i="1" s="1"/>
  <c r="N121" i="1"/>
  <c r="S121" i="1" s="1"/>
  <c r="L121" i="1"/>
  <c r="O121" i="1" s="1"/>
  <c r="K121" i="1"/>
  <c r="AD120" i="1"/>
  <c r="P120" i="1"/>
  <c r="R120" i="1" s="1"/>
  <c r="N120" i="1"/>
  <c r="S120" i="1" s="1"/>
  <c r="L120" i="1"/>
  <c r="O120" i="1" s="1"/>
  <c r="K120" i="1"/>
  <c r="AD119" i="1"/>
  <c r="P119" i="1"/>
  <c r="R119" i="1" s="1"/>
  <c r="N119" i="1"/>
  <c r="S119" i="1" s="1"/>
  <c r="L119" i="1"/>
  <c r="O119" i="1" s="1"/>
  <c r="K119" i="1"/>
  <c r="AD118" i="1"/>
  <c r="P118" i="1"/>
  <c r="R118" i="1" s="1"/>
  <c r="N118" i="1"/>
  <c r="S118" i="1" s="1"/>
  <c r="L118" i="1"/>
  <c r="O118" i="1" s="1"/>
  <c r="K118" i="1"/>
  <c r="AD117" i="1"/>
  <c r="P117" i="1"/>
  <c r="R117" i="1" s="1"/>
  <c r="N117" i="1"/>
  <c r="S117" i="1" s="1"/>
  <c r="L117" i="1"/>
  <c r="O117" i="1" s="1"/>
  <c r="K117" i="1"/>
  <c r="AD116" i="1"/>
  <c r="P116" i="1"/>
  <c r="R116" i="1" s="1"/>
  <c r="N116" i="1"/>
  <c r="S116" i="1" s="1"/>
  <c r="L116" i="1"/>
  <c r="O116" i="1" s="1"/>
  <c r="K116" i="1"/>
  <c r="AD115" i="1"/>
  <c r="P115" i="1"/>
  <c r="R115" i="1" s="1"/>
  <c r="N115" i="1"/>
  <c r="S115" i="1" s="1"/>
  <c r="L115" i="1"/>
  <c r="O115" i="1" s="1"/>
  <c r="K115" i="1"/>
  <c r="AD114" i="1"/>
  <c r="P114" i="1"/>
  <c r="R114" i="1" s="1"/>
  <c r="N114" i="1"/>
  <c r="S114" i="1" s="1"/>
  <c r="L114" i="1"/>
  <c r="O114" i="1" s="1"/>
  <c r="K114" i="1"/>
  <c r="AD113" i="1"/>
  <c r="P113" i="1"/>
  <c r="R113" i="1" s="1"/>
  <c r="N113" i="1"/>
  <c r="S113" i="1" s="1"/>
  <c r="L113" i="1"/>
  <c r="O113" i="1" s="1"/>
  <c r="K113" i="1"/>
  <c r="AD112" i="1"/>
  <c r="P112" i="1"/>
  <c r="R112" i="1" s="1"/>
  <c r="N112" i="1"/>
  <c r="S112" i="1" s="1"/>
  <c r="L112" i="1"/>
  <c r="O112" i="1" s="1"/>
  <c r="K112" i="1"/>
  <c r="AD111" i="1"/>
  <c r="P111" i="1"/>
  <c r="R111" i="1" s="1"/>
  <c r="N111" i="1"/>
  <c r="S111" i="1" s="1"/>
  <c r="L111" i="1"/>
  <c r="O111" i="1" s="1"/>
  <c r="K111" i="1"/>
  <c r="AD110" i="1"/>
  <c r="P110" i="1"/>
  <c r="R110" i="1" s="1"/>
  <c r="N110" i="1"/>
  <c r="S110" i="1" s="1"/>
  <c r="L110" i="1"/>
  <c r="O110" i="1" s="1"/>
  <c r="K110" i="1"/>
  <c r="AD109" i="1"/>
  <c r="P109" i="1"/>
  <c r="R109" i="1" s="1"/>
  <c r="N109" i="1"/>
  <c r="S109" i="1" s="1"/>
  <c r="L109" i="1"/>
  <c r="O109" i="1" s="1"/>
  <c r="K109" i="1"/>
  <c r="AD108" i="1"/>
  <c r="P108" i="1"/>
  <c r="R108" i="1" s="1"/>
  <c r="N108" i="1"/>
  <c r="S108" i="1" s="1"/>
  <c r="L108" i="1"/>
  <c r="O108" i="1" s="1"/>
  <c r="K108" i="1"/>
  <c r="AD107" i="1"/>
  <c r="P107" i="1"/>
  <c r="R107" i="1" s="1"/>
  <c r="N107" i="1"/>
  <c r="S107" i="1" s="1"/>
  <c r="L107" i="1"/>
  <c r="O107" i="1" s="1"/>
  <c r="K107" i="1"/>
  <c r="AD106" i="1"/>
  <c r="P106" i="1"/>
  <c r="R106" i="1" s="1"/>
  <c r="N106" i="1"/>
  <c r="S106" i="1" s="1"/>
  <c r="L106" i="1"/>
  <c r="O106" i="1" s="1"/>
  <c r="K106" i="1"/>
  <c r="AD105" i="1"/>
  <c r="P105" i="1"/>
  <c r="R105" i="1" s="1"/>
  <c r="N105" i="1"/>
  <c r="S105" i="1" s="1"/>
  <c r="L105" i="1"/>
  <c r="O105" i="1" s="1"/>
  <c r="K105" i="1"/>
  <c r="AD104" i="1"/>
  <c r="P104" i="1"/>
  <c r="R104" i="1" s="1"/>
  <c r="N104" i="1"/>
  <c r="S104" i="1" s="1"/>
  <c r="L104" i="1"/>
  <c r="O104" i="1" s="1"/>
  <c r="K104" i="1"/>
  <c r="AD103" i="1"/>
  <c r="P103" i="1"/>
  <c r="R103" i="1" s="1"/>
  <c r="N103" i="1"/>
  <c r="S103" i="1" s="1"/>
  <c r="L103" i="1"/>
  <c r="O103" i="1" s="1"/>
  <c r="K103" i="1"/>
  <c r="AD102" i="1"/>
  <c r="P102" i="1"/>
  <c r="R102" i="1" s="1"/>
  <c r="N102" i="1"/>
  <c r="S102" i="1" s="1"/>
  <c r="L102" i="1"/>
  <c r="O102" i="1" s="1"/>
  <c r="K102" i="1"/>
  <c r="AD101" i="1"/>
  <c r="P101" i="1"/>
  <c r="R101" i="1" s="1"/>
  <c r="N101" i="1"/>
  <c r="S101" i="1" s="1"/>
  <c r="L101" i="1"/>
  <c r="O101" i="1" s="1"/>
  <c r="K101" i="1"/>
  <c r="AD100" i="1"/>
  <c r="P100" i="1"/>
  <c r="R100" i="1" s="1"/>
  <c r="N100" i="1"/>
  <c r="S100" i="1" s="1"/>
  <c r="L100" i="1"/>
  <c r="O100" i="1" s="1"/>
  <c r="K100" i="1"/>
  <c r="AD99" i="1"/>
  <c r="P99" i="1"/>
  <c r="R99" i="1" s="1"/>
  <c r="N99" i="1"/>
  <c r="S99" i="1" s="1"/>
  <c r="L99" i="1"/>
  <c r="O99" i="1" s="1"/>
  <c r="K99" i="1"/>
  <c r="AD98" i="1"/>
  <c r="P98" i="1"/>
  <c r="R98" i="1" s="1"/>
  <c r="N98" i="1"/>
  <c r="S98" i="1" s="1"/>
  <c r="L98" i="1"/>
  <c r="O98" i="1" s="1"/>
  <c r="K98" i="1"/>
  <c r="AD97" i="1"/>
  <c r="P97" i="1"/>
  <c r="R97" i="1" s="1"/>
  <c r="N97" i="1"/>
  <c r="S97" i="1" s="1"/>
  <c r="L97" i="1"/>
  <c r="O97" i="1" s="1"/>
  <c r="K97" i="1"/>
  <c r="AD96" i="1"/>
  <c r="P96" i="1"/>
  <c r="R96" i="1" s="1"/>
  <c r="N96" i="1"/>
  <c r="S96" i="1" s="1"/>
  <c r="L96" i="1"/>
  <c r="O96" i="1" s="1"/>
  <c r="K96" i="1"/>
  <c r="AD95" i="1"/>
  <c r="P95" i="1"/>
  <c r="R95" i="1" s="1"/>
  <c r="N95" i="1"/>
  <c r="S95" i="1" s="1"/>
  <c r="L95" i="1"/>
  <c r="O95" i="1" s="1"/>
  <c r="K95" i="1"/>
  <c r="AD94" i="1"/>
  <c r="P94" i="1"/>
  <c r="R94" i="1" s="1"/>
  <c r="N94" i="1"/>
  <c r="S94" i="1" s="1"/>
  <c r="L94" i="1"/>
  <c r="O94" i="1" s="1"/>
  <c r="K94" i="1"/>
  <c r="AD93" i="1"/>
  <c r="P93" i="1"/>
  <c r="R93" i="1" s="1"/>
  <c r="N93" i="1"/>
  <c r="S93" i="1" s="1"/>
  <c r="L93" i="1"/>
  <c r="O93" i="1" s="1"/>
  <c r="K93" i="1"/>
  <c r="AD92" i="1"/>
  <c r="P92" i="1"/>
  <c r="R92" i="1" s="1"/>
  <c r="N92" i="1"/>
  <c r="S92" i="1" s="1"/>
  <c r="L92" i="1"/>
  <c r="O92" i="1" s="1"/>
  <c r="K92" i="1"/>
  <c r="AD91" i="1"/>
  <c r="P91" i="1"/>
  <c r="R91" i="1" s="1"/>
  <c r="N91" i="1"/>
  <c r="S91" i="1" s="1"/>
  <c r="L91" i="1"/>
  <c r="O91" i="1" s="1"/>
  <c r="K91" i="1"/>
  <c r="AD90" i="1"/>
  <c r="P90" i="1"/>
  <c r="R90" i="1" s="1"/>
  <c r="N90" i="1"/>
  <c r="S90" i="1" s="1"/>
  <c r="L90" i="1"/>
  <c r="O90" i="1" s="1"/>
  <c r="K90" i="1"/>
  <c r="AD89" i="1"/>
  <c r="P89" i="1"/>
  <c r="R89" i="1" s="1"/>
  <c r="N89" i="1"/>
  <c r="S89" i="1" s="1"/>
  <c r="L89" i="1"/>
  <c r="O89" i="1" s="1"/>
  <c r="K89" i="1"/>
  <c r="AD88" i="1"/>
  <c r="P88" i="1"/>
  <c r="R88" i="1" s="1"/>
  <c r="N88" i="1"/>
  <c r="S88" i="1" s="1"/>
  <c r="L88" i="1"/>
  <c r="O88" i="1" s="1"/>
  <c r="K88" i="1"/>
  <c r="AD87" i="1"/>
  <c r="P87" i="1"/>
  <c r="R87" i="1" s="1"/>
  <c r="N87" i="1"/>
  <c r="S87" i="1" s="1"/>
  <c r="L87" i="1"/>
  <c r="O87" i="1" s="1"/>
  <c r="K87" i="1"/>
  <c r="AD86" i="1"/>
  <c r="P86" i="1"/>
  <c r="R86" i="1" s="1"/>
  <c r="N86" i="1"/>
  <c r="S86" i="1" s="1"/>
  <c r="L86" i="1"/>
  <c r="O86" i="1" s="1"/>
  <c r="K86" i="1"/>
  <c r="AD85" i="1"/>
  <c r="P85" i="1"/>
  <c r="R85" i="1" s="1"/>
  <c r="N85" i="1"/>
  <c r="S85" i="1" s="1"/>
  <c r="L85" i="1"/>
  <c r="O85" i="1" s="1"/>
  <c r="K85" i="1"/>
  <c r="AD84" i="1"/>
  <c r="P84" i="1"/>
  <c r="R84" i="1" s="1"/>
  <c r="N84" i="1"/>
  <c r="S84" i="1" s="1"/>
  <c r="L84" i="1"/>
  <c r="O84" i="1" s="1"/>
  <c r="K84" i="1"/>
  <c r="AD83" i="1"/>
  <c r="P83" i="1"/>
  <c r="R83" i="1" s="1"/>
  <c r="N83" i="1"/>
  <c r="S83" i="1" s="1"/>
  <c r="L83" i="1"/>
  <c r="O83" i="1" s="1"/>
  <c r="K83" i="1"/>
  <c r="AD82" i="1"/>
  <c r="P82" i="1"/>
  <c r="R82" i="1" s="1"/>
  <c r="N82" i="1"/>
  <c r="S82" i="1" s="1"/>
  <c r="L82" i="1"/>
  <c r="O82" i="1" s="1"/>
  <c r="K82" i="1"/>
  <c r="AD81" i="1"/>
  <c r="P81" i="1"/>
  <c r="R81" i="1" s="1"/>
  <c r="N81" i="1"/>
  <c r="S81" i="1" s="1"/>
  <c r="L81" i="1"/>
  <c r="O81" i="1" s="1"/>
  <c r="K81" i="1"/>
  <c r="AD80" i="1"/>
  <c r="P80" i="1"/>
  <c r="R80" i="1" s="1"/>
  <c r="N80" i="1"/>
  <c r="L80" i="1"/>
  <c r="O80" i="1" s="1"/>
  <c r="K80" i="1"/>
  <c r="AD79" i="1"/>
  <c r="P79" i="1"/>
  <c r="R79" i="1" s="1"/>
  <c r="N79" i="1"/>
  <c r="S79" i="1" s="1"/>
  <c r="L79" i="1"/>
  <c r="O79" i="1" s="1"/>
  <c r="K79" i="1"/>
  <c r="AD78" i="1"/>
  <c r="P78" i="1"/>
  <c r="R78" i="1" s="1"/>
  <c r="N78" i="1"/>
  <c r="L78" i="1"/>
  <c r="O78" i="1" s="1"/>
  <c r="K78" i="1"/>
  <c r="AD77" i="1"/>
  <c r="P77" i="1"/>
  <c r="R77" i="1" s="1"/>
  <c r="N77" i="1"/>
  <c r="S77" i="1" s="1"/>
  <c r="L77" i="1"/>
  <c r="O77" i="1" s="1"/>
  <c r="K77" i="1"/>
  <c r="AD76" i="1"/>
  <c r="P76" i="1"/>
  <c r="R76" i="1" s="1"/>
  <c r="N76" i="1"/>
  <c r="L76" i="1"/>
  <c r="O76" i="1" s="1"/>
  <c r="K76" i="1"/>
  <c r="AD75" i="1"/>
  <c r="P75" i="1"/>
  <c r="R75" i="1" s="1"/>
  <c r="N75" i="1"/>
  <c r="S75" i="1" s="1"/>
  <c r="L75" i="1"/>
  <c r="O75" i="1" s="1"/>
  <c r="K75" i="1"/>
  <c r="AD74" i="1"/>
  <c r="P74" i="1"/>
  <c r="R74" i="1" s="1"/>
  <c r="N74" i="1"/>
  <c r="S74" i="1" s="1"/>
  <c r="L74" i="1"/>
  <c r="O74" i="1" s="1"/>
  <c r="K74" i="1"/>
  <c r="AD73" i="1"/>
  <c r="P73" i="1"/>
  <c r="R73" i="1" s="1"/>
  <c r="N73" i="1"/>
  <c r="S73" i="1" s="1"/>
  <c r="L73" i="1"/>
  <c r="O73" i="1" s="1"/>
  <c r="K73" i="1"/>
  <c r="AD72" i="1"/>
  <c r="P72" i="1"/>
  <c r="R72" i="1" s="1"/>
  <c r="N72" i="1"/>
  <c r="S72" i="1" s="1"/>
  <c r="L72" i="1"/>
  <c r="O72" i="1" s="1"/>
  <c r="K72" i="1"/>
  <c r="AD71" i="1"/>
  <c r="P71" i="1"/>
  <c r="R71" i="1" s="1"/>
  <c r="N71" i="1"/>
  <c r="S71" i="1" s="1"/>
  <c r="L71" i="1"/>
  <c r="O71" i="1" s="1"/>
  <c r="K71" i="1"/>
  <c r="AD70" i="1"/>
  <c r="P70" i="1"/>
  <c r="R70" i="1" s="1"/>
  <c r="N70" i="1"/>
  <c r="S70" i="1" s="1"/>
  <c r="L70" i="1"/>
  <c r="O70" i="1" s="1"/>
  <c r="K70" i="1"/>
  <c r="AD69" i="1"/>
  <c r="P69" i="1"/>
  <c r="R69" i="1" s="1"/>
  <c r="N69" i="1"/>
  <c r="S69" i="1" s="1"/>
  <c r="L69" i="1"/>
  <c r="O69" i="1" s="1"/>
  <c r="K69" i="1"/>
  <c r="AD68" i="1"/>
  <c r="P68" i="1"/>
  <c r="R68" i="1" s="1"/>
  <c r="N68" i="1"/>
  <c r="S68" i="1" s="1"/>
  <c r="L68" i="1"/>
  <c r="O68" i="1" s="1"/>
  <c r="K68" i="1"/>
  <c r="AD67" i="1"/>
  <c r="P67" i="1"/>
  <c r="R67" i="1" s="1"/>
  <c r="N67" i="1"/>
  <c r="S67" i="1" s="1"/>
  <c r="L67" i="1"/>
  <c r="O67" i="1" s="1"/>
  <c r="K67" i="1"/>
  <c r="AD66" i="1"/>
  <c r="P66" i="1"/>
  <c r="R66" i="1" s="1"/>
  <c r="N66" i="1"/>
  <c r="S66" i="1" s="1"/>
  <c r="L66" i="1"/>
  <c r="O66" i="1" s="1"/>
  <c r="K66" i="1"/>
  <c r="AD65" i="1"/>
  <c r="P65" i="1"/>
  <c r="R65" i="1" s="1"/>
  <c r="N65" i="1"/>
  <c r="S65" i="1" s="1"/>
  <c r="L65" i="1"/>
  <c r="O65" i="1" s="1"/>
  <c r="K65" i="1"/>
  <c r="AD64" i="1"/>
  <c r="P64" i="1"/>
  <c r="R64" i="1" s="1"/>
  <c r="N64" i="1"/>
  <c r="S64" i="1" s="1"/>
  <c r="L64" i="1"/>
  <c r="O64" i="1" s="1"/>
  <c r="K64" i="1"/>
  <c r="AD63" i="1"/>
  <c r="P63" i="1"/>
  <c r="R63" i="1" s="1"/>
  <c r="N63" i="1"/>
  <c r="S63" i="1" s="1"/>
  <c r="L63" i="1"/>
  <c r="O63" i="1" s="1"/>
  <c r="K63" i="1"/>
  <c r="AD62" i="1"/>
  <c r="P62" i="1"/>
  <c r="R62" i="1" s="1"/>
  <c r="N62" i="1"/>
  <c r="S62" i="1" s="1"/>
  <c r="L62" i="1"/>
  <c r="O62" i="1" s="1"/>
  <c r="K62" i="1"/>
  <c r="AD61" i="1"/>
  <c r="P61" i="1"/>
  <c r="R61" i="1" s="1"/>
  <c r="N61" i="1"/>
  <c r="S61" i="1" s="1"/>
  <c r="L61" i="1"/>
  <c r="O61" i="1" s="1"/>
  <c r="K61" i="1"/>
  <c r="AD60" i="1"/>
  <c r="P60" i="1"/>
  <c r="R60" i="1" s="1"/>
  <c r="N60" i="1"/>
  <c r="S60" i="1" s="1"/>
  <c r="L60" i="1"/>
  <c r="O60" i="1" s="1"/>
  <c r="K60" i="1"/>
  <c r="AD59" i="1"/>
  <c r="P59" i="1"/>
  <c r="R59" i="1" s="1"/>
  <c r="N59" i="1"/>
  <c r="S59" i="1" s="1"/>
  <c r="L59" i="1"/>
  <c r="O59" i="1" s="1"/>
  <c r="K59" i="1"/>
  <c r="AD58" i="1"/>
  <c r="P58" i="1"/>
  <c r="R58" i="1" s="1"/>
  <c r="N58" i="1"/>
  <c r="S58" i="1" s="1"/>
  <c r="L58" i="1"/>
  <c r="O58" i="1" s="1"/>
  <c r="K58" i="1"/>
  <c r="AD57" i="1"/>
  <c r="P57" i="1"/>
  <c r="R57" i="1" s="1"/>
  <c r="N57" i="1"/>
  <c r="S57" i="1" s="1"/>
  <c r="L57" i="1"/>
  <c r="O57" i="1" s="1"/>
  <c r="K57" i="1"/>
  <c r="AD56" i="1"/>
  <c r="P56" i="1"/>
  <c r="R56" i="1" s="1"/>
  <c r="N56" i="1"/>
  <c r="S56" i="1" s="1"/>
  <c r="L56" i="1"/>
  <c r="O56" i="1" s="1"/>
  <c r="K56" i="1"/>
  <c r="AD55" i="1"/>
  <c r="P55" i="1"/>
  <c r="R55" i="1" s="1"/>
  <c r="N55" i="1"/>
  <c r="S55" i="1" s="1"/>
  <c r="L55" i="1"/>
  <c r="O55" i="1" s="1"/>
  <c r="K55" i="1"/>
  <c r="AD54" i="1"/>
  <c r="P54" i="1"/>
  <c r="R54" i="1" s="1"/>
  <c r="N54" i="1"/>
  <c r="S54" i="1" s="1"/>
  <c r="L54" i="1"/>
  <c r="O54" i="1" s="1"/>
  <c r="K54" i="1"/>
  <c r="AD53" i="1"/>
  <c r="P53" i="1"/>
  <c r="R53" i="1" s="1"/>
  <c r="N53" i="1"/>
  <c r="S53" i="1" s="1"/>
  <c r="L53" i="1"/>
  <c r="O53" i="1" s="1"/>
  <c r="K53" i="1"/>
  <c r="AD52" i="1"/>
  <c r="P52" i="1"/>
  <c r="R52" i="1" s="1"/>
  <c r="N52" i="1"/>
  <c r="S52" i="1" s="1"/>
  <c r="L52" i="1"/>
  <c r="O52" i="1" s="1"/>
  <c r="K52" i="1"/>
  <c r="AD51" i="1"/>
  <c r="P51" i="1"/>
  <c r="R51" i="1" s="1"/>
  <c r="N51" i="1"/>
  <c r="S51" i="1" s="1"/>
  <c r="L51" i="1"/>
  <c r="O51" i="1" s="1"/>
  <c r="K51" i="1"/>
  <c r="AD50" i="1"/>
  <c r="P50" i="1"/>
  <c r="R50" i="1" s="1"/>
  <c r="N50" i="1"/>
  <c r="S50" i="1" s="1"/>
  <c r="L50" i="1"/>
  <c r="O50" i="1" s="1"/>
  <c r="K50" i="1"/>
  <c r="AD49" i="1"/>
  <c r="P49" i="1"/>
  <c r="R49" i="1" s="1"/>
  <c r="N49" i="1"/>
  <c r="S49" i="1" s="1"/>
  <c r="L49" i="1"/>
  <c r="O49" i="1" s="1"/>
  <c r="K49" i="1"/>
  <c r="AD48" i="1"/>
  <c r="P48" i="1"/>
  <c r="R48" i="1" s="1"/>
  <c r="N48" i="1"/>
  <c r="S48" i="1" s="1"/>
  <c r="L48" i="1"/>
  <c r="O48" i="1" s="1"/>
  <c r="K48" i="1"/>
  <c r="AD47" i="1"/>
  <c r="P47" i="1"/>
  <c r="R47" i="1" s="1"/>
  <c r="N47" i="1"/>
  <c r="S47" i="1" s="1"/>
  <c r="L47" i="1"/>
  <c r="O47" i="1" s="1"/>
  <c r="K47" i="1"/>
  <c r="AD46" i="1"/>
  <c r="P46" i="1"/>
  <c r="R46" i="1" s="1"/>
  <c r="N46" i="1"/>
  <c r="S46" i="1" s="1"/>
  <c r="L46" i="1"/>
  <c r="O46" i="1" s="1"/>
  <c r="K46" i="1"/>
  <c r="AD45" i="1"/>
  <c r="P45" i="1"/>
  <c r="R45" i="1" s="1"/>
  <c r="N45" i="1"/>
  <c r="S45" i="1" s="1"/>
  <c r="L45" i="1"/>
  <c r="O45" i="1" s="1"/>
  <c r="K45" i="1"/>
  <c r="AD44" i="1"/>
  <c r="P44" i="1"/>
  <c r="R44" i="1" s="1"/>
  <c r="N44" i="1"/>
  <c r="S44" i="1" s="1"/>
  <c r="L44" i="1"/>
  <c r="O44" i="1" s="1"/>
  <c r="K44" i="1"/>
  <c r="AD43" i="1"/>
  <c r="P43" i="1"/>
  <c r="R43" i="1" s="1"/>
  <c r="N43" i="1"/>
  <c r="S43" i="1" s="1"/>
  <c r="L43" i="1"/>
  <c r="O43" i="1" s="1"/>
  <c r="K43" i="1"/>
  <c r="AD42" i="1"/>
  <c r="P42" i="1"/>
  <c r="R42" i="1" s="1"/>
  <c r="N42" i="1"/>
  <c r="S42" i="1" s="1"/>
  <c r="L42" i="1"/>
  <c r="O42" i="1" s="1"/>
  <c r="K42" i="1"/>
  <c r="AD41" i="1"/>
  <c r="P41" i="1"/>
  <c r="R41" i="1" s="1"/>
  <c r="N41" i="1"/>
  <c r="S41" i="1" s="1"/>
  <c r="L41" i="1"/>
  <c r="O41" i="1" s="1"/>
  <c r="K41" i="1"/>
  <c r="AD40" i="1"/>
  <c r="P40" i="1"/>
  <c r="R40" i="1" s="1"/>
  <c r="N40" i="1"/>
  <c r="S40" i="1" s="1"/>
  <c r="L40" i="1"/>
  <c r="O40" i="1" s="1"/>
  <c r="K40" i="1"/>
  <c r="AD39" i="1"/>
  <c r="P39" i="1"/>
  <c r="R39" i="1" s="1"/>
  <c r="N39" i="1"/>
  <c r="S39" i="1" s="1"/>
  <c r="L39" i="1"/>
  <c r="O39" i="1" s="1"/>
  <c r="K39" i="1"/>
  <c r="AD38" i="1"/>
  <c r="P38" i="1"/>
  <c r="R38" i="1" s="1"/>
  <c r="N38" i="1"/>
  <c r="S38" i="1" s="1"/>
  <c r="L38" i="1"/>
  <c r="O38" i="1" s="1"/>
  <c r="K38" i="1"/>
  <c r="AD37" i="1"/>
  <c r="P37" i="1"/>
  <c r="R37" i="1" s="1"/>
  <c r="N37" i="1"/>
  <c r="S37" i="1" s="1"/>
  <c r="L37" i="1"/>
  <c r="O37" i="1" s="1"/>
  <c r="K37" i="1"/>
  <c r="AD36" i="1"/>
  <c r="P36" i="1"/>
  <c r="R36" i="1" s="1"/>
  <c r="N36" i="1"/>
  <c r="S36" i="1" s="1"/>
  <c r="L36" i="1"/>
  <c r="O36" i="1" s="1"/>
  <c r="K36" i="1"/>
  <c r="AD35" i="1"/>
  <c r="P35" i="1"/>
  <c r="R35" i="1" s="1"/>
  <c r="N35" i="1"/>
  <c r="S35" i="1" s="1"/>
  <c r="L35" i="1"/>
  <c r="O35" i="1" s="1"/>
  <c r="K35" i="1"/>
  <c r="AD34" i="1"/>
  <c r="P34" i="1"/>
  <c r="R34" i="1" s="1"/>
  <c r="N34" i="1"/>
  <c r="S34" i="1" s="1"/>
  <c r="L34" i="1"/>
  <c r="O34" i="1" s="1"/>
  <c r="K34" i="1"/>
  <c r="AD33" i="1"/>
  <c r="P33" i="1"/>
  <c r="R33" i="1" s="1"/>
  <c r="N33" i="1"/>
  <c r="S33" i="1" s="1"/>
  <c r="L33" i="1"/>
  <c r="O33" i="1" s="1"/>
  <c r="K33" i="1"/>
  <c r="AD32" i="1"/>
  <c r="P32" i="1"/>
  <c r="R32" i="1" s="1"/>
  <c r="N32" i="1"/>
  <c r="S32" i="1" s="1"/>
  <c r="L32" i="1"/>
  <c r="O32" i="1" s="1"/>
  <c r="K32" i="1"/>
  <c r="AD31" i="1"/>
  <c r="P31" i="1"/>
  <c r="R31" i="1" s="1"/>
  <c r="N31" i="1"/>
  <c r="S31" i="1" s="1"/>
  <c r="L31" i="1"/>
  <c r="O31" i="1" s="1"/>
  <c r="K31" i="1"/>
  <c r="AD30" i="1"/>
  <c r="P30" i="1"/>
  <c r="R30" i="1" s="1"/>
  <c r="N30" i="1"/>
  <c r="S30" i="1" s="1"/>
  <c r="L30" i="1"/>
  <c r="O30" i="1" s="1"/>
  <c r="K30" i="1"/>
  <c r="AD29" i="1"/>
  <c r="P29" i="1"/>
  <c r="R29" i="1" s="1"/>
  <c r="N29" i="1"/>
  <c r="S29" i="1" s="1"/>
  <c r="L29" i="1"/>
  <c r="O29" i="1" s="1"/>
  <c r="K29" i="1"/>
  <c r="AD28" i="1"/>
  <c r="P28" i="1"/>
  <c r="R28" i="1" s="1"/>
  <c r="N28" i="1"/>
  <c r="S28" i="1" s="1"/>
  <c r="L28" i="1"/>
  <c r="O28" i="1" s="1"/>
  <c r="K28" i="1"/>
  <c r="AD27" i="1"/>
  <c r="P27" i="1"/>
  <c r="R27" i="1" s="1"/>
  <c r="N27" i="1"/>
  <c r="S27" i="1" s="1"/>
  <c r="L27" i="1"/>
  <c r="O27" i="1" s="1"/>
  <c r="K27" i="1"/>
  <c r="AD26" i="1"/>
  <c r="P26" i="1"/>
  <c r="R26" i="1" s="1"/>
  <c r="N26" i="1"/>
  <c r="S26" i="1" s="1"/>
  <c r="L26" i="1"/>
  <c r="O26" i="1" s="1"/>
  <c r="K26" i="1"/>
  <c r="AD25" i="1"/>
  <c r="P25" i="1"/>
  <c r="R25" i="1" s="1"/>
  <c r="N25" i="1"/>
  <c r="S25" i="1" s="1"/>
  <c r="L25" i="1"/>
  <c r="O25" i="1" s="1"/>
  <c r="K25" i="1"/>
  <c r="AD24" i="1"/>
  <c r="P24" i="1"/>
  <c r="R24" i="1" s="1"/>
  <c r="N24" i="1"/>
  <c r="S24" i="1" s="1"/>
  <c r="L24" i="1"/>
  <c r="O24" i="1" s="1"/>
  <c r="K24" i="1"/>
  <c r="AD23" i="1"/>
  <c r="P23" i="1"/>
  <c r="R23" i="1" s="1"/>
  <c r="N23" i="1"/>
  <c r="S23" i="1" s="1"/>
  <c r="L23" i="1"/>
  <c r="O23" i="1" s="1"/>
  <c r="K23" i="1"/>
  <c r="AD22" i="1"/>
  <c r="P22" i="1"/>
  <c r="R22" i="1" s="1"/>
  <c r="N22" i="1"/>
  <c r="S22" i="1" s="1"/>
  <c r="L22" i="1"/>
  <c r="O22" i="1" s="1"/>
  <c r="K22" i="1"/>
  <c r="AD21" i="1"/>
  <c r="P21" i="1"/>
  <c r="R21" i="1" s="1"/>
  <c r="N21" i="1"/>
  <c r="S21" i="1" s="1"/>
  <c r="L21" i="1"/>
  <c r="O21" i="1" s="1"/>
  <c r="K21" i="1"/>
  <c r="AD20" i="1"/>
  <c r="P20" i="1"/>
  <c r="R20" i="1" s="1"/>
  <c r="N20" i="1"/>
  <c r="S20" i="1" s="1"/>
  <c r="L20" i="1"/>
  <c r="O20" i="1" s="1"/>
  <c r="K20" i="1"/>
  <c r="AD19" i="1"/>
  <c r="P19" i="1"/>
  <c r="R19" i="1" s="1"/>
  <c r="N19" i="1"/>
  <c r="S19" i="1" s="1"/>
  <c r="L19" i="1"/>
  <c r="O19" i="1" s="1"/>
  <c r="K19" i="1"/>
  <c r="AD18" i="1"/>
  <c r="P18" i="1"/>
  <c r="R18" i="1" s="1"/>
  <c r="N18" i="1"/>
  <c r="S18" i="1" s="1"/>
  <c r="L18" i="1"/>
  <c r="O18" i="1" s="1"/>
  <c r="K18" i="1"/>
  <c r="AD17" i="1"/>
  <c r="P17" i="1"/>
  <c r="R17" i="1" s="1"/>
  <c r="N17" i="1"/>
  <c r="S17" i="1" s="1"/>
  <c r="L17" i="1"/>
  <c r="O17" i="1" s="1"/>
  <c r="K17" i="1"/>
  <c r="AD16" i="1"/>
  <c r="P16" i="1"/>
  <c r="R16" i="1" s="1"/>
  <c r="N16" i="1"/>
  <c r="S16" i="1" s="1"/>
  <c r="L16" i="1"/>
  <c r="O16" i="1" s="1"/>
  <c r="K16" i="1"/>
  <c r="AD15" i="1"/>
  <c r="P15" i="1"/>
  <c r="R15" i="1" s="1"/>
  <c r="N15" i="1"/>
  <c r="S15" i="1" s="1"/>
  <c r="L15" i="1"/>
  <c r="O15" i="1" s="1"/>
  <c r="K15" i="1"/>
  <c r="AD14" i="1"/>
  <c r="P14" i="1"/>
  <c r="R14" i="1" s="1"/>
  <c r="N14" i="1"/>
  <c r="S14" i="1" s="1"/>
  <c r="L14" i="1"/>
  <c r="O14" i="1" s="1"/>
  <c r="K14" i="1"/>
  <c r="AD13" i="1"/>
  <c r="P13" i="1"/>
  <c r="R13" i="1" s="1"/>
  <c r="N13" i="1"/>
  <c r="S13" i="1" s="1"/>
  <c r="L13" i="1"/>
  <c r="O13" i="1" s="1"/>
  <c r="K13" i="1"/>
  <c r="AD12" i="1"/>
  <c r="P12" i="1"/>
  <c r="R12" i="1" s="1"/>
  <c r="N12" i="1"/>
  <c r="S12" i="1" s="1"/>
  <c r="L12" i="1"/>
  <c r="O12" i="1" s="1"/>
  <c r="K12" i="1"/>
  <c r="AD11" i="1"/>
  <c r="P11" i="1"/>
  <c r="R11" i="1" s="1"/>
  <c r="N11" i="1"/>
  <c r="S11" i="1" s="1"/>
  <c r="L11" i="1"/>
  <c r="O11" i="1" s="1"/>
  <c r="K11" i="1"/>
  <c r="AD10" i="1"/>
  <c r="P10" i="1"/>
  <c r="R10" i="1" s="1"/>
  <c r="N10" i="1"/>
  <c r="S10" i="1" s="1"/>
  <c r="L10" i="1"/>
  <c r="O10" i="1" s="1"/>
  <c r="K10" i="1"/>
  <c r="AD9" i="1"/>
  <c r="P9" i="1"/>
  <c r="R9" i="1" s="1"/>
  <c r="N9" i="1"/>
  <c r="S9" i="1" s="1"/>
  <c r="L9" i="1"/>
  <c r="O9" i="1" s="1"/>
  <c r="K9" i="1"/>
  <c r="AD8" i="1"/>
  <c r="P8" i="1"/>
  <c r="R8" i="1" s="1"/>
  <c r="N8" i="1"/>
  <c r="S8" i="1" s="1"/>
  <c r="L8" i="1"/>
  <c r="O8" i="1" s="1"/>
  <c r="K8" i="1"/>
  <c r="AD7" i="1"/>
  <c r="P7" i="1"/>
  <c r="R7" i="1" s="1"/>
  <c r="N7" i="1"/>
  <c r="S7" i="1" s="1"/>
  <c r="L7" i="1"/>
  <c r="O7" i="1" s="1"/>
  <c r="K7" i="1"/>
  <c r="AD6" i="1"/>
  <c r="P6" i="1"/>
  <c r="R6" i="1" s="1"/>
  <c r="N6" i="1"/>
  <c r="S6" i="1" s="1"/>
  <c r="L6" i="1"/>
  <c r="O6" i="1" s="1"/>
  <c r="K6" i="1"/>
  <c r="AD5" i="1"/>
  <c r="P5" i="1"/>
  <c r="R5" i="1" s="1"/>
  <c r="N5" i="1"/>
  <c r="S5" i="1" s="1"/>
  <c r="L5" i="1"/>
  <c r="O5" i="1" s="1"/>
  <c r="K5" i="1"/>
  <c r="AD4" i="1"/>
  <c r="P4" i="1"/>
  <c r="R4" i="1" s="1"/>
  <c r="N4" i="1"/>
  <c r="S4" i="1" s="1"/>
  <c r="L4" i="1"/>
  <c r="O4" i="1" s="1"/>
  <c r="K4" i="1"/>
  <c r="AD3" i="1"/>
  <c r="P3" i="1"/>
  <c r="R3" i="1" s="1"/>
  <c r="N3" i="1"/>
  <c r="S3" i="1" s="1"/>
  <c r="L3" i="1"/>
  <c r="O3" i="1" s="1"/>
  <c r="K3" i="1"/>
  <c r="AD2" i="1"/>
  <c r="P2" i="1"/>
  <c r="R2" i="1" s="1"/>
  <c r="N2" i="1"/>
  <c r="L2" i="1"/>
  <c r="K2" i="1"/>
  <c r="Q148" i="1" l="1"/>
  <c r="Q166" i="1"/>
  <c r="Q19" i="1"/>
  <c r="Q41" i="1"/>
  <c r="Q150" i="1"/>
  <c r="Q180" i="1"/>
  <c r="Q25" i="1"/>
  <c r="Q43" i="1"/>
  <c r="Q198" i="1"/>
  <c r="Q9" i="1"/>
  <c r="Q134" i="1"/>
  <c r="Q214" i="1"/>
  <c r="Q233" i="1"/>
  <c r="Q3" i="1"/>
  <c r="Q57" i="1"/>
  <c r="Q132" i="1"/>
  <c r="Q182" i="1"/>
  <c r="Q208" i="1"/>
  <c r="Q35" i="1"/>
  <c r="Q51" i="1"/>
  <c r="Q164" i="1"/>
  <c r="Q196" i="1"/>
  <c r="Q212" i="1"/>
  <c r="Q17" i="1"/>
  <c r="Q33" i="1"/>
  <c r="Q49" i="1"/>
  <c r="Q77" i="1"/>
  <c r="Q79" i="1"/>
  <c r="Q81" i="1"/>
  <c r="Q83" i="1"/>
  <c r="Q85" i="1"/>
  <c r="Q87" i="1"/>
  <c r="Q89" i="1"/>
  <c r="Q91" i="1"/>
  <c r="Q93" i="1"/>
  <c r="Q95" i="1"/>
  <c r="Q97" i="1"/>
  <c r="Q99" i="1"/>
  <c r="Q101" i="1"/>
  <c r="Q103" i="1"/>
  <c r="Q105" i="1"/>
  <c r="Q107" i="1"/>
  <c r="Q109" i="1"/>
  <c r="Q111" i="1"/>
  <c r="Q113" i="1"/>
  <c r="Q115" i="1"/>
  <c r="Q117" i="1"/>
  <c r="Q119" i="1"/>
  <c r="Q121" i="1"/>
  <c r="Q123" i="1"/>
  <c r="Q125" i="1"/>
  <c r="Q127" i="1"/>
  <c r="Q142" i="1"/>
  <c r="Q158" i="1"/>
  <c r="Q174" i="1"/>
  <c r="Q190" i="1"/>
  <c r="Q210" i="1"/>
  <c r="Q11" i="1"/>
  <c r="Q27" i="1"/>
  <c r="Q59" i="1"/>
  <c r="Q140" i="1"/>
  <c r="Q156" i="1"/>
  <c r="Q172" i="1"/>
  <c r="Q188" i="1"/>
  <c r="Q23" i="1"/>
  <c r="Q31" i="1"/>
  <c r="Q39" i="1"/>
  <c r="Q130" i="1"/>
  <c r="Q138" i="1"/>
  <c r="Q146" i="1"/>
  <c r="Q154" i="1"/>
  <c r="Q162" i="1"/>
  <c r="Q170" i="1"/>
  <c r="Q178" i="1"/>
  <c r="Q186" i="1"/>
  <c r="Q194" i="1"/>
  <c r="Q202" i="1"/>
  <c r="Q7" i="1"/>
  <c r="Q15" i="1"/>
  <c r="Q47" i="1"/>
  <c r="Q55" i="1"/>
  <c r="Q63" i="1"/>
  <c r="K235" i="1"/>
  <c r="AD235" i="1"/>
  <c r="Q5" i="1"/>
  <c r="Q13" i="1"/>
  <c r="Q21" i="1"/>
  <c r="Q29" i="1"/>
  <c r="Q37" i="1"/>
  <c r="Q45" i="1"/>
  <c r="Q53" i="1"/>
  <c r="Q61" i="1"/>
  <c r="Q136" i="1"/>
  <c r="Q144" i="1"/>
  <c r="Q152" i="1"/>
  <c r="Q160" i="1"/>
  <c r="Q168" i="1"/>
  <c r="Q176" i="1"/>
  <c r="Q184" i="1"/>
  <c r="Q192" i="1"/>
  <c r="Q200" i="1"/>
  <c r="N235" i="1"/>
  <c r="Q71" i="1"/>
  <c r="Q73" i="1"/>
  <c r="Q217" i="1"/>
  <c r="Q219" i="1"/>
  <c r="Q221" i="1"/>
  <c r="R235" i="1"/>
  <c r="L235" i="1"/>
  <c r="O2" i="1"/>
  <c r="O235" i="1" s="1"/>
  <c r="Q2" i="1"/>
  <c r="S2" i="1"/>
  <c r="Q4" i="1"/>
  <c r="Q6" i="1"/>
  <c r="Q8" i="1"/>
  <c r="Q10" i="1"/>
  <c r="Q12" i="1"/>
  <c r="Q14" i="1"/>
  <c r="Q16" i="1"/>
  <c r="Q18" i="1"/>
  <c r="Q20" i="1"/>
  <c r="Q22" i="1"/>
  <c r="Q24" i="1"/>
  <c r="Q26" i="1"/>
  <c r="Q28" i="1"/>
  <c r="Q30" i="1"/>
  <c r="Q32" i="1"/>
  <c r="Q34" i="1"/>
  <c r="Q36" i="1"/>
  <c r="Q38" i="1"/>
  <c r="Q40" i="1"/>
  <c r="Q42" i="1"/>
  <c r="Q44" i="1"/>
  <c r="Q46" i="1"/>
  <c r="Q48" i="1"/>
  <c r="Q50" i="1"/>
  <c r="Q52" i="1"/>
  <c r="Q54" i="1"/>
  <c r="Q56" i="1"/>
  <c r="Q58" i="1"/>
  <c r="Q60" i="1"/>
  <c r="Q62" i="1"/>
  <c r="Q64" i="1"/>
  <c r="Q66" i="1"/>
  <c r="Q68" i="1"/>
  <c r="Q70" i="1"/>
  <c r="Q72" i="1"/>
  <c r="Q74" i="1"/>
  <c r="S76" i="1"/>
  <c r="Q76" i="1"/>
  <c r="S78" i="1"/>
  <c r="Q78" i="1"/>
  <c r="S80" i="1"/>
  <c r="Q80" i="1"/>
  <c r="Q65" i="1"/>
  <c r="Q67" i="1"/>
  <c r="Q69" i="1"/>
  <c r="Q75" i="1"/>
  <c r="Q129" i="1"/>
  <c r="Q131" i="1"/>
  <c r="Q133" i="1"/>
  <c r="Q135" i="1"/>
  <c r="Q137" i="1"/>
  <c r="Q139" i="1"/>
  <c r="Q141" i="1"/>
  <c r="Q143" i="1"/>
  <c r="Q145" i="1"/>
  <c r="Q147" i="1"/>
  <c r="Q149" i="1"/>
  <c r="Q151" i="1"/>
  <c r="Q153" i="1"/>
  <c r="Q155" i="1"/>
  <c r="Q157" i="1"/>
  <c r="Q159" i="1"/>
  <c r="Q161" i="1"/>
  <c r="Q163" i="1"/>
  <c r="Q165" i="1"/>
  <c r="Q167" i="1"/>
  <c r="Q169" i="1"/>
  <c r="Q171" i="1"/>
  <c r="Q173" i="1"/>
  <c r="Q175" i="1"/>
  <c r="Q177" i="1"/>
  <c r="Q179" i="1"/>
  <c r="Q181" i="1"/>
  <c r="Q183" i="1"/>
  <c r="Q185" i="1"/>
  <c r="Q187" i="1"/>
  <c r="Q189" i="1"/>
  <c r="Q191" i="1"/>
  <c r="Q193" i="1"/>
  <c r="Q195" i="1"/>
  <c r="Q197" i="1"/>
  <c r="Q199" i="1"/>
  <c r="Q201" i="1"/>
  <c r="Q203" i="1"/>
  <c r="Q205" i="1"/>
  <c r="Q207" i="1"/>
  <c r="Q209" i="1"/>
  <c r="Q211" i="1"/>
  <c r="Q213" i="1"/>
  <c r="Q215" i="1"/>
  <c r="Q223" i="1"/>
  <c r="Q225" i="1"/>
  <c r="Q227" i="1"/>
  <c r="Q229" i="1"/>
  <c r="Q231" i="1"/>
  <c r="Q82" i="1"/>
  <c r="Q84" i="1"/>
  <c r="Q86" i="1"/>
  <c r="Q88" i="1"/>
  <c r="Q90" i="1"/>
  <c r="Q92" i="1"/>
  <c r="Q94" i="1"/>
  <c r="Q96" i="1"/>
  <c r="Q98" i="1"/>
  <c r="Q100" i="1"/>
  <c r="Q102" i="1"/>
  <c r="Q104" i="1"/>
  <c r="Q106" i="1"/>
  <c r="Q108" i="1"/>
  <c r="Q110" i="1"/>
  <c r="Q112" i="1"/>
  <c r="Q114" i="1"/>
  <c r="Q116" i="1"/>
  <c r="Q118" i="1"/>
  <c r="Q120" i="1"/>
  <c r="Q122" i="1"/>
  <c r="Q124" i="1"/>
  <c r="Q126" i="1"/>
  <c r="Q128" i="1"/>
  <c r="Q204" i="1"/>
  <c r="Q206" i="1"/>
  <c r="Q216" i="1"/>
  <c r="Q218" i="1"/>
  <c r="Q220" i="1"/>
  <c r="Q222" i="1"/>
  <c r="Q224" i="1"/>
  <c r="Q226" i="1"/>
  <c r="Q228" i="1"/>
  <c r="Q230" i="1"/>
  <c r="Q232" i="1"/>
  <c r="Q234" i="1"/>
  <c r="S235" i="1" l="1"/>
  <c r="Q23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94425" type="6" refreshedVersion="3" background="1" saveData="1">
    <textPr firstRow="2" sourceFile="C:\Users\Administrator\Desktop\DRIPL  Time Share Member Reconcilition\Dalmia Group Timeshare\DRI Timeshare\94425.TXT" delimited="0">
      <textFields count="8">
        <textField/>
        <textField position="6"/>
        <textField position="23"/>
        <textField position="39"/>
        <textField position="45"/>
        <textField position="50"/>
        <textField position="91"/>
        <textField position="96"/>
      </textFields>
    </textPr>
  </connection>
</connections>
</file>

<file path=xl/sharedStrings.xml><?xml version="1.0" encoding="utf-8"?>
<sst xmlns="http://schemas.openxmlformats.org/spreadsheetml/2006/main" count="1662" uniqueCount="850">
  <si>
    <t>S.No.|</t>
  </si>
  <si>
    <t>DRI-ID</t>
  </si>
  <si>
    <t>Place</t>
  </si>
  <si>
    <t>APP No.</t>
  </si>
  <si>
    <t>Company</t>
  </si>
  <si>
    <t>Membership Type</t>
  </si>
  <si>
    <t>| APP D</t>
  </si>
  <si>
    <t>Year Of Purchase</t>
  </si>
  <si>
    <t>AMC</t>
  </si>
  <si>
    <t>GSV</t>
  </si>
  <si>
    <t>CSV</t>
  </si>
  <si>
    <t>Deposit</t>
  </si>
  <si>
    <t>Status</t>
  </si>
  <si>
    <t>Outstanding</t>
  </si>
  <si>
    <t>Year Till Now</t>
  </si>
  <si>
    <t xml:space="preserve">Current Value </t>
  </si>
  <si>
    <t>After Deducting License Fees</t>
  </si>
  <si>
    <t>20% After Deducting consideration</t>
  </si>
  <si>
    <t>Surrender Value</t>
  </si>
  <si>
    <t>(Profit)/Loss On Adjustment</t>
  </si>
  <si>
    <t>Excess Pay Over Current Value</t>
  </si>
  <si>
    <t>0200 B01 1360</t>
  </si>
  <si>
    <t>Phalgam</t>
  </si>
  <si>
    <t>101050 1</t>
  </si>
  <si>
    <t>DRIPL</t>
  </si>
  <si>
    <t>Purchaser</t>
  </si>
  <si>
    <t>08/01/</t>
  </si>
  <si>
    <t>M/S VEEKAY AGENTS PVT LTD</t>
  </si>
  <si>
    <t>0200 E04 1274</t>
  </si>
  <si>
    <t>101051 1</t>
  </si>
  <si>
    <t>19/12/</t>
  </si>
  <si>
    <t>K K ENTERPRISES</t>
  </si>
  <si>
    <t>0200 A03 1275</t>
  </si>
  <si>
    <t>101052 1</t>
  </si>
  <si>
    <t>VEEKAY AGENTS PVT LTD</t>
  </si>
  <si>
    <t>0200 A04 1277</t>
  </si>
  <si>
    <t>101054 1</t>
  </si>
  <si>
    <t>30/01/</t>
  </si>
  <si>
    <t>ANJALI SUNIL TIKEKAR</t>
  </si>
  <si>
    <t>0200 A05 1278</t>
  </si>
  <si>
    <t>101055 1</t>
  </si>
  <si>
    <t>09/02/</t>
  </si>
  <si>
    <t>MAHENDRA CHANDULAL SHAH</t>
  </si>
  <si>
    <t>02020 B02 1350</t>
  </si>
  <si>
    <t>101056 1</t>
  </si>
  <si>
    <t>29/02/</t>
  </si>
  <si>
    <t>ANIL RADHESHYAM GANERIWAL</t>
  </si>
  <si>
    <t>0200 B01 1351</t>
  </si>
  <si>
    <t>101057 1</t>
  </si>
  <si>
    <t>07/03/</t>
  </si>
  <si>
    <t>BHATIA TRADERS</t>
  </si>
  <si>
    <t>0200 A05 1619</t>
  </si>
  <si>
    <t>101068 1</t>
  </si>
  <si>
    <t>02/06/</t>
  </si>
  <si>
    <t>DEVIDAYAL ROLLING MILLS</t>
  </si>
  <si>
    <t>0200 A04 1620</t>
  </si>
  <si>
    <t>101069 1</t>
  </si>
  <si>
    <t>03/06/</t>
  </si>
  <si>
    <t>M/S DEEPSONE NON-FERR. ROLL. MILLS P LTD</t>
  </si>
  <si>
    <t>0200 B09 1673</t>
  </si>
  <si>
    <t>101080 1</t>
  </si>
  <si>
    <t>06/06/</t>
  </si>
  <si>
    <t>LAXMANDAS BELIRAM BHATIA</t>
  </si>
  <si>
    <t>02019 B04 1674</t>
  </si>
  <si>
    <t>101084 1</t>
  </si>
  <si>
    <t>30/06/</t>
  </si>
  <si>
    <t>NITIL GANERIWAL</t>
  </si>
  <si>
    <t>02018 B04 1676</t>
  </si>
  <si>
    <t>101090 1</t>
  </si>
  <si>
    <t>12/07/</t>
  </si>
  <si>
    <t>GIRISH VASUDEV NAKAI</t>
  </si>
  <si>
    <t>02024 A11 1850</t>
  </si>
  <si>
    <t>101104 1</t>
  </si>
  <si>
    <t>06/08/</t>
  </si>
  <si>
    <t>VIJAY KHANNA</t>
  </si>
  <si>
    <t>0200 B07 1853</t>
  </si>
  <si>
    <t>101107 1</t>
  </si>
  <si>
    <t>08/09/</t>
  </si>
  <si>
    <t>M/S SOORAJMULL BAIJNATH AGENCIES PVT LTD</t>
  </si>
  <si>
    <t>02040 A09 1941</t>
  </si>
  <si>
    <t>101132 1</t>
  </si>
  <si>
    <t>B S CASTINGS &amp; ENGINEERING PVT LTD</t>
  </si>
  <si>
    <t>02041 A09 1942</t>
  </si>
  <si>
    <t>101132 2</t>
  </si>
  <si>
    <t>02042 A09 1943</t>
  </si>
  <si>
    <t>101132 3</t>
  </si>
  <si>
    <t>02043 A09 1944</t>
  </si>
  <si>
    <t>101132 4</t>
  </si>
  <si>
    <t>0200 B09 1945</t>
  </si>
  <si>
    <t>101137 1</t>
  </si>
  <si>
    <t>12/09/</t>
  </si>
  <si>
    <t>PUNITA VINODRAY MEHTA</t>
  </si>
  <si>
    <t>0200 E07 1946</t>
  </si>
  <si>
    <t>101141 1</t>
  </si>
  <si>
    <t>19/09/</t>
  </si>
  <si>
    <t>VIJAYKUMAR RAJENDRA SHETH</t>
  </si>
  <si>
    <t>0200 E10 2165</t>
  </si>
  <si>
    <t>101142 1</t>
  </si>
  <si>
    <t>SHAILESH CHINUBHAI SHETH</t>
  </si>
  <si>
    <t>0200 E04 1947</t>
  </si>
  <si>
    <t>101143 1</t>
  </si>
  <si>
    <t>20/09/</t>
  </si>
  <si>
    <t>JAVESH AMULAKH SHETH</t>
  </si>
  <si>
    <t>02017 B01 1948</t>
  </si>
  <si>
    <t>101144 1</t>
  </si>
  <si>
    <t>21/09/</t>
  </si>
  <si>
    <t>M/S FATECHAND CHATEURBHUJDAS</t>
  </si>
  <si>
    <t>0200 B10 2071</t>
  </si>
  <si>
    <t>101145 1</t>
  </si>
  <si>
    <t>30/09/</t>
  </si>
  <si>
    <t>DINESH DEUCHAND GHALLA</t>
  </si>
  <si>
    <t>0200 E05 1949</t>
  </si>
  <si>
    <t>101149 1</t>
  </si>
  <si>
    <t>27/09/</t>
  </si>
  <si>
    <t>M/S THE INDIAN TEXTILE CO PVT LTD</t>
  </si>
  <si>
    <t>0200 E06 1950</t>
  </si>
  <si>
    <t>101150 1</t>
  </si>
  <si>
    <t>M/S THE INDIAN TEXTILES CO PVT LTD</t>
  </si>
  <si>
    <t>02040 B03 1951</t>
  </si>
  <si>
    <t>101152 1</t>
  </si>
  <si>
    <t>M/S CHINUBHAI KALIDAS &amp; BROS</t>
  </si>
  <si>
    <t>02041 B03 1952</t>
  </si>
  <si>
    <t>101153 1</t>
  </si>
  <si>
    <t>0200 E04 2015</t>
  </si>
  <si>
    <t>101164 1</t>
  </si>
  <si>
    <t>06/10/</t>
  </si>
  <si>
    <t>ARUN VENKATESH DESHPANDE</t>
  </si>
  <si>
    <t>02017 A06 2060</t>
  </si>
  <si>
    <t>101177 1</t>
  </si>
  <si>
    <t>27/10/</t>
  </si>
  <si>
    <t>M/S BABAJI SHIVRAM CLEARING &amp; CARR. P L</t>
  </si>
  <si>
    <t>02016 A06 2061</t>
  </si>
  <si>
    <t>101178 1</t>
  </si>
  <si>
    <t>M/S BABAJI SHIVRAM CLEARING &amp; CARR.P.LTD</t>
  </si>
  <si>
    <t>0200 A09 2088</t>
  </si>
  <si>
    <t>101183 1</t>
  </si>
  <si>
    <t>28/10/</t>
  </si>
  <si>
    <t>M/S SUPER CARGO (I) PVT LTD</t>
  </si>
  <si>
    <t>02017 A10 2089</t>
  </si>
  <si>
    <t>101185 1</t>
  </si>
  <si>
    <t>29/10/</t>
  </si>
  <si>
    <t>M/S SARASWATI CLEARING AGENCY</t>
  </si>
  <si>
    <t>02018 E04 2090</t>
  </si>
  <si>
    <t>101186 1</t>
  </si>
  <si>
    <t>02018 E05 2091</t>
  </si>
  <si>
    <t>101187 1</t>
  </si>
  <si>
    <t>02017 A11 2092</t>
  </si>
  <si>
    <t>101198 1</t>
  </si>
  <si>
    <t>16/11/</t>
  </si>
  <si>
    <t>PIMPALAPURE BABURAO</t>
  </si>
  <si>
    <t>0200 B07 2593</t>
  </si>
  <si>
    <t>101201 1</t>
  </si>
  <si>
    <t>19/11/</t>
  </si>
  <si>
    <t>VIPIN JETHALAL GANDHI</t>
  </si>
  <si>
    <t>0200 E14 2166</t>
  </si>
  <si>
    <t>101204 1</t>
  </si>
  <si>
    <t>26/11/</t>
  </si>
  <si>
    <t>AMUL DEVENDRA DESAI</t>
  </si>
  <si>
    <t>0200 B03 2168</t>
  </si>
  <si>
    <t>101207 1</t>
  </si>
  <si>
    <t>30/11/</t>
  </si>
  <si>
    <t>PUSHKARRAJ RATNAKAR WAGH</t>
  </si>
  <si>
    <t>02023 A14 2917</t>
  </si>
  <si>
    <t>101222 1</t>
  </si>
  <si>
    <t>31/12/</t>
  </si>
  <si>
    <t>ANANT SANGHVI</t>
  </si>
  <si>
    <t>02021 A10 2570</t>
  </si>
  <si>
    <t>101224 1</t>
  </si>
  <si>
    <t>SURESH VERSHI VORA</t>
  </si>
  <si>
    <t>02018 B10 2571</t>
  </si>
  <si>
    <t>101230 1</t>
  </si>
  <si>
    <t>04/01/</t>
  </si>
  <si>
    <t>GAUTAM ATHA</t>
  </si>
  <si>
    <t>02042 A06 2572</t>
  </si>
  <si>
    <t>101233 1</t>
  </si>
  <si>
    <t>05/01/</t>
  </si>
  <si>
    <t>SADHANA VAIDYA</t>
  </si>
  <si>
    <t>02031 B01 2573</t>
  </si>
  <si>
    <t>101237 1</t>
  </si>
  <si>
    <t>10/01/</t>
  </si>
  <si>
    <t>MANOJKUMAR GOPIKISHAN GUPTA</t>
  </si>
  <si>
    <t>0200 B05 2574</t>
  </si>
  <si>
    <t>101241 1</t>
  </si>
  <si>
    <t>15/01/</t>
  </si>
  <si>
    <t>VIKRAM A PATEL</t>
  </si>
  <si>
    <t>0200 A03 2576</t>
  </si>
  <si>
    <t>101252 1</t>
  </si>
  <si>
    <t>19/01/</t>
  </si>
  <si>
    <t>VIMLA A SIDHWANI</t>
  </si>
  <si>
    <t>02018 E09 2918</t>
  </si>
  <si>
    <t>101261 1</t>
  </si>
  <si>
    <t>01/02/</t>
  </si>
  <si>
    <t>MRUNAL SHAM PADGAONKAR</t>
  </si>
  <si>
    <t>0200 B06 2649</t>
  </si>
  <si>
    <t>101262 1</t>
  </si>
  <si>
    <t>03/02/</t>
  </si>
  <si>
    <t>MUKUNDARI BROTHERS</t>
  </si>
  <si>
    <t>0200 B09 2804</t>
  </si>
  <si>
    <t>101267 1</t>
  </si>
  <si>
    <t>08/02/</t>
  </si>
  <si>
    <t>KIRTHI JAMNADAS DOSHI</t>
  </si>
  <si>
    <t>0200 B08 2651</t>
  </si>
  <si>
    <t>101268 1</t>
  </si>
  <si>
    <t>ROHIT NANALAL MEGHANI                   _x000C_</t>
  </si>
  <si>
    <t>0200 B09 2805</t>
  </si>
  <si>
    <t>101269 1</t>
  </si>
  <si>
    <t>DAKSHA JITENDRA DOSHI</t>
  </si>
  <si>
    <t>0200 B04 2652</t>
  </si>
  <si>
    <t>101275 1</t>
  </si>
  <si>
    <t>20/02/</t>
  </si>
  <si>
    <t>SUVARNA SHAH</t>
  </si>
  <si>
    <t>0200 B04 2653</t>
  </si>
  <si>
    <t>101276 1</t>
  </si>
  <si>
    <t>HARISH SHAH</t>
  </si>
  <si>
    <t>0200 B05 2953</t>
  </si>
  <si>
    <t>101319 1</t>
  </si>
  <si>
    <t>09/05/</t>
  </si>
  <si>
    <t>NARENDRA RAMGOPAL SEKSARIA</t>
  </si>
  <si>
    <t>0200 B07 3014</t>
  </si>
  <si>
    <t>101331 1</t>
  </si>
  <si>
    <t>31/05/</t>
  </si>
  <si>
    <t>OMPRAKASH CHNDRABALI SINGH</t>
  </si>
  <si>
    <t>0200 B02 3060</t>
  </si>
  <si>
    <t>101339 1</t>
  </si>
  <si>
    <t>08/07/</t>
  </si>
  <si>
    <t>TAHER GULAMALI MARU ENGINEER</t>
  </si>
  <si>
    <t>02017 E06 3193</t>
  </si>
  <si>
    <t>101356 1</t>
  </si>
  <si>
    <t>30/08/</t>
  </si>
  <si>
    <t>RITU SUBHASH JAIN</t>
  </si>
  <si>
    <t>02017 E07 3194</t>
  </si>
  <si>
    <t>101357 1</t>
  </si>
  <si>
    <t>NIDHI SUBHASH JAIN</t>
  </si>
  <si>
    <t>0200 A06 3196</t>
  </si>
  <si>
    <t>101364 1</t>
  </si>
  <si>
    <t>31/08/</t>
  </si>
  <si>
    <t>AIJAZ SAIFUDDIN BHANPURAWALA</t>
  </si>
  <si>
    <t>02044 B03 3563</t>
  </si>
  <si>
    <t>101378 1</t>
  </si>
  <si>
    <t>10/10/</t>
  </si>
  <si>
    <t>JAYANT MURJI SANGOI ALIAS SHAH</t>
  </si>
  <si>
    <t>02044 B04 3564</t>
  </si>
  <si>
    <t>101379 1</t>
  </si>
  <si>
    <t>HEENA JAYANT SANGOI ALIAS SHAH</t>
  </si>
  <si>
    <t>02044 A04 3822</t>
  </si>
  <si>
    <t>101591 1</t>
  </si>
  <si>
    <t>N BANDYOPADHAYAY</t>
  </si>
  <si>
    <t>02044 B06 3949</t>
  </si>
  <si>
    <t>101629 1</t>
  </si>
  <si>
    <t>10/09/</t>
  </si>
  <si>
    <t>KIRTILAL K SHAH</t>
  </si>
  <si>
    <t>02044 A05 3950</t>
  </si>
  <si>
    <t>101635 1</t>
  </si>
  <si>
    <t>26/09/</t>
  </si>
  <si>
    <t>RUPA NILESH SHAH</t>
  </si>
  <si>
    <t>02044 A06 3959</t>
  </si>
  <si>
    <t>101651 1</t>
  </si>
  <si>
    <t>PRASHANT BHOGILAL CHOVATIA</t>
  </si>
  <si>
    <t>02021 A05 1385</t>
  </si>
  <si>
    <t>200151 1</t>
  </si>
  <si>
    <t>29/03/</t>
  </si>
  <si>
    <t>BINA METAL WAYS P LTD</t>
  </si>
  <si>
    <t>02021 B02 1386</t>
  </si>
  <si>
    <t>200153 1</t>
  </si>
  <si>
    <t>05/04/</t>
  </si>
  <si>
    <t>SUKHRAJ KAUR</t>
  </si>
  <si>
    <t>0200 A04 1389</t>
  </si>
  <si>
    <t>200157 1</t>
  </si>
  <si>
    <t>19/04/</t>
  </si>
  <si>
    <t>MUNIRA ABBAS (MINOR)</t>
  </si>
  <si>
    <t>0200 A03 1279</t>
  </si>
  <si>
    <t>200166 1</t>
  </si>
  <si>
    <t>AJAY AGARWAL</t>
  </si>
  <si>
    <t>0200 B02 1280</t>
  </si>
  <si>
    <t>200167 1</t>
  </si>
  <si>
    <t>KUMUD NANDAN SAHAYA</t>
  </si>
  <si>
    <t>0200 B01 1283</t>
  </si>
  <si>
    <t>200170 1</t>
  </si>
  <si>
    <t>22/12/</t>
  </si>
  <si>
    <t>JAGJIT SINGH RAHI</t>
  </si>
  <si>
    <t>0200 B03 1361</t>
  </si>
  <si>
    <t>200171 1</t>
  </si>
  <si>
    <t>15/02/</t>
  </si>
  <si>
    <t>G S ASOPA</t>
  </si>
  <si>
    <t>0200 A03 1752</t>
  </si>
  <si>
    <t>200172 1</t>
  </si>
  <si>
    <t>23/02/</t>
  </si>
  <si>
    <t>ANIRBAN BANERJEE</t>
  </si>
  <si>
    <t>0200 A11 1753</t>
  </si>
  <si>
    <t>200173 1</t>
  </si>
  <si>
    <t>22/02/</t>
  </si>
  <si>
    <t>PADMANAVA DAS GUPTA</t>
  </si>
  <si>
    <t>02022 A05 1453</t>
  </si>
  <si>
    <t>200182 1</t>
  </si>
  <si>
    <t>12/05/</t>
  </si>
  <si>
    <t>PRAKASH (ALUMINIUM) AGENCIES</t>
  </si>
  <si>
    <t>02021 A06 1454</t>
  </si>
  <si>
    <t>200184 1</t>
  </si>
  <si>
    <t>10/05/</t>
  </si>
  <si>
    <t>ASSAM ASBESTOS LTD</t>
  </si>
  <si>
    <t>0200 B03 1455</t>
  </si>
  <si>
    <t>200185 1</t>
  </si>
  <si>
    <t>23/05/</t>
  </si>
  <si>
    <t>A K JHUNJHUNWALA</t>
  </si>
  <si>
    <t>0200 B04 1622</t>
  </si>
  <si>
    <t>200195 1</t>
  </si>
  <si>
    <t>M/S UNION ENTERPRISES P LTD.</t>
  </si>
  <si>
    <t>02041 A05 1623</t>
  </si>
  <si>
    <t>200197 1</t>
  </si>
  <si>
    <t>10/06/</t>
  </si>
  <si>
    <t>ARUNACHAL PLYWOOD INDUSTRIES LTD.</t>
  </si>
  <si>
    <t>0200 B05 1624</t>
  </si>
  <si>
    <t>200198 1</t>
  </si>
  <si>
    <t>WALIRAM TANEJA MINES PVT  LTD</t>
  </si>
  <si>
    <t>02040 B01 1625</t>
  </si>
  <si>
    <t>200199 1</t>
  </si>
  <si>
    <t>BITHIKA NAG</t>
  </si>
  <si>
    <t>0200 B08 1627</t>
  </si>
  <si>
    <t>200202 1</t>
  </si>
  <si>
    <t>16/06/</t>
  </si>
  <si>
    <t>ANIL PODDAR</t>
  </si>
  <si>
    <t>02021 B04 1634</t>
  </si>
  <si>
    <t>200213 1</t>
  </si>
  <si>
    <t>17/06/</t>
  </si>
  <si>
    <t>AAR BEE MACHINERIES PVT LTD</t>
  </si>
  <si>
    <t>02023 A08 1636</t>
  </si>
  <si>
    <t>200215 1</t>
  </si>
  <si>
    <t>22/06/</t>
  </si>
  <si>
    <t>THE TELVIJAN TEA CO LTD</t>
  </si>
  <si>
    <t>02021 E04 1737</t>
  </si>
  <si>
    <t>200236 1</t>
  </si>
  <si>
    <t>PAMMI SAHAYA</t>
  </si>
  <si>
    <t>0200 B11 1732</t>
  </si>
  <si>
    <t>200243 1</t>
  </si>
  <si>
    <t>22/07/</t>
  </si>
  <si>
    <t>K K TIBREWALLA</t>
  </si>
  <si>
    <t>02017 A03 1754</t>
  </si>
  <si>
    <t>200258 1</t>
  </si>
  <si>
    <t>22/08/</t>
  </si>
  <si>
    <t>VINDHYA BUILDERS PVT LTD</t>
  </si>
  <si>
    <t>02017 A04 1756</t>
  </si>
  <si>
    <t>200262 1</t>
  </si>
  <si>
    <t>25/08/</t>
  </si>
  <si>
    <t>TIMES CONSTRUCTION PVT LTD</t>
  </si>
  <si>
    <t>0200 A07 1856</t>
  </si>
  <si>
    <t>200271 1</t>
  </si>
  <si>
    <t>M/S B D KHAITAN &amp; CO LTD</t>
  </si>
  <si>
    <t>0200 A07 1953</t>
  </si>
  <si>
    <t>200278 1</t>
  </si>
  <si>
    <t>06/09/</t>
  </si>
  <si>
    <t>M/S JAYSHREE CHEMICHALS LTD</t>
  </si>
  <si>
    <t>0200 A10 2072</t>
  </si>
  <si>
    <t>200280 1</t>
  </si>
  <si>
    <t>15/09/</t>
  </si>
  <si>
    <t>M/S RAJADHIRAJ INDUSTRIES LTD</t>
  </si>
  <si>
    <t>0200 A08 1954</t>
  </si>
  <si>
    <t>200283 1</t>
  </si>
  <si>
    <t>M/S DELITE PROPERTIES PVT LTD</t>
  </si>
  <si>
    <t>0200 A03 1955</t>
  </si>
  <si>
    <t>200284 1</t>
  </si>
  <si>
    <t>ASHOKE GOENKA</t>
  </si>
  <si>
    <t>0200 E09 1956</t>
  </si>
  <si>
    <t>200285 1</t>
  </si>
  <si>
    <t>KRISHNA VIR SINGH</t>
  </si>
  <si>
    <t>02021 E12 1957</t>
  </si>
  <si>
    <t>200289 1</t>
  </si>
  <si>
    <t>M/S R R FILAMENTS PVT LTD</t>
  </si>
  <si>
    <t>02021 E15 2016</t>
  </si>
  <si>
    <t>200290 1</t>
  </si>
  <si>
    <t>23/09/</t>
  </si>
  <si>
    <t>M/S CALEDONIAN JUTE &amp; INDUSTRIES LTD</t>
  </si>
  <si>
    <t>02021 E16 2017</t>
  </si>
  <si>
    <t>200291 1</t>
  </si>
  <si>
    <t>02021 E14 1958</t>
  </si>
  <si>
    <t>200292 1</t>
  </si>
  <si>
    <t>M/S BINNARY SYNTHETICS PVT LTD</t>
  </si>
  <si>
    <t>02017 B03 2076</t>
  </si>
  <si>
    <t>200308 1</t>
  </si>
  <si>
    <t>26/10/</t>
  </si>
  <si>
    <t>BIPLAB LAL</t>
  </si>
  <si>
    <t>0200 B01 2077</t>
  </si>
  <si>
    <t>200309 1</t>
  </si>
  <si>
    <t>PROBHAT MUKHERJEE                       _x000C_</t>
  </si>
  <si>
    <t>02042 A04 2175</t>
  </si>
  <si>
    <t>200325 1</t>
  </si>
  <si>
    <t>08/12/</t>
  </si>
  <si>
    <t>M/S SANTOSH ELECTRONICS PVT LTD</t>
  </si>
  <si>
    <t>02042 A07 2597</t>
  </si>
  <si>
    <t>200336 1</t>
  </si>
  <si>
    <t>UDAYAN SEN</t>
  </si>
  <si>
    <t>02042 A08 2608</t>
  </si>
  <si>
    <t>200339 1</t>
  </si>
  <si>
    <t>17/01/</t>
  </si>
  <si>
    <t>TECHNO ELECTRIC CORPORATION</t>
  </si>
  <si>
    <t>0200 B04 2691</t>
  </si>
  <si>
    <t>200345 1</t>
  </si>
  <si>
    <t>31/01/</t>
  </si>
  <si>
    <t>CYGNET INDIA</t>
  </si>
  <si>
    <t>0200 B04 2692</t>
  </si>
  <si>
    <t>200346 1</t>
  </si>
  <si>
    <t>0200 E14 2693</t>
  </si>
  <si>
    <t>200347 1</t>
  </si>
  <si>
    <t>02041 B02 2694</t>
  </si>
  <si>
    <t>200353 1</t>
  </si>
  <si>
    <t>07/02/</t>
  </si>
  <si>
    <t>SUBODH CHOPRA</t>
  </si>
  <si>
    <t>0200 B04 2919</t>
  </si>
  <si>
    <t>200365 1</t>
  </si>
  <si>
    <t>28/02/</t>
  </si>
  <si>
    <t>UDAY ACHARYA</t>
  </si>
  <si>
    <t>02040 B05 2806</t>
  </si>
  <si>
    <t>200366 1</t>
  </si>
  <si>
    <t>ABHISHEK AGARWAL</t>
  </si>
  <si>
    <t>02042 A11 2807</t>
  </si>
  <si>
    <t>200368 1</t>
  </si>
  <si>
    <t>GAJANAND BHALOTIA</t>
  </si>
  <si>
    <t>0200 E15 2808</t>
  </si>
  <si>
    <t>200369 1</t>
  </si>
  <si>
    <t>01/03/</t>
  </si>
  <si>
    <t>JAYSHREE ROHATGI</t>
  </si>
  <si>
    <t>0200 B01 3197</t>
  </si>
  <si>
    <t>200401 1</t>
  </si>
  <si>
    <t>10/08/</t>
  </si>
  <si>
    <t>RITA P KAMALIA</t>
  </si>
  <si>
    <t>02039 B03 3115</t>
  </si>
  <si>
    <t>200405 1</t>
  </si>
  <si>
    <t>23/08/</t>
  </si>
  <si>
    <t>UTKAL FORGINGS PVT LTD</t>
  </si>
  <si>
    <t>02039 A05 3116</t>
  </si>
  <si>
    <t>200406 1</t>
  </si>
  <si>
    <t>NAWAL KISHORE KEJRIWAL</t>
  </si>
  <si>
    <t>02051 E04 3198</t>
  </si>
  <si>
    <t>200409 1</t>
  </si>
  <si>
    <t>04/09/</t>
  </si>
  <si>
    <t>SHYAMAL KUMAR GANGULI</t>
  </si>
  <si>
    <t>02034 E05 3713</t>
  </si>
  <si>
    <t>200453 1</t>
  </si>
  <si>
    <t>28/03/</t>
  </si>
  <si>
    <t>AMITAVA SENGUPTA</t>
  </si>
  <si>
    <t>02044 B05 3714</t>
  </si>
  <si>
    <t>200454 1</t>
  </si>
  <si>
    <t>31/03/</t>
  </si>
  <si>
    <t>ASHIS BAJAJ</t>
  </si>
  <si>
    <t>0200 A05 3758</t>
  </si>
  <si>
    <t>200456 1</t>
  </si>
  <si>
    <t>HULDIBARI TEA ASSOCIATION LTD</t>
  </si>
  <si>
    <t>02029 E04 3725</t>
  </si>
  <si>
    <t>200482 1</t>
  </si>
  <si>
    <t>28/06/</t>
  </si>
  <si>
    <t>S K SHAHJAHAN</t>
  </si>
  <si>
    <t>02029 E05 3726</t>
  </si>
  <si>
    <t>200483 1</t>
  </si>
  <si>
    <t>S K ZAHIR</t>
  </si>
  <si>
    <t>0200 B02 1484</t>
  </si>
  <si>
    <t>300905 1</t>
  </si>
  <si>
    <t>22/03/</t>
  </si>
  <si>
    <t>SANJEEV AHUJA</t>
  </si>
  <si>
    <t>0200 B01 1492</t>
  </si>
  <si>
    <t>300913 1</t>
  </si>
  <si>
    <t>21/03/</t>
  </si>
  <si>
    <t>RAKESH BAJAJ</t>
  </si>
  <si>
    <t>0200 B05 1510</t>
  </si>
  <si>
    <t>300932 1</t>
  </si>
  <si>
    <t>04/05/</t>
  </si>
  <si>
    <t>CHANDRA KUMAR BUBNA</t>
  </si>
  <si>
    <t>0200 B01 1568</t>
  </si>
  <si>
    <t>300954 1</t>
  </si>
  <si>
    <t>08/06/</t>
  </si>
  <si>
    <t>RAJNESH BAJAJ</t>
  </si>
  <si>
    <t>0200 B09 2577</t>
  </si>
  <si>
    <t>300961 1</t>
  </si>
  <si>
    <t>24/06/</t>
  </si>
  <si>
    <t>SUBODH JAIN</t>
  </si>
  <si>
    <t>02025 E04 1639</t>
  </si>
  <si>
    <t>300967 1</t>
  </si>
  <si>
    <t>25/06/</t>
  </si>
  <si>
    <t>M/S KIRAN HANDICRAFT</t>
  </si>
  <si>
    <t>02025 E05 1651</t>
  </si>
  <si>
    <t>300968 1</t>
  </si>
  <si>
    <t>M/S CK EXPORTERS PVT LTD</t>
  </si>
  <si>
    <t>0200 B05 1772</t>
  </si>
  <si>
    <t>300972 1</t>
  </si>
  <si>
    <t>ASIM RAHMAN</t>
  </si>
  <si>
    <t>02025 A05 1641</t>
  </si>
  <si>
    <t>300976 1</t>
  </si>
  <si>
    <t>29/06/</t>
  </si>
  <si>
    <t>M/S MEDIA TRANSASIA IND. PVT LTD</t>
  </si>
  <si>
    <t>02026 A05 1642</t>
  </si>
  <si>
    <t>300977 1</t>
  </si>
  <si>
    <t>M/S MEDIA TRANSASIA IND PVT LTD</t>
  </si>
  <si>
    <t>02025 A08 1643</t>
  </si>
  <si>
    <t>300978 1</t>
  </si>
  <si>
    <t>0200 B11 1646</t>
  </si>
  <si>
    <t>300983 1</t>
  </si>
  <si>
    <t>NEERU KUKREJA</t>
  </si>
  <si>
    <t>0200 A06 1649</t>
  </si>
  <si>
    <t>300988 1</t>
  </si>
  <si>
    <t>01/07/</t>
  </si>
  <si>
    <t>KIC FOOD PRODUCTS PVT LTD</t>
  </si>
  <si>
    <t>0200 A06 1650</t>
  </si>
  <si>
    <t>300989 1</t>
  </si>
  <si>
    <t>02022 B04 1773</t>
  </si>
  <si>
    <t>300996 1</t>
  </si>
  <si>
    <t>14/07/</t>
  </si>
  <si>
    <t>MANJU PRABHA JAIN</t>
  </si>
  <si>
    <t>0200 A09 1777</t>
  </si>
  <si>
    <t>301007 1</t>
  </si>
  <si>
    <t>25/07/</t>
  </si>
  <si>
    <t>MADHU KUTHIALA</t>
  </si>
  <si>
    <t>0200 A09 1778</t>
  </si>
  <si>
    <t>301008 1</t>
  </si>
  <si>
    <t>SEEMA KUTHIALA</t>
  </si>
  <si>
    <t>0200 A10 1959</t>
  </si>
  <si>
    <t>301024 1</t>
  </si>
  <si>
    <t>12/08/</t>
  </si>
  <si>
    <t>SALIL BHANDARI</t>
  </si>
  <si>
    <t>02022 B11 1960</t>
  </si>
  <si>
    <t>301026 1</t>
  </si>
  <si>
    <t>16/08/</t>
  </si>
  <si>
    <t>M/S PAS CONSTRUCTION &amp; ENGG CO PVT LTD</t>
  </si>
  <si>
    <t>0200 E12 1961</t>
  </si>
  <si>
    <t>301031 1</t>
  </si>
  <si>
    <t>17/08/</t>
  </si>
  <si>
    <t>RAKESH SANON</t>
  </si>
  <si>
    <t>02024 B07 1962</t>
  </si>
  <si>
    <t>301032 1</t>
  </si>
  <si>
    <t>19/08/</t>
  </si>
  <si>
    <t>ANIL BHARGAVA</t>
  </si>
  <si>
    <t>02024 B08 1963</t>
  </si>
  <si>
    <t>301033 1</t>
  </si>
  <si>
    <t>RAJESH AGGARWAL</t>
  </si>
  <si>
    <t>0200 A11 1964</t>
  </si>
  <si>
    <t>301034 1</t>
  </si>
  <si>
    <t>20/08/</t>
  </si>
  <si>
    <t>RAJ KUMAR ARORA</t>
  </si>
  <si>
    <t>0200 B09 2019</t>
  </si>
  <si>
    <t>301036 1</t>
  </si>
  <si>
    <t>SAROJ RASTOGI</t>
  </si>
  <si>
    <t>0200 B11 2021</t>
  </si>
  <si>
    <t>301044 1</t>
  </si>
  <si>
    <t>27/08/</t>
  </si>
  <si>
    <t>GURBIR SINGH MADAN</t>
  </si>
  <si>
    <t>02042 A03 2123</t>
  </si>
  <si>
    <t>301064 1</t>
  </si>
  <si>
    <t>03/09/</t>
  </si>
  <si>
    <t>SAROJ BAJPAI</t>
  </si>
  <si>
    <t>0200 B06 1974</t>
  </si>
  <si>
    <t>301068 1</t>
  </si>
  <si>
    <t>07/09/</t>
  </si>
  <si>
    <t>UPENDRA MAHESHWARI</t>
  </si>
  <si>
    <t>02026 A03 2177</t>
  </si>
  <si>
    <t>301086 1</t>
  </si>
  <si>
    <t>ROHIT AGGARWAL</t>
  </si>
  <si>
    <t>0200 A04 2178</t>
  </si>
  <si>
    <t>301094 1</t>
  </si>
  <si>
    <t>19/10/</t>
  </si>
  <si>
    <t>SANJAY JAIN</t>
  </si>
  <si>
    <t>02023 E04 2203</t>
  </si>
  <si>
    <t>301095 1</t>
  </si>
  <si>
    <t>13/10/</t>
  </si>
  <si>
    <t>GRIPWEL FASTENERS                       _x000C_</t>
  </si>
  <si>
    <t>02024 E04 2204</t>
  </si>
  <si>
    <t>301096 1</t>
  </si>
  <si>
    <t>18/10/</t>
  </si>
  <si>
    <t>GRIPWEL FASTNERS</t>
  </si>
  <si>
    <t>0200 B04 2179</t>
  </si>
  <si>
    <t>301099 1</t>
  </si>
  <si>
    <t>VIJAY KUMAR SETHI</t>
  </si>
  <si>
    <t>02022 A03 1284</t>
  </si>
  <si>
    <t>301111 1</t>
  </si>
  <si>
    <t>24/09/</t>
  </si>
  <si>
    <t>DINESH JAIN</t>
  </si>
  <si>
    <t>02023 A03 1285</t>
  </si>
  <si>
    <t>301112 1</t>
  </si>
  <si>
    <t>0200 B01 1286</t>
  </si>
  <si>
    <t>301113 1</t>
  </si>
  <si>
    <t>VISHNU KUMAR GUPTA</t>
  </si>
  <si>
    <t>01022 B06 1572</t>
  </si>
  <si>
    <t>300959 1</t>
  </si>
  <si>
    <t>20/06/</t>
  </si>
  <si>
    <t>ARUN PRAKASH SETIA</t>
  </si>
  <si>
    <t>0200 B03 1574</t>
  </si>
  <si>
    <t>301120 1</t>
  </si>
  <si>
    <t>05/03/</t>
  </si>
  <si>
    <t>VEENA CHAWLA</t>
  </si>
  <si>
    <t>0200 B03 1576</t>
  </si>
  <si>
    <t>301122 1</t>
  </si>
  <si>
    <t>02/03/</t>
  </si>
  <si>
    <t>HOLIDAY</t>
  </si>
  <si>
    <t>0200 A09 1577</t>
  </si>
  <si>
    <t>301123 1</t>
  </si>
  <si>
    <t>BIPIN KUMAR JAIN HUF</t>
  </si>
  <si>
    <t>0200 B01 1293</t>
  </si>
  <si>
    <t>301135 1</t>
  </si>
  <si>
    <t>BRIJ MOHAN KHANNA</t>
  </si>
  <si>
    <t>02042 A05 2212</t>
  </si>
  <si>
    <t>301152 1</t>
  </si>
  <si>
    <t>18/11/</t>
  </si>
  <si>
    <t>VIJAY KUMAR SAHU</t>
  </si>
  <si>
    <t>0200 B02 2206</t>
  </si>
  <si>
    <t>301160 1</t>
  </si>
  <si>
    <t>29/11/</t>
  </si>
  <si>
    <t>M/S K MOHAN INDIA PVT LTD</t>
  </si>
  <si>
    <t>0200 B02 2599</t>
  </si>
  <si>
    <t>301173 1</t>
  </si>
  <si>
    <t>28/12/</t>
  </si>
  <si>
    <t>PALAYIL ANURADHA BALARAM</t>
  </si>
  <si>
    <t>0200 A11 2601</t>
  </si>
  <si>
    <t>301178 1</t>
  </si>
  <si>
    <t>29/12/</t>
  </si>
  <si>
    <t>BALDEEP SINGH</t>
  </si>
  <si>
    <t>0200 E05 2215</t>
  </si>
  <si>
    <t>301179 1</t>
  </si>
  <si>
    <t>01/01/</t>
  </si>
  <si>
    <t>ROOPA SOOD</t>
  </si>
  <si>
    <t>0200 E06 2216</t>
  </si>
  <si>
    <t>301180 1</t>
  </si>
  <si>
    <t>RAJINDER SOOD</t>
  </si>
  <si>
    <t>0200 E17 2880</t>
  </si>
  <si>
    <t>301181 1</t>
  </si>
  <si>
    <t>11/01/</t>
  </si>
  <si>
    <t>AMIT KUMAR</t>
  </si>
  <si>
    <t>0200 E06 2602</t>
  </si>
  <si>
    <t>301182 1</t>
  </si>
  <si>
    <t>NEERAJ</t>
  </si>
  <si>
    <t>0200 E07 2658</t>
  </si>
  <si>
    <t>301211 1</t>
  </si>
  <si>
    <t>MADHUKAR ARENJA</t>
  </si>
  <si>
    <t>0200 E08 2659</t>
  </si>
  <si>
    <t>301212 1</t>
  </si>
  <si>
    <t>SURINDER ARENJA</t>
  </si>
  <si>
    <t>02024 B10 2662</t>
  </si>
  <si>
    <t>301215 1</t>
  </si>
  <si>
    <t>BRIJ MOHAN MEHRA</t>
  </si>
  <si>
    <t>02025 E09 2669</t>
  </si>
  <si>
    <t>301241 1</t>
  </si>
  <si>
    <t>16/02/</t>
  </si>
  <si>
    <t>RAKESH KUMAR BHALLA</t>
  </si>
  <si>
    <t>02042 A10 2744</t>
  </si>
  <si>
    <t>301245 1</t>
  </si>
  <si>
    <t>21/02/</t>
  </si>
  <si>
    <t>AVINASH CHANDRA</t>
  </si>
  <si>
    <t>0200 B06 2837</t>
  </si>
  <si>
    <t>301260 1</t>
  </si>
  <si>
    <t>MADHU DUSAD</t>
  </si>
  <si>
    <t>0200 E18 2881</t>
  </si>
  <si>
    <t>301286 1</t>
  </si>
  <si>
    <t>01/04/</t>
  </si>
  <si>
    <t>SURINDER PAL KAUR</t>
  </si>
  <si>
    <t>0200 E07 3200</t>
  </si>
  <si>
    <t>301291 1</t>
  </si>
  <si>
    <t>06/04/</t>
  </si>
  <si>
    <t>RAMESH KUMAR CHOPRA</t>
  </si>
  <si>
    <t>0200 A04 2954</t>
  </si>
  <si>
    <t>301310 1</t>
  </si>
  <si>
    <t>12/04/</t>
  </si>
  <si>
    <t>PAWAN AGARWAL</t>
  </si>
  <si>
    <t>0200 E09 2955</t>
  </si>
  <si>
    <t>301332 1</t>
  </si>
  <si>
    <t>RAKESH JAIN</t>
  </si>
  <si>
    <t>02024 E09 2956</t>
  </si>
  <si>
    <t>301333 1</t>
  </si>
  <si>
    <t>08/05/</t>
  </si>
  <si>
    <t>02018 E10 2958</t>
  </si>
  <si>
    <t>301344 1</t>
  </si>
  <si>
    <t>15/05/</t>
  </si>
  <si>
    <t>KISHAN CHAND SUD</t>
  </si>
  <si>
    <t>02016 B06 2959</t>
  </si>
  <si>
    <t>301348 1</t>
  </si>
  <si>
    <t>20/05/</t>
  </si>
  <si>
    <t>B E C INDUSTRIES</t>
  </si>
  <si>
    <t>0200 B06 3064</t>
  </si>
  <si>
    <t>301412 1</t>
  </si>
  <si>
    <t>VIJAY SETHI</t>
  </si>
  <si>
    <t>0200 E04 3125</t>
  </si>
  <si>
    <t>301416 1</t>
  </si>
  <si>
    <t>03/07/</t>
  </si>
  <si>
    <t>LAXMIKANT GUPTA</t>
  </si>
  <si>
    <t>0200 B07 3168</t>
  </si>
  <si>
    <t>301456 1</t>
  </si>
  <si>
    <t>COMPAGNIE INDO FRANCAISE DE COMMERCE</t>
  </si>
  <si>
    <t>0200 B08 3169</t>
  </si>
  <si>
    <t>301457 1</t>
  </si>
  <si>
    <t>0200 B08 3170</t>
  </si>
  <si>
    <t>301458 1</t>
  </si>
  <si>
    <t>0200 B07 3171</t>
  </si>
  <si>
    <t>301459 1</t>
  </si>
  <si>
    <t>02041 E05 3203</t>
  </si>
  <si>
    <t>301470 1</t>
  </si>
  <si>
    <t>GOKARN SINGH</t>
  </si>
  <si>
    <t>0200 A03 3187</t>
  </si>
  <si>
    <t>301472 1</t>
  </si>
  <si>
    <t>AIMEE ASHOK BAJAJ</t>
  </si>
  <si>
    <t>0200 A04 3188</t>
  </si>
  <si>
    <t>301473 1</t>
  </si>
  <si>
    <t>15/08/</t>
  </si>
  <si>
    <t>AMITAV VIRMANI</t>
  </si>
  <si>
    <t>02027 A07 3174</t>
  </si>
  <si>
    <t>301474 1</t>
  </si>
  <si>
    <t>28/08/</t>
  </si>
  <si>
    <t>URMIL TANDON</t>
  </si>
  <si>
    <t>02027 A08 3180</t>
  </si>
  <si>
    <t>301487 1</t>
  </si>
  <si>
    <t>ARATI WALIA</t>
  </si>
  <si>
    <t>0200 E05 3204</t>
  </si>
  <si>
    <t>301491 1</t>
  </si>
  <si>
    <t>ADITI BANERJEE</t>
  </si>
  <si>
    <t>02034 A03 3208</t>
  </si>
  <si>
    <t>301495 1</t>
  </si>
  <si>
    <t>14/09/</t>
  </si>
  <si>
    <t>DALJIT INDER ARORA</t>
  </si>
  <si>
    <t>0200 B03 3245</t>
  </si>
  <si>
    <t>301509 1</t>
  </si>
  <si>
    <t>CHANDRA SHEKHAR MATHUR</t>
  </si>
  <si>
    <t>02034 B04 3581</t>
  </si>
  <si>
    <t>301514 1</t>
  </si>
  <si>
    <t>12/10/</t>
  </si>
  <si>
    <t>RAJEEV MALHOTRA</t>
  </si>
  <si>
    <t>02052 B01 3582</t>
  </si>
  <si>
    <t>301515 1</t>
  </si>
  <si>
    <t>RAMAN  KISHORE CHANANA</t>
  </si>
  <si>
    <t>02027 B01 3300</t>
  </si>
  <si>
    <t>301519 1</t>
  </si>
  <si>
    <t>17/10/</t>
  </si>
  <si>
    <t>ASHOK ARORA</t>
  </si>
  <si>
    <t>02027 A14 3301</t>
  </si>
  <si>
    <t>301520 1</t>
  </si>
  <si>
    <t>KANWALJEET KAUR BAWA</t>
  </si>
  <si>
    <t>02050 B01 3583</t>
  </si>
  <si>
    <t>301526 1</t>
  </si>
  <si>
    <t>20/10/</t>
  </si>
  <si>
    <t>CGR MERCANTILE FINANCE PVT LTD</t>
  </si>
  <si>
    <t>02019 E09 3281</t>
  </si>
  <si>
    <t>301532 1</t>
  </si>
  <si>
    <t>25/10/</t>
  </si>
  <si>
    <t>RAJ KUMAR SARAF                         _x000C_</t>
  </si>
  <si>
    <t>02011 B01 3584</t>
  </si>
  <si>
    <t>301537 1</t>
  </si>
  <si>
    <t>10/11/</t>
  </si>
  <si>
    <t>AMIT ANAND</t>
  </si>
  <si>
    <t>02012 B01 3585</t>
  </si>
  <si>
    <t>301538 1</t>
  </si>
  <si>
    <t>02051 B02 3587</t>
  </si>
  <si>
    <t>301565 1</t>
  </si>
  <si>
    <t>21/12/</t>
  </si>
  <si>
    <t>PALLAV PROJECTS CONSULTANCY PVT LTD</t>
  </si>
  <si>
    <t>0200 A14 3898</t>
  </si>
  <si>
    <t>301713 1</t>
  </si>
  <si>
    <t>31/07/</t>
  </si>
  <si>
    <t>V N KOURA</t>
  </si>
  <si>
    <t>0200 B05 1429</t>
  </si>
  <si>
    <t>400021 1</t>
  </si>
  <si>
    <t>15/04/</t>
  </si>
  <si>
    <t>SURINDERJIT SINGH</t>
  </si>
  <si>
    <t>0200 A04 1430</t>
  </si>
  <si>
    <t>400034 1</t>
  </si>
  <si>
    <t>K PRAKASHCHAND BETHALA</t>
  </si>
  <si>
    <t>02019 A10 1584</t>
  </si>
  <si>
    <t>400039 1</t>
  </si>
  <si>
    <t>26/05/</t>
  </si>
  <si>
    <t>H MILAPCHAND</t>
  </si>
  <si>
    <t>0200 E11 1585</t>
  </si>
  <si>
    <t>400040 1</t>
  </si>
  <si>
    <t>27/05/</t>
  </si>
  <si>
    <t>BINOD SINGH</t>
  </si>
  <si>
    <t>02020 A11 1735</t>
  </si>
  <si>
    <t>400048 1</t>
  </si>
  <si>
    <t>14/06/</t>
  </si>
  <si>
    <t>AJIT KUMAR PARAKH</t>
  </si>
  <si>
    <t>0200 A06 1975</t>
  </si>
  <si>
    <t>400055 1</t>
  </si>
  <si>
    <t>H B RAJAGOPAL</t>
  </si>
  <si>
    <t>0200 A03 2094</t>
  </si>
  <si>
    <t>400062 1</t>
  </si>
  <si>
    <t>VIPIN HANDA</t>
  </si>
  <si>
    <t>0200 A05 2024</t>
  </si>
  <si>
    <t>400069 1</t>
  </si>
  <si>
    <t>V KAMALA NATARAJAN</t>
  </si>
  <si>
    <t>0200 E06 3408</t>
  </si>
  <si>
    <t>400216 1</t>
  </si>
  <si>
    <t>JYOTHI KRISHNAN</t>
  </si>
  <si>
    <t>02020 B04 1422</t>
  </si>
  <si>
    <t>500056 1</t>
  </si>
  <si>
    <t>20/04/</t>
  </si>
  <si>
    <t>YUSUF NAZMUDDIN BHAI</t>
  </si>
  <si>
    <t>0200 A03 1431</t>
  </si>
  <si>
    <t>500059 1</t>
  </si>
  <si>
    <t>02/05/</t>
  </si>
  <si>
    <t>M S ARUN</t>
  </si>
  <si>
    <t>0200 B03 1432</t>
  </si>
  <si>
    <t>500062 1</t>
  </si>
  <si>
    <t>14/05/</t>
  </si>
  <si>
    <t>M SIVAKUMAR REDDY</t>
  </si>
  <si>
    <t>0200 A06 1354</t>
  </si>
  <si>
    <t>500067 1</t>
  </si>
  <si>
    <t>10/02/</t>
  </si>
  <si>
    <t>DARSHAN KWATRA</t>
  </si>
  <si>
    <t>0200 A03 1736</t>
  </si>
  <si>
    <t>500075 1</t>
  </si>
  <si>
    <t>INDO TECH ELECTRIC COMPANY PVT LTD</t>
  </si>
  <si>
    <t>0200 B06 1757</t>
  </si>
  <si>
    <t>500081 1</t>
  </si>
  <si>
    <t>0200 B11 2095</t>
  </si>
  <si>
    <t>500095 1</t>
  </si>
  <si>
    <t>MEKANENKATA MANOHAR KRISHNA APPARAO</t>
  </si>
  <si>
    <t>0200 A10 2028</t>
  </si>
  <si>
    <t>500111 1</t>
  </si>
  <si>
    <t>ASHOK KUMAR</t>
  </si>
  <si>
    <t>0200 B08 2885</t>
  </si>
  <si>
    <t>500133 1</t>
  </si>
  <si>
    <t>15/03/</t>
  </si>
  <si>
    <t>RALLYN PONCHER GEORGE</t>
  </si>
  <si>
    <t>0200 B06 3067</t>
  </si>
  <si>
    <t>500146 1</t>
  </si>
  <si>
    <t>MANOHAR RAMCHAND</t>
  </si>
  <si>
    <t>0200 A04 3129</t>
  </si>
  <si>
    <t>500152 1</t>
  </si>
  <si>
    <t>INTERCRAFT SOUTH (EXPORTS) PVT LTD</t>
  </si>
  <si>
    <t>0200 E04 3214</t>
  </si>
  <si>
    <t>500158 1</t>
  </si>
  <si>
    <t>28/07/</t>
  </si>
  <si>
    <t>SANTOSH G KUMAR</t>
  </si>
  <si>
    <t>0200 B09 3246</t>
  </si>
  <si>
    <t>500167 1</t>
  </si>
  <si>
    <t>ZAINAB KACHWALLA</t>
  </si>
  <si>
    <t>0200 A11 3409</t>
  </si>
  <si>
    <t>500196 1</t>
  </si>
  <si>
    <t>20/11/</t>
  </si>
  <si>
    <t>UMESH</t>
  </si>
  <si>
    <t>02039 B06 3410</t>
  </si>
  <si>
    <t>500197 1</t>
  </si>
  <si>
    <t>22/11/</t>
  </si>
  <si>
    <t>GHANSYAM K GOHIL</t>
  </si>
  <si>
    <t>0207 E10 3627</t>
  </si>
  <si>
    <t>500233 1</t>
  </si>
  <si>
    <t>15/06/</t>
  </si>
  <si>
    <t>HAIDER S KHINKHAB</t>
  </si>
  <si>
    <t>0200 E09 1656</t>
  </si>
  <si>
    <t>600020 1</t>
  </si>
  <si>
    <t>23/06/</t>
  </si>
  <si>
    <t>S RAGHAVENDRA RAO</t>
  </si>
  <si>
    <t>02027 A05 3131</t>
  </si>
  <si>
    <t>900612 1</t>
  </si>
  <si>
    <t>24/07/</t>
  </si>
  <si>
    <t>VANITHA SETH</t>
  </si>
  <si>
    <t>02028 A05 3132</t>
  </si>
  <si>
    <t>900613 1</t>
  </si>
  <si>
    <t>Total</t>
  </si>
  <si>
    <t>CUSTOMER NAME</t>
  </si>
  <si>
    <t xml:space="preserve"> Remarks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</si>
</sst>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1" applyFont="1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/>
    <xf numFmtId="164" fontId="2" fillId="0" borderId="3" xfId="1" applyFont="1" applyBorder="1" applyAlignment="1">
      <alignment wrapText="1"/>
    </xf>
    <xf numFmtId="0" fontId="2" fillId="0" borderId="0" xfId="0" applyFont="1" applyAlignment="1">
      <alignment wrapText="1"/>
    </xf>
    <xf numFmtId="0" fontId="0" fillId="0" borderId="4" xfId="0" applyBorder="1"/>
    <xf numFmtId="0" fontId="0" fillId="0" borderId="5" xfId="0" applyBorder="1"/>
    <xf numFmtId="164" fontId="0" fillId="0" borderId="5" xfId="1" applyFont="1" applyBorder="1"/>
    <xf numFmtId="165" fontId="0" fillId="0" borderId="6" xfId="0" applyNumberFormat="1" applyBorder="1"/>
    <xf numFmtId="165" fontId="0" fillId="0" borderId="6" xfId="1" applyNumberFormat="1" applyFont="1" applyBorder="1"/>
    <xf numFmtId="164" fontId="0" fillId="0" borderId="5" xfId="1" applyFont="1" applyBorder="1" applyAlignment="1"/>
    <xf numFmtId="0" fontId="0" fillId="0" borderId="7" xfId="0" applyBorder="1"/>
    <xf numFmtId="0" fontId="0" fillId="0" borderId="6" xfId="0" applyBorder="1"/>
    <xf numFmtId="164" fontId="0" fillId="0" borderId="6" xfId="1" applyFont="1" applyBorder="1"/>
    <xf numFmtId="164" fontId="0" fillId="0" borderId="5" xfId="1" applyFont="1" applyBorder="1" applyAlignment="1">
      <alignment wrapText="1"/>
    </xf>
    <xf numFmtId="0" fontId="2" fillId="0" borderId="8" xfId="0" applyFont="1" applyBorder="1"/>
    <xf numFmtId="0" fontId="2" fillId="0" borderId="1" xfId="0" applyFont="1" applyBorder="1"/>
    <xf numFmtId="0" fontId="2" fillId="0" borderId="2" xfId="0" applyFont="1" applyBorder="1"/>
    <xf numFmtId="164" fontId="2" fillId="0" borderId="3" xfId="1" applyFont="1" applyBorder="1"/>
    <xf numFmtId="165" fontId="2" fillId="0" borderId="3" xfId="1" applyNumberFormat="1" applyFont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iles\DRIPL%20%20Time%20Share%20Member%20Reconcilition\Dalmia%20Group%20Timeshare\DRI%20Timeshare\DRI-Pahalgam%20Total%20Timeshare%20Member%2008.05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halgam Member Details"/>
      <sheetName val="Total Timeshare Member"/>
      <sheetName val="Total Timeshare Member Live"/>
      <sheetName val="Total Timeshare Member Outstand"/>
      <sheetName val="Total Timeshare Member Missing"/>
      <sheetName val="Regular But Not Active 2013"/>
    </sheetNames>
    <sheetDataSet>
      <sheetData sheetId="0">
        <row r="3">
          <cell r="D3" t="str">
            <v>App No</v>
          </cell>
          <cell r="E3" t="str">
            <v>Name</v>
          </cell>
          <cell r="F3" t="str">
            <v>GSV</v>
          </cell>
          <cell r="H3" t="str">
            <v>R.M</v>
          </cell>
          <cell r="I3" t="str">
            <v>I.R.M</v>
          </cell>
          <cell r="J3" t="str">
            <v xml:space="preserve">Outstanding </v>
          </cell>
          <cell r="K3" t="str">
            <v>Cancelled</v>
          </cell>
          <cell r="L3" t="str">
            <v>Remarks</v>
          </cell>
        </row>
        <row r="4">
          <cell r="D4" t="str">
            <v>101051 1</v>
          </cell>
          <cell r="E4" t="str">
            <v>M/S K K Enterprises</v>
          </cell>
          <cell r="F4">
            <v>17500</v>
          </cell>
          <cell r="G4">
            <v>18200</v>
          </cell>
          <cell r="I4" t="str">
            <v>I.R.M</v>
          </cell>
          <cell r="L4" t="str">
            <v xml:space="preserve">Last communication till 90
</v>
          </cell>
        </row>
        <row r="5">
          <cell r="D5" t="str">
            <v>101052 1</v>
          </cell>
          <cell r="E5" t="str">
            <v>M/S Venkay Agents Pvt Ltd</v>
          </cell>
          <cell r="F5">
            <v>31800</v>
          </cell>
          <cell r="G5">
            <v>12700</v>
          </cell>
          <cell r="I5" t="str">
            <v>Outstanding</v>
          </cell>
          <cell r="J5" t="str">
            <v>Outstanding</v>
          </cell>
          <cell r="L5" t="str">
            <v xml:space="preserve">
Unit cost outstanding Rs 19100/-
</v>
          </cell>
        </row>
        <row r="6">
          <cell r="D6" t="str">
            <v>101053 1</v>
          </cell>
          <cell r="E6" t="str">
            <v>Kirit Ramanlal Thanawalla</v>
          </cell>
          <cell r="F6">
            <v>30500</v>
          </cell>
          <cell r="G6" t="str">
            <v>Nil</v>
          </cell>
          <cell r="I6" t="str">
            <v>Cancelled</v>
          </cell>
          <cell r="K6" t="str">
            <v>Cancelled</v>
          </cell>
          <cell r="L6" t="str">
            <v>Refund Rs 31800/-Chq-454387-11.1.95(SBOP)</v>
          </cell>
        </row>
        <row r="7">
          <cell r="D7" t="str">
            <v>101054 1</v>
          </cell>
          <cell r="E7" t="str">
            <v xml:space="preserve">Anjali Sunil Tikekar </v>
          </cell>
          <cell r="F7">
            <v>31800</v>
          </cell>
          <cell r="G7">
            <v>31800</v>
          </cell>
          <cell r="I7" t="str">
            <v>I.R.M</v>
          </cell>
          <cell r="L7" t="str">
            <v xml:space="preserve">Last communication 91
</v>
          </cell>
        </row>
        <row r="8">
          <cell r="D8" t="str">
            <v>101055 1</v>
          </cell>
          <cell r="E8" t="str">
            <v>Mahendra Chandulal Shah</v>
          </cell>
          <cell r="F8">
            <v>31800</v>
          </cell>
          <cell r="G8">
            <v>31800</v>
          </cell>
          <cell r="I8" t="str">
            <v>I.R.M</v>
          </cell>
          <cell r="L8" t="str">
            <v>Last communication 88</v>
          </cell>
        </row>
        <row r="9">
          <cell r="D9" t="str">
            <v>200166 1</v>
          </cell>
          <cell r="E9" t="str">
            <v>Ajay Agarwal</v>
          </cell>
          <cell r="F9">
            <v>31800</v>
          </cell>
          <cell r="G9">
            <v>31800</v>
          </cell>
          <cell r="I9" t="str">
            <v>I.R.M</v>
          </cell>
          <cell r="L9" t="str">
            <v>Last communication till 92</v>
          </cell>
        </row>
        <row r="10">
          <cell r="D10" t="str">
            <v>200167 1</v>
          </cell>
          <cell r="E10" t="str">
            <v>Kumud Nandan Sahaya</v>
          </cell>
          <cell r="F10">
            <v>23400</v>
          </cell>
          <cell r="G10">
            <v>23400</v>
          </cell>
          <cell r="I10" t="str">
            <v>I.R.M</v>
          </cell>
          <cell r="L10" t="str">
            <v>Last communication till 91</v>
          </cell>
        </row>
        <row r="11">
          <cell r="D11" t="str">
            <v>200170 1</v>
          </cell>
          <cell r="E11" t="str">
            <v>Jagjit Singh Rahi</v>
          </cell>
          <cell r="F11">
            <v>18500</v>
          </cell>
          <cell r="G11">
            <v>19400</v>
          </cell>
          <cell r="I11" t="str">
            <v>I.R.M</v>
          </cell>
          <cell r="L11" t="str">
            <v>Last communication till 89</v>
          </cell>
        </row>
        <row r="12">
          <cell r="D12" t="str">
            <v>301111 1</v>
          </cell>
          <cell r="E12" t="str">
            <v>Dinesh Jain</v>
          </cell>
          <cell r="F12">
            <v>30500</v>
          </cell>
          <cell r="G12">
            <v>30500</v>
          </cell>
          <cell r="I12" t="str">
            <v>I.R.M</v>
          </cell>
          <cell r="L12" t="str">
            <v>Last communication till 06</v>
          </cell>
        </row>
        <row r="13">
          <cell r="D13" t="str">
            <v>301112 1</v>
          </cell>
          <cell r="E13" t="str">
            <v>Dinesh Jain</v>
          </cell>
          <cell r="F13">
            <v>30500</v>
          </cell>
          <cell r="G13">
            <v>30500</v>
          </cell>
          <cell r="I13" t="str">
            <v>I.R.M</v>
          </cell>
          <cell r="L13" t="str">
            <v>Last communication till 09</v>
          </cell>
        </row>
        <row r="14">
          <cell r="D14" t="str">
            <v>301113 1</v>
          </cell>
          <cell r="E14" t="str">
            <v>Vishnu Kumar Gupta</v>
          </cell>
          <cell r="F14">
            <v>22000</v>
          </cell>
          <cell r="G14">
            <v>22900</v>
          </cell>
          <cell r="I14" t="str">
            <v>I.R.M</v>
          </cell>
          <cell r="L14" t="str">
            <v>Last comunication 96</v>
          </cell>
        </row>
        <row r="15">
          <cell r="D15" t="str">
            <v>301135 1</v>
          </cell>
          <cell r="E15" t="str">
            <v>Brij Mohan Khanna</v>
          </cell>
          <cell r="F15">
            <v>22000</v>
          </cell>
          <cell r="G15">
            <v>22900</v>
          </cell>
          <cell r="I15" t="str">
            <v>I.R.M</v>
          </cell>
          <cell r="L15" t="str">
            <v>Last comunication 93</v>
          </cell>
        </row>
        <row r="16">
          <cell r="D16" t="str">
            <v>101056 1</v>
          </cell>
          <cell r="E16" t="str">
            <v>Anil Radheshyam Ganeriwal</v>
          </cell>
          <cell r="F16">
            <v>22500</v>
          </cell>
          <cell r="G16">
            <v>22500</v>
          </cell>
          <cell r="I16" t="str">
            <v>I.R.M</v>
          </cell>
          <cell r="L16" t="str">
            <v>Last communication 89</v>
          </cell>
        </row>
        <row r="17">
          <cell r="D17" t="str">
            <v>101057 1</v>
          </cell>
          <cell r="E17" t="str">
            <v>Bhatia Traders</v>
          </cell>
          <cell r="F17">
            <v>22500</v>
          </cell>
          <cell r="G17">
            <v>23400</v>
          </cell>
          <cell r="I17" t="str">
            <v>Outstanding</v>
          </cell>
          <cell r="J17" t="str">
            <v>Outstanding</v>
          </cell>
          <cell r="L17" t="str">
            <v>Last communication 89
(Outstanding Rs 14000/-)</v>
          </cell>
        </row>
        <row r="18">
          <cell r="D18" t="str">
            <v>500067 1</v>
          </cell>
          <cell r="E18" t="str">
            <v>Darshan Kwatra</v>
          </cell>
          <cell r="F18">
            <v>30500</v>
          </cell>
          <cell r="G18">
            <v>31800</v>
          </cell>
          <cell r="I18" t="str">
            <v>I.R.M</v>
          </cell>
          <cell r="L18" t="str">
            <v>Last communication till 97</v>
          </cell>
        </row>
        <row r="19">
          <cell r="D19" t="str">
            <v>500068 1</v>
          </cell>
          <cell r="E19" t="str">
            <v>B. Gayathri</v>
          </cell>
          <cell r="F19">
            <v>18200</v>
          </cell>
          <cell r="G19" t="str">
            <v>Nil</v>
          </cell>
          <cell r="I19" t="str">
            <v>Cancelled</v>
          </cell>
          <cell r="K19" t="str">
            <v>Cancelled</v>
          </cell>
          <cell r="L19" t="str">
            <v>Refund Rs 18451/-Chq-027305-30.7.93(SBOP)</v>
          </cell>
        </row>
        <row r="20">
          <cell r="D20" t="str">
            <v>301117 1</v>
          </cell>
          <cell r="E20" t="str">
            <v>Ravindra Prasad Singh</v>
          </cell>
          <cell r="F20">
            <v>22500</v>
          </cell>
          <cell r="G20" t="str">
            <v>Nil</v>
          </cell>
          <cell r="I20" t="str">
            <v>Cancelled</v>
          </cell>
          <cell r="K20" t="str">
            <v>Cancelled</v>
          </cell>
          <cell r="L20" t="str">
            <v>Refund Rs 23400/-Chq-454386-11.1.95(SBOP)</v>
          </cell>
        </row>
        <row r="21">
          <cell r="D21" t="str">
            <v>101050 1</v>
          </cell>
          <cell r="E21" t="str">
            <v>M/S Veekay Agents Pvt Ltd</v>
          </cell>
          <cell r="F21">
            <v>15500</v>
          </cell>
          <cell r="G21">
            <v>4800</v>
          </cell>
          <cell r="I21" t="str">
            <v>Outstanding</v>
          </cell>
          <cell r="J21" t="str">
            <v>Outstanding</v>
          </cell>
          <cell r="L21" t="str">
            <v>Only application form 
(Outstanding Rs 11200/-)</v>
          </cell>
        </row>
        <row r="22">
          <cell r="D22" t="str">
            <v>200171 1</v>
          </cell>
          <cell r="E22" t="str">
            <v>G S Asopa</v>
          </cell>
          <cell r="F22">
            <v>22500</v>
          </cell>
          <cell r="G22">
            <v>23400</v>
          </cell>
          <cell r="I22" t="str">
            <v>I.R.M</v>
          </cell>
          <cell r="L22" t="str">
            <v>Some legal documents filed
Legal compalint and amount Refund</v>
          </cell>
        </row>
        <row r="23">
          <cell r="D23" t="str">
            <v>101059 1</v>
          </cell>
          <cell r="E23" t="str">
            <v>Thimri Perumal Rajshekhar</v>
          </cell>
          <cell r="F23">
            <v>18500</v>
          </cell>
          <cell r="G23" t="str">
            <v>Nil</v>
          </cell>
          <cell r="I23" t="str">
            <v>Cancelled</v>
          </cell>
          <cell r="K23" t="str">
            <v>Cancelled</v>
          </cell>
          <cell r="L23" t="str">
            <v>Refund Rs 18500/-Chq-470983-31.5.94(SBOP)</v>
          </cell>
        </row>
        <row r="24">
          <cell r="D24" t="str">
            <v>200151 1</v>
          </cell>
          <cell r="E24" t="str">
            <v>M/S Bina Metal Way Pvt. Ltd</v>
          </cell>
          <cell r="F24">
            <v>30500</v>
          </cell>
          <cell r="G24">
            <v>30500</v>
          </cell>
          <cell r="I24" t="str">
            <v>I.R.M</v>
          </cell>
          <cell r="L24" t="str">
            <v>Last communication 98</v>
          </cell>
        </row>
        <row r="25">
          <cell r="D25" t="str">
            <v>200153 1</v>
          </cell>
          <cell r="E25" t="str">
            <v>Sukhraj Kaur</v>
          </cell>
          <cell r="F25">
            <v>22500</v>
          </cell>
          <cell r="G25">
            <v>22500</v>
          </cell>
          <cell r="I25" t="str">
            <v>I.R.M</v>
          </cell>
          <cell r="L25" t="str">
            <v>Last communication 07 and one more membership</v>
          </cell>
        </row>
        <row r="26">
          <cell r="D26" t="str">
            <v>200156 1</v>
          </cell>
          <cell r="E26" t="str">
            <v>Stesalit Sukhraj kaur</v>
          </cell>
          <cell r="F26">
            <v>22500</v>
          </cell>
          <cell r="G26" t="str">
            <v>Nil</v>
          </cell>
          <cell r="I26" t="str">
            <v>Cancelled</v>
          </cell>
          <cell r="K26" t="str">
            <v>Cancelled</v>
          </cell>
          <cell r="L26" t="str">
            <v>Refund Rs 32865.46 Chq-454392-11.1.95(SBOP)</v>
          </cell>
        </row>
        <row r="27">
          <cell r="D27" t="str">
            <v>200157 1</v>
          </cell>
          <cell r="E27" t="str">
            <v>Munira Abbas</v>
          </cell>
          <cell r="F27">
            <v>31800</v>
          </cell>
          <cell r="G27">
            <v>31800</v>
          </cell>
          <cell r="I27" t="str">
            <v>I.R.M</v>
          </cell>
          <cell r="L27" t="str">
            <v>Last communication 94</v>
          </cell>
        </row>
        <row r="28">
          <cell r="D28" t="str">
            <v>500056 1</v>
          </cell>
          <cell r="E28" t="str">
            <v>Yusuf Nazmuddin Bhai</v>
          </cell>
          <cell r="F28">
            <v>22500</v>
          </cell>
          <cell r="G28">
            <v>22500</v>
          </cell>
          <cell r="I28" t="str">
            <v>I.R.M</v>
          </cell>
          <cell r="L28" t="str">
            <v>Last communication 90</v>
          </cell>
        </row>
        <row r="29">
          <cell r="D29" t="str">
            <v>400021 1</v>
          </cell>
          <cell r="E29" t="str">
            <v>Surinder Jit Singh</v>
          </cell>
          <cell r="F29">
            <v>22500</v>
          </cell>
          <cell r="G29">
            <v>23400</v>
          </cell>
          <cell r="I29" t="str">
            <v>I.R.M</v>
          </cell>
          <cell r="L29" t="str">
            <v xml:space="preserve">Last communication 07 </v>
          </cell>
        </row>
        <row r="30">
          <cell r="D30" t="str">
            <v>400034 1</v>
          </cell>
          <cell r="E30" t="str">
            <v>K. Prakash Chand Bethala</v>
          </cell>
          <cell r="F30">
            <v>30500</v>
          </cell>
          <cell r="G30">
            <v>31800</v>
          </cell>
          <cell r="I30" t="str">
            <v>I.R.M</v>
          </cell>
          <cell r="L30" t="str">
            <v>Last communication 90</v>
          </cell>
        </row>
        <row r="31">
          <cell r="D31" t="str">
            <v>500059 1</v>
          </cell>
          <cell r="E31" t="str">
            <v>M.S Arun</v>
          </cell>
          <cell r="F31">
            <v>31800</v>
          </cell>
          <cell r="G31">
            <v>31800</v>
          </cell>
          <cell r="I31" t="str">
            <v>I.R.M</v>
          </cell>
          <cell r="L31" t="str">
            <v>Last communication 90, some legal documents filed
Complaint file by member Legal notice  Refund with Intrest</v>
          </cell>
        </row>
        <row r="32">
          <cell r="D32" t="str">
            <v>500062 1</v>
          </cell>
          <cell r="E32" t="str">
            <v>M Sivakumar Reddy</v>
          </cell>
          <cell r="F32">
            <v>22500</v>
          </cell>
          <cell r="G32">
            <v>23400</v>
          </cell>
          <cell r="I32" t="str">
            <v>I.R.M</v>
          </cell>
          <cell r="L32" t="str">
            <v>Last communication 90, some legal documents filed
Complaint file by member D/C madras Refund oder</v>
          </cell>
        </row>
        <row r="33">
          <cell r="D33" t="str">
            <v>101032 1</v>
          </cell>
          <cell r="E33" t="str">
            <v>Amita Umesh Sanghvi</v>
          </cell>
          <cell r="F33">
            <v>22500</v>
          </cell>
          <cell r="G33" t="str">
            <v>Nil</v>
          </cell>
          <cell r="I33" t="str">
            <v>Cancelled</v>
          </cell>
          <cell r="K33" t="str">
            <v>Cancelled</v>
          </cell>
          <cell r="L33" t="str">
            <v>Refund Rs 22500/-Chq-592740-31.12.92
(file letter date 12.01.93)</v>
          </cell>
        </row>
        <row r="34">
          <cell r="D34" t="str">
            <v>101036 1</v>
          </cell>
          <cell r="E34" t="str">
            <v>Shriniwas Waman Naik</v>
          </cell>
          <cell r="F34">
            <v>23400</v>
          </cell>
          <cell r="G34" t="str">
            <v>Nil</v>
          </cell>
          <cell r="I34" t="str">
            <v>Cancelled</v>
          </cell>
          <cell r="K34" t="str">
            <v>Cancelled</v>
          </cell>
          <cell r="L34" t="str">
            <v>Refund Rs 86580/-Chq-180057-14.5.15(Idbi)</v>
          </cell>
        </row>
        <row r="35">
          <cell r="D35" t="str">
            <v>200182 1</v>
          </cell>
          <cell r="E35" t="str">
            <v>Prakash (Aluminium) Agencies</v>
          </cell>
          <cell r="F35">
            <v>30500</v>
          </cell>
          <cell r="G35">
            <v>30500</v>
          </cell>
          <cell r="I35" t="str">
            <v>I.R.M</v>
          </cell>
          <cell r="L35" t="str">
            <v>Last communication 89</v>
          </cell>
        </row>
        <row r="36">
          <cell r="D36" t="str">
            <v>200184 1</v>
          </cell>
          <cell r="E36" t="str">
            <v>Assam Asbestoz Ltd</v>
          </cell>
          <cell r="F36">
            <v>30500</v>
          </cell>
          <cell r="G36">
            <v>30500</v>
          </cell>
          <cell r="I36" t="str">
            <v>I.R.M</v>
          </cell>
          <cell r="L36" t="str">
            <v>Last communication 88</v>
          </cell>
        </row>
        <row r="37">
          <cell r="D37" t="str">
            <v>200185 1</v>
          </cell>
          <cell r="E37" t="str">
            <v>A.K Jhunjhunwala</v>
          </cell>
          <cell r="F37">
            <v>22500</v>
          </cell>
          <cell r="G37">
            <v>23400</v>
          </cell>
          <cell r="I37" t="str">
            <v>I.R.M</v>
          </cell>
          <cell r="L37" t="str">
            <v>Last communication 88</v>
          </cell>
        </row>
        <row r="38">
          <cell r="D38" t="str">
            <v>300904 1</v>
          </cell>
          <cell r="E38" t="str">
            <v>Alunia Mitthal</v>
          </cell>
          <cell r="F38">
            <v>31800</v>
          </cell>
          <cell r="G38" t="str">
            <v>Nil</v>
          </cell>
          <cell r="I38" t="str">
            <v>Cancelled</v>
          </cell>
          <cell r="K38" t="str">
            <v>Cancelled</v>
          </cell>
          <cell r="L38" t="str">
            <v>Refund Rs 31800/-Chq-448757-19.1.94(SBOP)</v>
          </cell>
        </row>
        <row r="39">
          <cell r="D39" t="str">
            <v>300905 1</v>
          </cell>
          <cell r="E39" t="str">
            <v>Sanjeev Ahuja</v>
          </cell>
          <cell r="F39">
            <v>22500</v>
          </cell>
          <cell r="G39">
            <v>23400</v>
          </cell>
          <cell r="I39" t="str">
            <v>I.R.M</v>
          </cell>
          <cell r="L39" t="str">
            <v>Last communication 94</v>
          </cell>
        </row>
        <row r="40">
          <cell r="D40" t="str">
            <v>300913 1</v>
          </cell>
          <cell r="E40" t="str">
            <v>Rakesh Bajaj</v>
          </cell>
          <cell r="F40">
            <v>22500</v>
          </cell>
          <cell r="G40">
            <v>23400</v>
          </cell>
          <cell r="I40" t="str">
            <v>I.R.M</v>
          </cell>
          <cell r="L40" t="str">
            <v>Last communication 94</v>
          </cell>
        </row>
        <row r="41">
          <cell r="D41" t="str">
            <v>300918 1</v>
          </cell>
          <cell r="E41" t="str">
            <v>Aparna Mithal (Minor)</v>
          </cell>
          <cell r="F41">
            <v>30500</v>
          </cell>
          <cell r="G41" t="str">
            <v>Nil</v>
          </cell>
          <cell r="I41" t="str">
            <v>Cancelled</v>
          </cell>
          <cell r="K41" t="str">
            <v>Cancelled</v>
          </cell>
          <cell r="L41" t="str">
            <v>Refund Rs 31800/-Chq-465726-25.5.94(SBOP)</v>
          </cell>
        </row>
        <row r="42">
          <cell r="D42" t="str">
            <v>300932 1</v>
          </cell>
          <cell r="E42" t="str">
            <v>Chandra Kumar Bubna</v>
          </cell>
          <cell r="F42">
            <v>22500</v>
          </cell>
          <cell r="G42">
            <v>23400</v>
          </cell>
          <cell r="I42" t="str">
            <v>I.R.M</v>
          </cell>
          <cell r="L42" t="str">
            <v>Last communication 88</v>
          </cell>
        </row>
        <row r="43">
          <cell r="D43" t="str">
            <v>200192 1</v>
          </cell>
          <cell r="E43" t="str">
            <v>M/S Albert David Ltd.</v>
          </cell>
          <cell r="F43">
            <v>30500</v>
          </cell>
          <cell r="G43" t="str">
            <v>Nil</v>
          </cell>
          <cell r="I43" t="str">
            <v>Cancelled</v>
          </cell>
          <cell r="K43" t="str">
            <v>Cancelled</v>
          </cell>
          <cell r="L43" t="str">
            <v>Refund Rs 30500/-Chq-303213-09.03.95(Corporation Bank)</v>
          </cell>
        </row>
        <row r="44">
          <cell r="D44" t="str">
            <v>300954 1</v>
          </cell>
          <cell r="E44" t="str">
            <v>Rajneesh Bajaj</v>
          </cell>
          <cell r="F44">
            <v>22500</v>
          </cell>
          <cell r="G44">
            <v>23400</v>
          </cell>
          <cell r="I44" t="str">
            <v>I.R.M</v>
          </cell>
          <cell r="L44" t="str">
            <v xml:space="preserve">Only application form </v>
          </cell>
        </row>
        <row r="45">
          <cell r="D45" t="str">
            <v>300959 1</v>
          </cell>
          <cell r="E45" t="str">
            <v>Dr.Arun Parkash Setia</v>
          </cell>
          <cell r="F45">
            <v>22500</v>
          </cell>
          <cell r="G45">
            <v>22500</v>
          </cell>
          <cell r="I45" t="str">
            <v>I.R.M</v>
          </cell>
          <cell r="L45" t="str">
            <v>Last comunication 92</v>
          </cell>
        </row>
        <row r="46">
          <cell r="D46" t="str">
            <v>301120 1</v>
          </cell>
          <cell r="E46" t="str">
            <v>Veena Chawla</v>
          </cell>
          <cell r="F46">
            <v>22500</v>
          </cell>
          <cell r="G46">
            <v>23400</v>
          </cell>
          <cell r="I46" t="str">
            <v>I.R.M</v>
          </cell>
          <cell r="L46" t="str">
            <v>Last comunication 88</v>
          </cell>
        </row>
        <row r="47">
          <cell r="D47" t="str">
            <v>301122 1</v>
          </cell>
          <cell r="E47" t="str">
            <v>M/S Holiday</v>
          </cell>
          <cell r="F47">
            <v>22500</v>
          </cell>
          <cell r="G47">
            <v>23400</v>
          </cell>
          <cell r="I47" t="str">
            <v>I.R.M</v>
          </cell>
          <cell r="L47" t="str">
            <v>Last communication 97</v>
          </cell>
        </row>
        <row r="48">
          <cell r="D48" t="str">
            <v>301123 1</v>
          </cell>
          <cell r="E48" t="str">
            <v>Bipin Kumar Jain</v>
          </cell>
          <cell r="F48">
            <v>30500</v>
          </cell>
          <cell r="G48">
            <v>31800</v>
          </cell>
          <cell r="I48" t="str">
            <v>I.R.M</v>
          </cell>
          <cell r="L48" t="str">
            <v>Last communication 91</v>
          </cell>
        </row>
        <row r="49">
          <cell r="D49" t="str">
            <v>400039 1</v>
          </cell>
          <cell r="E49" t="str">
            <v>H. Milap Chand</v>
          </cell>
          <cell r="F49">
            <v>30500</v>
          </cell>
          <cell r="G49">
            <v>30500</v>
          </cell>
          <cell r="I49" t="str">
            <v>I.R.M</v>
          </cell>
          <cell r="L49" t="str">
            <v xml:space="preserve">Application form not filed some legal documents filed
(for Legal Case Refund) Notice given Advocate </v>
          </cell>
        </row>
        <row r="50">
          <cell r="D50" t="str">
            <v>400040 1</v>
          </cell>
          <cell r="E50" t="str">
            <v>Binod Singh</v>
          </cell>
          <cell r="F50">
            <v>17500</v>
          </cell>
          <cell r="G50">
            <v>12500</v>
          </cell>
          <cell r="I50" t="str">
            <v>I.R.M</v>
          </cell>
          <cell r="L50" t="str">
            <v>Last communication 88</v>
          </cell>
        </row>
        <row r="51">
          <cell r="D51" t="str">
            <v>101068 1</v>
          </cell>
          <cell r="E51" t="str">
            <v>Devidayal Rolling Mills</v>
          </cell>
          <cell r="F51">
            <v>30500</v>
          </cell>
          <cell r="G51">
            <v>31800</v>
          </cell>
          <cell r="I51" t="str">
            <v>I.R.M</v>
          </cell>
          <cell r="L51" t="str">
            <v>Last communication 88</v>
          </cell>
        </row>
        <row r="52">
          <cell r="D52" t="str">
            <v>101069 1</v>
          </cell>
          <cell r="E52" t="str">
            <v>Deepsome non ferrous Rolling Mills P Ltd</v>
          </cell>
          <cell r="F52">
            <v>30500</v>
          </cell>
          <cell r="G52">
            <v>31800</v>
          </cell>
          <cell r="I52" t="str">
            <v>I.R.M</v>
          </cell>
          <cell r="L52" t="str">
            <v>Last communication 88</v>
          </cell>
        </row>
        <row r="53">
          <cell r="D53" t="str">
            <v>200189 1</v>
          </cell>
          <cell r="E53" t="str">
            <v>Sarda Plywood Industries Ltd</v>
          </cell>
          <cell r="F53">
            <v>30500</v>
          </cell>
          <cell r="G53" t="str">
            <v>Nil</v>
          </cell>
          <cell r="I53" t="str">
            <v>Cancelled</v>
          </cell>
          <cell r="K53" t="str">
            <v>Cancelled</v>
          </cell>
          <cell r="L53" t="str">
            <v>Refund Rs 30500/-Chq-465730-25.5.94(SBOP)</v>
          </cell>
        </row>
        <row r="54">
          <cell r="D54" t="str">
            <v>200195 1</v>
          </cell>
          <cell r="E54" t="str">
            <v>M/S Union Enterprises P Ltd</v>
          </cell>
          <cell r="F54">
            <v>22500</v>
          </cell>
          <cell r="G54">
            <v>23400</v>
          </cell>
          <cell r="I54" t="str">
            <v>I.R.M</v>
          </cell>
          <cell r="L54" t="str">
            <v>Last communication 88</v>
          </cell>
        </row>
        <row r="55">
          <cell r="D55" t="str">
            <v>200197 1</v>
          </cell>
          <cell r="E55" t="str">
            <v>Arunachal Plywood industries ltd</v>
          </cell>
          <cell r="F55">
            <v>30500</v>
          </cell>
          <cell r="G55">
            <v>30500</v>
          </cell>
          <cell r="I55" t="str">
            <v>I.R.M</v>
          </cell>
          <cell r="L55" t="str">
            <v>Last communication 98</v>
          </cell>
        </row>
        <row r="56">
          <cell r="D56" t="str">
            <v>200198 1</v>
          </cell>
          <cell r="E56" t="str">
            <v>Waliram Taneja Mines Pvt Ltd</v>
          </cell>
          <cell r="F56">
            <v>23400</v>
          </cell>
          <cell r="G56">
            <v>23400</v>
          </cell>
          <cell r="I56" t="str">
            <v>I.R.M</v>
          </cell>
          <cell r="L56" t="str">
            <v>Last communication 90</v>
          </cell>
        </row>
        <row r="57">
          <cell r="D57" t="str">
            <v>200199 1</v>
          </cell>
          <cell r="E57" t="str">
            <v>Bithika Nag</v>
          </cell>
          <cell r="F57">
            <v>22500</v>
          </cell>
          <cell r="G57">
            <v>22500</v>
          </cell>
          <cell r="I57" t="str">
            <v>I.R.M</v>
          </cell>
          <cell r="L57" t="str">
            <v>Last communication 88</v>
          </cell>
        </row>
        <row r="58">
          <cell r="D58" t="str">
            <v>200202 1</v>
          </cell>
          <cell r="E58" t="str">
            <v>Anil Kumar Poddar</v>
          </cell>
          <cell r="F58">
            <v>22500</v>
          </cell>
          <cell r="G58">
            <v>23400</v>
          </cell>
          <cell r="I58" t="str">
            <v>I.R.M</v>
          </cell>
          <cell r="L58" t="str">
            <v>Last communication 03</v>
          </cell>
        </row>
        <row r="59">
          <cell r="D59" t="str">
            <v>200205 1</v>
          </cell>
          <cell r="E59" t="str">
            <v>M/S Mint Investments Ltd</v>
          </cell>
          <cell r="F59">
            <v>22500</v>
          </cell>
          <cell r="G59" t="str">
            <v>Nil</v>
          </cell>
          <cell r="I59" t="str">
            <v>Cancelled</v>
          </cell>
          <cell r="K59" t="str">
            <v>Cancelled</v>
          </cell>
          <cell r="L59" t="str">
            <v>Cancelled</v>
          </cell>
        </row>
        <row r="60">
          <cell r="D60" t="str">
            <v>200206 1</v>
          </cell>
          <cell r="E60" t="str">
            <v>M/S Mint Investments Ltd</v>
          </cell>
          <cell r="F60">
            <v>22500</v>
          </cell>
          <cell r="G60" t="str">
            <v>Nil</v>
          </cell>
          <cell r="I60" t="str">
            <v>Cancelled</v>
          </cell>
          <cell r="K60" t="str">
            <v>Cancelled</v>
          </cell>
          <cell r="L60" t="str">
            <v>Cancelled</v>
          </cell>
        </row>
        <row r="61">
          <cell r="D61" t="str">
            <v>200207 1</v>
          </cell>
          <cell r="E61" t="str">
            <v>Dhunseri Tea &amp; Industries Ltd</v>
          </cell>
          <cell r="F61">
            <v>22500</v>
          </cell>
          <cell r="G61" t="str">
            <v>Nil</v>
          </cell>
          <cell r="I61" t="str">
            <v>Cancelled</v>
          </cell>
          <cell r="K61" t="str">
            <v>Cancelled</v>
          </cell>
          <cell r="L61" t="str">
            <v>Cancelled</v>
          </cell>
        </row>
        <row r="62">
          <cell r="D62" t="str">
            <v>200208 1</v>
          </cell>
          <cell r="E62" t="str">
            <v>Dhunseri Tea &amp; Industries Ltd</v>
          </cell>
          <cell r="F62">
            <v>22500</v>
          </cell>
          <cell r="G62" t="str">
            <v>Nil</v>
          </cell>
          <cell r="I62" t="str">
            <v>Cancelled</v>
          </cell>
          <cell r="K62" t="str">
            <v>Cancelled</v>
          </cell>
          <cell r="L62" t="str">
            <v>Cancelled</v>
          </cell>
        </row>
        <row r="63">
          <cell r="D63" t="str">
            <v>200209 1</v>
          </cell>
          <cell r="E63" t="str">
            <v>Naga Hills Tea Co Ltd</v>
          </cell>
          <cell r="F63">
            <v>22500</v>
          </cell>
          <cell r="G63" t="str">
            <v>Nil</v>
          </cell>
          <cell r="I63" t="str">
            <v>Cancelled</v>
          </cell>
          <cell r="K63" t="str">
            <v>Cancelled</v>
          </cell>
          <cell r="L63" t="str">
            <v>Cancelled</v>
          </cell>
        </row>
        <row r="64">
          <cell r="D64" t="str">
            <v>200210 1</v>
          </cell>
          <cell r="E64" t="str">
            <v>Naga Hills Tea Co Ltd</v>
          </cell>
          <cell r="F64">
            <v>22500</v>
          </cell>
          <cell r="G64" t="str">
            <v>Nil</v>
          </cell>
          <cell r="I64" t="str">
            <v>Cancelled</v>
          </cell>
          <cell r="K64" t="str">
            <v>Cancelled</v>
          </cell>
          <cell r="L64" t="str">
            <v>Cancelled</v>
          </cell>
        </row>
        <row r="65">
          <cell r="D65" t="str">
            <v>200213 1</v>
          </cell>
          <cell r="E65" t="str">
            <v>Aar Bee Machineries Pvt Ltd</v>
          </cell>
          <cell r="F65">
            <v>22500</v>
          </cell>
          <cell r="G65">
            <v>22500</v>
          </cell>
          <cell r="I65" t="str">
            <v>I.R.M</v>
          </cell>
          <cell r="L65" t="str">
            <v>Last communication 97</v>
          </cell>
        </row>
        <row r="66">
          <cell r="D66" t="str">
            <v>200215 1</v>
          </cell>
          <cell r="E66" t="str">
            <v>The Telvijan Tea Co Ltd</v>
          </cell>
          <cell r="F66">
            <v>30500</v>
          </cell>
          <cell r="G66">
            <v>30500</v>
          </cell>
          <cell r="I66" t="str">
            <v>I.R.M</v>
          </cell>
          <cell r="L66" t="str">
            <v>Last communication 88</v>
          </cell>
        </row>
        <row r="67">
          <cell r="D67" t="str">
            <v>300967 1</v>
          </cell>
          <cell r="E67" t="str">
            <v xml:space="preserve">M/S Kiran Handicraft </v>
          </cell>
          <cell r="F67">
            <v>17500</v>
          </cell>
          <cell r="G67">
            <v>17500</v>
          </cell>
          <cell r="I67" t="str">
            <v>I.R.M</v>
          </cell>
          <cell r="L67" t="str">
            <v>Last communication 88</v>
          </cell>
        </row>
        <row r="68">
          <cell r="D68" t="str">
            <v>300976 1</v>
          </cell>
          <cell r="E68" t="str">
            <v>M/S Media Transasia Ind. Pvt. Ltd</v>
          </cell>
          <cell r="F68">
            <v>28975</v>
          </cell>
          <cell r="G68">
            <v>28975</v>
          </cell>
          <cell r="I68" t="str">
            <v>I.R.M</v>
          </cell>
          <cell r="L68" t="str">
            <v>Last communication 88, two more membership</v>
          </cell>
        </row>
        <row r="69">
          <cell r="D69" t="str">
            <v>300977 1</v>
          </cell>
          <cell r="E69" t="str">
            <v>M/S Media Transasia Ind. Pvt. Ltd</v>
          </cell>
          <cell r="F69">
            <v>28975</v>
          </cell>
          <cell r="G69">
            <v>28975</v>
          </cell>
          <cell r="I69" t="str">
            <v>I.R.M</v>
          </cell>
          <cell r="L69" t="str">
            <v>Last communication 88</v>
          </cell>
        </row>
        <row r="70">
          <cell r="D70" t="str">
            <v>300978 1</v>
          </cell>
          <cell r="E70" t="str">
            <v>M/S Media Transasia Ind. Pvt. Ltd</v>
          </cell>
          <cell r="F70">
            <v>28975</v>
          </cell>
          <cell r="G70">
            <v>28975</v>
          </cell>
          <cell r="I70" t="str">
            <v>I.R.M</v>
          </cell>
          <cell r="L70" t="str">
            <v>Last communication 88</v>
          </cell>
        </row>
        <row r="71">
          <cell r="D71" t="str">
            <v>300980 1</v>
          </cell>
          <cell r="E71" t="str">
            <v>B.M Kohli</v>
          </cell>
          <cell r="F71">
            <v>22500</v>
          </cell>
          <cell r="G71" t="str">
            <v>Nil</v>
          </cell>
          <cell r="I71" t="str">
            <v>Cancelled</v>
          </cell>
          <cell r="K71" t="str">
            <v>Cancelled</v>
          </cell>
          <cell r="L71" t="str">
            <v>Cancelled</v>
          </cell>
        </row>
        <row r="72">
          <cell r="D72" t="str">
            <v>300981 1</v>
          </cell>
          <cell r="E72" t="str">
            <v>Hemant Kiran Sachdeva</v>
          </cell>
          <cell r="F72">
            <v>22500</v>
          </cell>
          <cell r="G72" t="str">
            <v>Nil</v>
          </cell>
          <cell r="I72" t="str">
            <v>Cancelled</v>
          </cell>
          <cell r="K72" t="str">
            <v>Cancelled</v>
          </cell>
          <cell r="L72" t="str">
            <v>Cancelled</v>
          </cell>
        </row>
        <row r="73">
          <cell r="D73" t="str">
            <v>300983 1</v>
          </cell>
          <cell r="E73" t="str">
            <v>Neeru Kukreja</v>
          </cell>
          <cell r="F73">
            <v>22500</v>
          </cell>
          <cell r="G73">
            <v>9400</v>
          </cell>
          <cell r="I73" t="str">
            <v>Outstanding</v>
          </cell>
          <cell r="J73" t="str">
            <v>Outstanding</v>
          </cell>
          <cell r="L73" t="str">
            <v>Last communication 90
(Outstanding Rs 14000/-)</v>
          </cell>
        </row>
        <row r="74">
          <cell r="D74" t="str">
            <v>300988 1</v>
          </cell>
          <cell r="E74" t="str">
            <v>M/S KIC Food Products Pvt. Ltd</v>
          </cell>
          <cell r="F74">
            <v>30500</v>
          </cell>
          <cell r="G74">
            <v>31800</v>
          </cell>
          <cell r="I74" t="str">
            <v>I.R.M</v>
          </cell>
          <cell r="L74" t="str">
            <v>Last communication 08</v>
          </cell>
        </row>
        <row r="75">
          <cell r="D75" t="str">
            <v>300989 1</v>
          </cell>
          <cell r="E75" t="str">
            <v>M/S KIC Food Products Pvt. Ltd</v>
          </cell>
          <cell r="F75">
            <v>30500</v>
          </cell>
          <cell r="G75">
            <v>31800</v>
          </cell>
          <cell r="I75" t="str">
            <v>I.R.M</v>
          </cell>
          <cell r="L75" t="str">
            <v>Last communication 07</v>
          </cell>
        </row>
        <row r="76">
          <cell r="D76" t="str">
            <v>300968 1</v>
          </cell>
          <cell r="E76" t="str">
            <v>M/S CK Exporters Pvt Ltd</v>
          </cell>
          <cell r="F76">
            <v>17500</v>
          </cell>
          <cell r="G76">
            <v>17500</v>
          </cell>
          <cell r="I76" t="str">
            <v>I.R.M</v>
          </cell>
          <cell r="L76" t="str">
            <v>Last communication 94</v>
          </cell>
        </row>
        <row r="77">
          <cell r="D77" t="str">
            <v>600020 1</v>
          </cell>
          <cell r="E77" t="str">
            <v>S. Raghavendra Rao</v>
          </cell>
          <cell r="F77">
            <v>18200</v>
          </cell>
          <cell r="G77">
            <v>17500</v>
          </cell>
          <cell r="I77" t="str">
            <v>I.R.M</v>
          </cell>
          <cell r="L77" t="str">
            <v>Last communication 99</v>
          </cell>
        </row>
        <row r="78">
          <cell r="D78" t="str">
            <v>101080 1</v>
          </cell>
          <cell r="E78" t="str">
            <v>Laxmandas Beliram Bhatia</v>
          </cell>
          <cell r="F78">
            <v>22500</v>
          </cell>
          <cell r="G78">
            <v>23400</v>
          </cell>
          <cell r="H78" t="str">
            <v>R.M</v>
          </cell>
          <cell r="I78" t="str">
            <v>R.M</v>
          </cell>
          <cell r="L78" t="str">
            <v>Last communication 10</v>
          </cell>
        </row>
        <row r="79">
          <cell r="D79" t="str">
            <v>101084 1</v>
          </cell>
          <cell r="E79" t="str">
            <v>Nitil Ganeriwal</v>
          </cell>
          <cell r="F79">
            <v>22500</v>
          </cell>
          <cell r="G79">
            <v>22500</v>
          </cell>
          <cell r="I79" t="str">
            <v>I.R.M</v>
          </cell>
          <cell r="L79" t="str">
            <v>Last communication 05</v>
          </cell>
        </row>
        <row r="80">
          <cell r="D80" t="str">
            <v>101090 1</v>
          </cell>
          <cell r="E80" t="str">
            <v>Girish Vasudev Nakai</v>
          </cell>
          <cell r="F80">
            <v>22500</v>
          </cell>
          <cell r="G80">
            <v>22500</v>
          </cell>
          <cell r="I80" t="str">
            <v>I.R.M</v>
          </cell>
          <cell r="L80" t="str">
            <v>Transferred from one member to another member</v>
          </cell>
        </row>
        <row r="81">
          <cell r="D81" t="str">
            <v>200227 1</v>
          </cell>
          <cell r="E81" t="str">
            <v>M/S Anjum Investment Pvt Ltd</v>
          </cell>
          <cell r="F81">
            <v>22500</v>
          </cell>
          <cell r="G81" t="str">
            <v>Nil</v>
          </cell>
          <cell r="I81" t="str">
            <v>Cancelled</v>
          </cell>
          <cell r="K81" t="str">
            <v>Cancelled</v>
          </cell>
          <cell r="L81" t="str">
            <v>Cancelled</v>
          </cell>
        </row>
        <row r="82">
          <cell r="D82" t="str">
            <v>200232 1</v>
          </cell>
          <cell r="E82" t="str">
            <v>Select steel Pvt Ltd</v>
          </cell>
          <cell r="F82">
            <v>17500</v>
          </cell>
          <cell r="G82" t="str">
            <v>Nil</v>
          </cell>
          <cell r="I82" t="str">
            <v>Cancelled</v>
          </cell>
          <cell r="K82" t="str">
            <v>Cancelled</v>
          </cell>
          <cell r="L82" t="str">
            <v>Cancelled</v>
          </cell>
        </row>
        <row r="83">
          <cell r="D83" t="str">
            <v>200233 1</v>
          </cell>
          <cell r="E83" t="str">
            <v>Select steel Pvt Ltd</v>
          </cell>
          <cell r="F83">
            <v>17500</v>
          </cell>
          <cell r="G83" t="str">
            <v>Nil</v>
          </cell>
          <cell r="I83" t="str">
            <v>Cancelled</v>
          </cell>
          <cell r="K83" t="str">
            <v>Cancelled</v>
          </cell>
          <cell r="L83" t="str">
            <v>Cancelled</v>
          </cell>
        </row>
        <row r="84">
          <cell r="D84" t="str">
            <v>200235 1</v>
          </cell>
          <cell r="E84" t="str">
            <v>Oriental Relays Pvt Ltd</v>
          </cell>
          <cell r="F84">
            <v>30500</v>
          </cell>
          <cell r="G84" t="str">
            <v>Nil</v>
          </cell>
          <cell r="I84" t="str">
            <v>Cancelled</v>
          </cell>
          <cell r="K84" t="str">
            <v>Cancelled</v>
          </cell>
          <cell r="L84" t="str">
            <v>Amount Refund Rs 30500/-
DD No-589035 on 21.02.95</v>
          </cell>
        </row>
        <row r="85">
          <cell r="D85" t="str">
            <v>200239 1</v>
          </cell>
          <cell r="E85" t="str">
            <v>Darjeeling Doars Plantation Ltd</v>
          </cell>
          <cell r="F85">
            <v>23500</v>
          </cell>
          <cell r="G85" t="str">
            <v>Nil</v>
          </cell>
          <cell r="I85" t="str">
            <v>Cancelled</v>
          </cell>
          <cell r="K85" t="str">
            <v>Cancelled</v>
          </cell>
          <cell r="L85" t="str">
            <v>No Records in Remes
(not in our Pahalgam member's list)</v>
          </cell>
        </row>
        <row r="86">
          <cell r="D86" t="str">
            <v>200243 1</v>
          </cell>
          <cell r="E86" t="str">
            <v>K.K Tibrewala</v>
          </cell>
          <cell r="F86">
            <v>22500</v>
          </cell>
          <cell r="G86">
            <v>23400</v>
          </cell>
          <cell r="I86" t="str">
            <v>I.R.M</v>
          </cell>
          <cell r="L86" t="str">
            <v>Last communication 1995</v>
          </cell>
        </row>
        <row r="87">
          <cell r="D87" t="str">
            <v>200243 1</v>
          </cell>
          <cell r="E87" t="str">
            <v>Bharat Rubber Regenerating</v>
          </cell>
          <cell r="F87">
            <v>22500</v>
          </cell>
          <cell r="G87" t="str">
            <v>Nil</v>
          </cell>
          <cell r="I87" t="str">
            <v>Cancelled</v>
          </cell>
          <cell r="K87" t="str">
            <v>Cancelled</v>
          </cell>
          <cell r="L87" t="str">
            <v>Refund Rs 22500/-DD-589383-25.04.959(SBOP)</v>
          </cell>
        </row>
        <row r="88">
          <cell r="D88" t="str">
            <v>200245 1</v>
          </cell>
          <cell r="E88" t="str">
            <v>R.D Tea Ltd</v>
          </cell>
          <cell r="F88">
            <v>22500</v>
          </cell>
          <cell r="G88" t="str">
            <v>Nil</v>
          </cell>
          <cell r="I88" t="str">
            <v>Cancelled</v>
          </cell>
          <cell r="K88" t="str">
            <v>Cancelled</v>
          </cell>
          <cell r="L88" t="str">
            <v>Refund Rs 22500/-DD-589382-25.04.959(SBOP)</v>
          </cell>
        </row>
        <row r="89">
          <cell r="D89" t="str">
            <v>400048 1</v>
          </cell>
          <cell r="E89" t="str">
            <v>Ajit Kumar Parikh</v>
          </cell>
          <cell r="F89">
            <v>30500</v>
          </cell>
          <cell r="G89">
            <v>30500</v>
          </cell>
          <cell r="I89" t="str">
            <v>I.R.M</v>
          </cell>
          <cell r="L89" t="str">
            <v>Some Legal documents filed
Refund Pending</v>
          </cell>
        </row>
        <row r="90">
          <cell r="D90" t="str">
            <v>500075 1</v>
          </cell>
          <cell r="E90" t="str">
            <v>Indo Tech Electric Co Pvt Ltd</v>
          </cell>
          <cell r="F90">
            <v>25500</v>
          </cell>
          <cell r="G90">
            <v>26700</v>
          </cell>
          <cell r="I90" t="str">
            <v>I.R.M</v>
          </cell>
          <cell r="L90" t="str">
            <v>Last communication 88</v>
          </cell>
        </row>
        <row r="91">
          <cell r="D91" t="str">
            <v>200236 1</v>
          </cell>
          <cell r="E91" t="str">
            <v>Pammi Sahaya</v>
          </cell>
          <cell r="F91">
            <v>17500</v>
          </cell>
          <cell r="G91">
            <v>17500</v>
          </cell>
          <cell r="I91" t="str">
            <v>I.R.M</v>
          </cell>
          <cell r="L91" t="str">
            <v>Only application form</v>
          </cell>
        </row>
        <row r="92">
          <cell r="D92" t="str">
            <v>200172 1</v>
          </cell>
          <cell r="E92" t="str">
            <v>Anirban Banerjee</v>
          </cell>
          <cell r="F92">
            <v>30500</v>
          </cell>
          <cell r="G92">
            <v>31800</v>
          </cell>
          <cell r="I92" t="str">
            <v>I.R.M</v>
          </cell>
          <cell r="L92" t="str">
            <v>Last communication 93</v>
          </cell>
        </row>
        <row r="93">
          <cell r="D93" t="str">
            <v>200173 1</v>
          </cell>
          <cell r="E93" t="str">
            <v>Padmanava Dasgupta</v>
          </cell>
          <cell r="F93">
            <v>30500</v>
          </cell>
          <cell r="G93">
            <v>31800</v>
          </cell>
          <cell r="I93" t="str">
            <v>I.R.M</v>
          </cell>
          <cell r="L93" t="str">
            <v>Last communication 93</v>
          </cell>
        </row>
        <row r="94">
          <cell r="D94" t="str">
            <v>200258 1</v>
          </cell>
          <cell r="E94" t="str">
            <v>Vindhya Builders Pvt Ltd</v>
          </cell>
          <cell r="F94">
            <v>30500</v>
          </cell>
          <cell r="G94">
            <v>30500</v>
          </cell>
          <cell r="I94" t="str">
            <v>I.R.M</v>
          </cell>
          <cell r="L94" t="str">
            <v>Last communication 91</v>
          </cell>
        </row>
        <row r="95">
          <cell r="D95" t="str">
            <v>200261 1</v>
          </cell>
          <cell r="E95" t="str">
            <v>Dr Chandrahas Kant Chaudhary</v>
          </cell>
          <cell r="F95">
            <v>18200</v>
          </cell>
          <cell r="I95" t="str">
            <v>file-Miss</v>
          </cell>
          <cell r="L95" t="str">
            <v>Last communication 08 (information not founded in Rimes)</v>
          </cell>
        </row>
        <row r="96">
          <cell r="D96" t="str">
            <v>200262 1</v>
          </cell>
          <cell r="E96" t="str">
            <v>Times Construction Pvt.Ltd. Mr. Ramesh K Khemka</v>
          </cell>
          <cell r="F96">
            <v>30500</v>
          </cell>
          <cell r="G96">
            <v>30500</v>
          </cell>
          <cell r="H96" t="str">
            <v>R.M</v>
          </cell>
          <cell r="I96" t="str">
            <v>R.M</v>
          </cell>
          <cell r="L96" t="str">
            <v>Last communication 08</v>
          </cell>
        </row>
        <row r="97">
          <cell r="D97" t="str">
            <v>500081 1</v>
          </cell>
          <cell r="E97" t="str">
            <v>Darshan Kwatra</v>
          </cell>
          <cell r="F97">
            <v>22500</v>
          </cell>
          <cell r="G97">
            <v>23400</v>
          </cell>
          <cell r="I97" t="str">
            <v>I.R.M</v>
          </cell>
          <cell r="L97" t="str">
            <v>Last communication 88</v>
          </cell>
        </row>
        <row r="98">
          <cell r="D98" t="str">
            <v>200251 1</v>
          </cell>
          <cell r="E98" t="str">
            <v>SN Murarka (Agencies) Pvt Ltd</v>
          </cell>
          <cell r="F98">
            <v>22500</v>
          </cell>
          <cell r="G98" t="str">
            <v>Nil</v>
          </cell>
          <cell r="I98" t="str">
            <v>Cancelled</v>
          </cell>
          <cell r="K98" t="str">
            <v>Cancelled</v>
          </cell>
          <cell r="L98" t="str">
            <v>Refund Rs 23400/-DD-943287-18.01.96</v>
          </cell>
        </row>
        <row r="99">
          <cell r="D99" t="str">
            <v>300972 1</v>
          </cell>
          <cell r="E99" t="str">
            <v>Asim Rahman</v>
          </cell>
          <cell r="F99">
            <v>22500</v>
          </cell>
          <cell r="G99">
            <v>23400</v>
          </cell>
          <cell r="I99" t="str">
            <v>I.R.M</v>
          </cell>
          <cell r="L99" t="str">
            <v>Transferred from one member to another member</v>
          </cell>
        </row>
        <row r="100">
          <cell r="D100" t="str">
            <v>300996 1</v>
          </cell>
          <cell r="E100" t="str">
            <v>Manju Prabha Jain</v>
          </cell>
          <cell r="F100">
            <v>22500</v>
          </cell>
          <cell r="G100">
            <v>22500</v>
          </cell>
          <cell r="I100" t="str">
            <v>I.R.M</v>
          </cell>
          <cell r="L100" t="str">
            <v>Last communication 88</v>
          </cell>
        </row>
        <row r="101">
          <cell r="D101" t="str">
            <v>301007 1</v>
          </cell>
          <cell r="E101" t="str">
            <v>Madhu Kuthiala</v>
          </cell>
          <cell r="F101">
            <v>30500</v>
          </cell>
          <cell r="G101">
            <v>31800</v>
          </cell>
          <cell r="I101" t="str">
            <v>I.R.M</v>
          </cell>
          <cell r="L101" t="str">
            <v>Last communication 88</v>
          </cell>
        </row>
        <row r="102">
          <cell r="D102" t="str">
            <v>301008 1</v>
          </cell>
          <cell r="E102" t="str">
            <v>Seema Kuthiala</v>
          </cell>
          <cell r="F102">
            <v>30500</v>
          </cell>
          <cell r="G102">
            <v>31800</v>
          </cell>
          <cell r="I102" t="str">
            <v>I.R.M</v>
          </cell>
          <cell r="L102" t="str">
            <v>Last communication 88</v>
          </cell>
        </row>
        <row r="103">
          <cell r="D103" t="str">
            <v>101104 1</v>
          </cell>
          <cell r="E103" t="str">
            <v>Vijay Khanna</v>
          </cell>
          <cell r="F103">
            <v>30500</v>
          </cell>
          <cell r="G103">
            <v>30500</v>
          </cell>
          <cell r="I103" t="str">
            <v>I.R.M</v>
          </cell>
          <cell r="L103" t="str">
            <v>Last communication 88</v>
          </cell>
        </row>
        <row r="104">
          <cell r="D104" t="str">
            <v>101105 1</v>
          </cell>
          <cell r="E104" t="str">
            <v>Ramesh Sobhraj</v>
          </cell>
          <cell r="F104">
            <v>30500</v>
          </cell>
          <cell r="G104" t="str">
            <v>Nil</v>
          </cell>
          <cell r="I104" t="str">
            <v>Cancelled</v>
          </cell>
          <cell r="K104" t="str">
            <v>Cancelled</v>
          </cell>
          <cell r="L104" t="str">
            <v>Legal Satelments</v>
          </cell>
        </row>
        <row r="105">
          <cell r="D105" t="str">
            <v>101107 1</v>
          </cell>
          <cell r="E105" t="str">
            <v>M/S Soorajmull Baijnath Agn Pvt Ltd</v>
          </cell>
          <cell r="F105">
            <v>22500</v>
          </cell>
          <cell r="G105">
            <v>23400</v>
          </cell>
          <cell r="I105" t="str">
            <v>I.R.M</v>
          </cell>
          <cell r="L105" t="str">
            <v>Last communication 94</v>
          </cell>
        </row>
        <row r="106">
          <cell r="D106" t="str">
            <v>101108 1</v>
          </cell>
          <cell r="E106" t="str">
            <v>Chintish Vaithy &amp; Com</v>
          </cell>
          <cell r="F106">
            <v>30500</v>
          </cell>
          <cell r="G106" t="str">
            <v>Nil</v>
          </cell>
          <cell r="I106" t="str">
            <v>Cancelled</v>
          </cell>
          <cell r="K106" t="str">
            <v>Cancelled</v>
          </cell>
          <cell r="L106" t="str">
            <v>(information not founded in RIMES), not in our previous list</v>
          </cell>
        </row>
        <row r="107">
          <cell r="D107" t="str">
            <v>200271 1</v>
          </cell>
          <cell r="E107" t="str">
            <v>M/S B D Khaitan &amp; Co Ltd</v>
          </cell>
          <cell r="F107">
            <v>30500</v>
          </cell>
          <cell r="G107">
            <v>31800</v>
          </cell>
          <cell r="I107" t="str">
            <v>I.R.M</v>
          </cell>
          <cell r="L107" t="str">
            <v>Last communication 97 &amp; one more membership</v>
          </cell>
        </row>
        <row r="108">
          <cell r="D108" t="str">
            <v>200276 1</v>
          </cell>
          <cell r="E108" t="str">
            <v>Nikhil Rajan Ganguly</v>
          </cell>
          <cell r="F108">
            <v>30500</v>
          </cell>
          <cell r="G108" t="str">
            <v>Nil</v>
          </cell>
          <cell r="I108" t="str">
            <v>Cancelled</v>
          </cell>
          <cell r="K108" t="str">
            <v>Cancelled</v>
          </cell>
          <cell r="L108" t="str">
            <v>Amount Refund Rs 30500/-
Chq-907783 on 14.06.1994 HSBC</v>
          </cell>
        </row>
        <row r="109">
          <cell r="D109" t="str">
            <v>200277 1</v>
          </cell>
          <cell r="E109" t="str">
            <v xml:space="preserve">Anjana Ladsaria </v>
          </cell>
          <cell r="F109">
            <v>23400</v>
          </cell>
          <cell r="G109" t="str">
            <v>Nil</v>
          </cell>
          <cell r="I109" t="str">
            <v>Cancelled</v>
          </cell>
          <cell r="K109" t="str">
            <v>Cancelled</v>
          </cell>
          <cell r="L109" t="str">
            <v>(information not founded in RIMES)</v>
          </cell>
        </row>
        <row r="110">
          <cell r="D110" t="str">
            <v>101132 1</v>
          </cell>
          <cell r="E110" t="str">
            <v>BS Casting Engineering Pvt Ltd</v>
          </cell>
          <cell r="F110">
            <v>30500</v>
          </cell>
          <cell r="G110">
            <v>31800</v>
          </cell>
          <cell r="I110" t="str">
            <v>I.R.M</v>
          </cell>
          <cell r="L110" t="str">
            <v xml:space="preserve"> Total 4 membership </v>
          </cell>
        </row>
        <row r="111">
          <cell r="D111" t="str">
            <v>101132 2</v>
          </cell>
          <cell r="E111" t="str">
            <v>BS Casting Engineering Pvt Ltd</v>
          </cell>
          <cell r="F111">
            <v>30500</v>
          </cell>
          <cell r="G111">
            <v>31800</v>
          </cell>
          <cell r="I111" t="str">
            <v>I.R.M</v>
          </cell>
          <cell r="L111" t="str">
            <v>Last communication 88</v>
          </cell>
        </row>
        <row r="112">
          <cell r="D112" t="str">
            <v>101132 3</v>
          </cell>
          <cell r="E112" t="str">
            <v>BS Casting Engineering Pvt Ltd</v>
          </cell>
          <cell r="F112">
            <v>30500</v>
          </cell>
          <cell r="G112">
            <v>31800</v>
          </cell>
          <cell r="I112" t="str">
            <v>I.R.M</v>
          </cell>
          <cell r="L112" t="str">
            <v>Only application form</v>
          </cell>
        </row>
        <row r="113">
          <cell r="D113" t="str">
            <v>101132 4</v>
          </cell>
          <cell r="E113" t="str">
            <v>BS Casting Engineering Pvt Ltd</v>
          </cell>
          <cell r="F113">
            <v>30500</v>
          </cell>
          <cell r="G113">
            <v>31800</v>
          </cell>
          <cell r="I113" t="str">
            <v>I.R.M</v>
          </cell>
          <cell r="L113" t="str">
            <v>Only application form, Last communication 07</v>
          </cell>
        </row>
        <row r="114">
          <cell r="D114" t="str">
            <v>101137 1</v>
          </cell>
          <cell r="E114" t="str">
            <v>Punita Vinodray Mehta</v>
          </cell>
          <cell r="F114">
            <v>22500</v>
          </cell>
          <cell r="G114">
            <v>22500</v>
          </cell>
          <cell r="I114" t="str">
            <v>I.R.M</v>
          </cell>
          <cell r="L114" t="str">
            <v>Last communication 88</v>
          </cell>
        </row>
        <row r="115">
          <cell r="D115" t="str">
            <v>101141 1</v>
          </cell>
          <cell r="E115" t="str">
            <v>Vijay Kumar Bajendra Sheth</v>
          </cell>
          <cell r="F115">
            <v>17500</v>
          </cell>
          <cell r="G115">
            <v>18200</v>
          </cell>
          <cell r="I115" t="str">
            <v>I.R.M</v>
          </cell>
          <cell r="L115" t="str">
            <v>Last communication 88</v>
          </cell>
        </row>
        <row r="116">
          <cell r="D116" t="str">
            <v>101143 1</v>
          </cell>
          <cell r="E116" t="str">
            <v>Javesh Amulukh Sheth</v>
          </cell>
          <cell r="F116">
            <v>17500</v>
          </cell>
          <cell r="G116">
            <v>18200</v>
          </cell>
          <cell r="I116" t="str">
            <v>I.R.M</v>
          </cell>
          <cell r="L116" t="str">
            <v>Last communication 99, some legal documents filed
Legal Refund Case (One pic- 2165 pahalgam)</v>
          </cell>
        </row>
        <row r="117">
          <cell r="D117" t="str">
            <v>101144 1</v>
          </cell>
          <cell r="E117" t="str">
            <v>Fatehchand Chateurbhujdas</v>
          </cell>
          <cell r="F117">
            <v>22500</v>
          </cell>
          <cell r="G117">
            <v>22500</v>
          </cell>
          <cell r="I117" t="str">
            <v>I.R.M</v>
          </cell>
          <cell r="L117" t="str">
            <v>Last communication 93</v>
          </cell>
        </row>
        <row r="118">
          <cell r="D118" t="str">
            <v>101149 1</v>
          </cell>
          <cell r="E118" t="str">
            <v>Indian Textiles Co Pvt Ltd</v>
          </cell>
          <cell r="F118">
            <v>17500</v>
          </cell>
          <cell r="G118">
            <v>18200</v>
          </cell>
          <cell r="I118" t="str">
            <v>I.R.M</v>
          </cell>
          <cell r="L118" t="str">
            <v>Last communication 89</v>
          </cell>
        </row>
        <row r="119">
          <cell r="D119" t="str">
            <v>101150 1</v>
          </cell>
          <cell r="E119" t="str">
            <v>Indian Textiles Co Pvt Ltd</v>
          </cell>
          <cell r="F119">
            <v>17500</v>
          </cell>
          <cell r="G119">
            <v>18200</v>
          </cell>
          <cell r="I119" t="str">
            <v>I.R.M</v>
          </cell>
          <cell r="L119" t="str">
            <v>Last communication 89</v>
          </cell>
        </row>
        <row r="120">
          <cell r="D120" t="str">
            <v>101152 1</v>
          </cell>
          <cell r="E120" t="str">
            <v>M/S Chinubhai Kalidas &amp; Bros</v>
          </cell>
          <cell r="F120">
            <v>22500</v>
          </cell>
          <cell r="G120">
            <v>22500</v>
          </cell>
          <cell r="I120" t="str">
            <v>I.R.M</v>
          </cell>
          <cell r="L120" t="str">
            <v>Last communication 93</v>
          </cell>
        </row>
        <row r="121">
          <cell r="D121" t="str">
            <v>101153 1</v>
          </cell>
          <cell r="E121" t="str">
            <v>M/S Chinubhai Kalidas &amp; Bros</v>
          </cell>
          <cell r="F121">
            <v>22500</v>
          </cell>
          <cell r="G121">
            <v>22500</v>
          </cell>
          <cell r="I121" t="str">
            <v>I.R.M</v>
          </cell>
          <cell r="L121" t="str">
            <v>Last communication 96, total 2 membership</v>
          </cell>
        </row>
        <row r="122">
          <cell r="D122" t="str">
            <v>200278 1</v>
          </cell>
          <cell r="E122" t="str">
            <v>Jayshree Chemicals Ltd</v>
          </cell>
          <cell r="F122">
            <v>30500</v>
          </cell>
          <cell r="G122">
            <v>31800</v>
          </cell>
          <cell r="I122" t="str">
            <v>I.R.M</v>
          </cell>
          <cell r="L122" t="str">
            <v>Last communication 88</v>
          </cell>
        </row>
        <row r="123">
          <cell r="D123" t="str">
            <v>200283 1</v>
          </cell>
          <cell r="E123" t="str">
            <v>M/S Delight Properties Pvt Ltd</v>
          </cell>
          <cell r="F123">
            <v>30500</v>
          </cell>
          <cell r="G123">
            <v>31800</v>
          </cell>
          <cell r="I123" t="str">
            <v>I.R.M</v>
          </cell>
          <cell r="L123" t="str">
            <v>Last communication 88</v>
          </cell>
        </row>
        <row r="124">
          <cell r="D124" t="str">
            <v>200284 1</v>
          </cell>
          <cell r="E124" t="str">
            <v>Ashoke Goenka</v>
          </cell>
          <cell r="F124">
            <v>30500</v>
          </cell>
          <cell r="G124">
            <v>31800</v>
          </cell>
          <cell r="I124" t="str">
            <v>I.R.M</v>
          </cell>
          <cell r="L124" t="str">
            <v>Last communication 89</v>
          </cell>
        </row>
        <row r="125">
          <cell r="D125" t="str">
            <v>200285 1</v>
          </cell>
          <cell r="E125" t="str">
            <v>krishna Vir Singh</v>
          </cell>
          <cell r="F125">
            <v>17500</v>
          </cell>
          <cell r="G125">
            <v>18200</v>
          </cell>
          <cell r="I125" t="str">
            <v>I.R.M</v>
          </cell>
          <cell r="L125" t="str">
            <v>Last communication 05</v>
          </cell>
        </row>
        <row r="126">
          <cell r="D126" t="str">
            <v>200289 1</v>
          </cell>
          <cell r="E126" t="str">
            <v>M/S R R Filaments Pvt Ltd</v>
          </cell>
          <cell r="F126">
            <v>17500</v>
          </cell>
          <cell r="G126">
            <v>18200</v>
          </cell>
          <cell r="I126" t="str">
            <v>I.R.M</v>
          </cell>
          <cell r="L126" t="str">
            <v>Application form not filed and last communication 88</v>
          </cell>
        </row>
        <row r="127">
          <cell r="D127" t="str">
            <v>200292 1</v>
          </cell>
          <cell r="E127" t="str">
            <v>Binnay Synthics Pvt Ltd</v>
          </cell>
          <cell r="F127">
            <v>17500</v>
          </cell>
          <cell r="G127">
            <v>18200</v>
          </cell>
          <cell r="I127" t="str">
            <v>I.R.M</v>
          </cell>
          <cell r="L127" t="str">
            <v>Last communication 96</v>
          </cell>
        </row>
        <row r="128">
          <cell r="D128" t="str">
            <v>301024 1</v>
          </cell>
          <cell r="E128" t="str">
            <v>Salil Bhandari</v>
          </cell>
          <cell r="F128">
            <v>30500</v>
          </cell>
          <cell r="G128">
            <v>31800</v>
          </cell>
          <cell r="I128" t="str">
            <v>I.R.M</v>
          </cell>
          <cell r="L128" t="str">
            <v xml:space="preserve">Application form not filed </v>
          </cell>
        </row>
        <row r="129">
          <cell r="D129" t="str">
            <v>301026 1</v>
          </cell>
          <cell r="E129" t="str">
            <v>M/S Pas Construction &amp; Engg Co Pvt Ltd</v>
          </cell>
          <cell r="F129">
            <v>21500</v>
          </cell>
          <cell r="G129">
            <v>21500</v>
          </cell>
          <cell r="I129" t="str">
            <v>file-Miss</v>
          </cell>
          <cell r="L129" t="str">
            <v>All details of member's missed from file</v>
          </cell>
        </row>
        <row r="130">
          <cell r="D130" t="str">
            <v>301031 1</v>
          </cell>
          <cell r="E130" t="str">
            <v>Rakesh Sanon</v>
          </cell>
          <cell r="F130">
            <v>17500</v>
          </cell>
          <cell r="G130">
            <v>18200</v>
          </cell>
          <cell r="H130" t="str">
            <v>R.M</v>
          </cell>
          <cell r="I130" t="str">
            <v>R.M</v>
          </cell>
          <cell r="L130" t="str">
            <v>Last communication 10</v>
          </cell>
        </row>
        <row r="131">
          <cell r="D131" t="str">
            <v>301032 1</v>
          </cell>
          <cell r="E131" t="str">
            <v>Anil Bhargava</v>
          </cell>
          <cell r="F131">
            <v>22500</v>
          </cell>
          <cell r="G131">
            <v>22500</v>
          </cell>
          <cell r="I131" t="str">
            <v>I.R.M</v>
          </cell>
          <cell r="L131" t="str">
            <v>Last communication 88</v>
          </cell>
        </row>
        <row r="132">
          <cell r="D132" t="str">
            <v>301033 1</v>
          </cell>
          <cell r="E132" t="str">
            <v>Rajesh Agarwal</v>
          </cell>
          <cell r="F132">
            <v>22500</v>
          </cell>
          <cell r="G132">
            <v>22500</v>
          </cell>
          <cell r="I132" t="str">
            <v>I.R.M</v>
          </cell>
          <cell r="L132" t="str">
            <v>Last communication 88</v>
          </cell>
        </row>
        <row r="133">
          <cell r="D133" t="str">
            <v>301034 1</v>
          </cell>
          <cell r="E133" t="str">
            <v>Raj kumar Arora</v>
          </cell>
          <cell r="F133">
            <v>30500</v>
          </cell>
          <cell r="G133">
            <v>31800</v>
          </cell>
          <cell r="I133" t="str">
            <v>I.R.M</v>
          </cell>
          <cell r="L133" t="str">
            <v>Last communication 88</v>
          </cell>
        </row>
        <row r="134">
          <cell r="D134" t="str">
            <v>301048 1</v>
          </cell>
          <cell r="E134" t="str">
            <v>Vinod Verma</v>
          </cell>
          <cell r="F134">
            <v>16625</v>
          </cell>
          <cell r="G134" t="str">
            <v>Nil</v>
          </cell>
          <cell r="I134" t="str">
            <v>Cancelled</v>
          </cell>
          <cell r="K134" t="str">
            <v>Cancelled</v>
          </cell>
          <cell r="L134" t="str">
            <v>(information not founded in RIMES)</v>
          </cell>
        </row>
        <row r="135">
          <cell r="D135" t="str">
            <v>301049 1</v>
          </cell>
          <cell r="E135" t="str">
            <v>Vinod Verma</v>
          </cell>
          <cell r="F135">
            <v>16625</v>
          </cell>
          <cell r="G135" t="str">
            <v>Nil</v>
          </cell>
          <cell r="I135" t="str">
            <v>Cancelled</v>
          </cell>
          <cell r="K135" t="str">
            <v>Cancelled</v>
          </cell>
          <cell r="L135" t="str">
            <v>(information not founded in RIMES)</v>
          </cell>
        </row>
        <row r="136">
          <cell r="D136" t="str">
            <v>301050 1</v>
          </cell>
          <cell r="E136" t="str">
            <v>Hitendra Verma</v>
          </cell>
          <cell r="F136">
            <v>16625</v>
          </cell>
          <cell r="G136" t="str">
            <v>Nil</v>
          </cell>
          <cell r="I136" t="str">
            <v>Cancelled</v>
          </cell>
          <cell r="K136" t="str">
            <v>Cancelled</v>
          </cell>
          <cell r="L136" t="str">
            <v>(information not founded in RIMES)</v>
          </cell>
        </row>
        <row r="137">
          <cell r="D137" t="str">
            <v>301051 1</v>
          </cell>
          <cell r="E137" t="str">
            <v>Hitendra Verma</v>
          </cell>
          <cell r="F137">
            <v>16625</v>
          </cell>
          <cell r="G137" t="str">
            <v>Nil</v>
          </cell>
          <cell r="I137" t="str">
            <v>Cancelled</v>
          </cell>
          <cell r="K137" t="str">
            <v>Cancelled</v>
          </cell>
          <cell r="L137" t="str">
            <v>(information not founded in RIMES)</v>
          </cell>
        </row>
        <row r="138">
          <cell r="D138" t="str">
            <v>301052 1</v>
          </cell>
          <cell r="E138" t="str">
            <v>Bhoj Singh</v>
          </cell>
          <cell r="F138">
            <v>16625</v>
          </cell>
          <cell r="G138" t="str">
            <v>Nil</v>
          </cell>
          <cell r="I138" t="str">
            <v>Cancelled</v>
          </cell>
          <cell r="K138" t="str">
            <v>Cancelled</v>
          </cell>
          <cell r="L138" t="str">
            <v>(information not founded in RIMES)
Refund Rs 21375/- Chq-470979-31.5.94 (SBOP)</v>
          </cell>
        </row>
        <row r="139">
          <cell r="D139" t="str">
            <v>301062 1</v>
          </cell>
          <cell r="E139" t="str">
            <v>Vimal Kumar Vacher</v>
          </cell>
          <cell r="F139">
            <v>16625</v>
          </cell>
          <cell r="G139" t="str">
            <v>Nil</v>
          </cell>
          <cell r="I139" t="str">
            <v>Cancelled</v>
          </cell>
          <cell r="K139" t="str">
            <v>Cancelled</v>
          </cell>
          <cell r="L139" t="str">
            <v>(information not founded in RIMES)</v>
          </cell>
        </row>
        <row r="140">
          <cell r="D140" t="str">
            <v>301068 1</v>
          </cell>
          <cell r="E140" t="str">
            <v>Upendra Maheshwari</v>
          </cell>
          <cell r="F140">
            <v>22500</v>
          </cell>
          <cell r="G140">
            <v>23400</v>
          </cell>
          <cell r="I140" t="str">
            <v>I.R.M</v>
          </cell>
          <cell r="L140" t="str">
            <v>Last communication 10</v>
          </cell>
        </row>
        <row r="141">
          <cell r="D141" t="str">
            <v>400055 1</v>
          </cell>
          <cell r="E141" t="str">
            <v>H B Rajagopal</v>
          </cell>
          <cell r="F141">
            <v>21800</v>
          </cell>
          <cell r="G141">
            <v>21800</v>
          </cell>
          <cell r="I141" t="str">
            <v>I.R.M</v>
          </cell>
          <cell r="L141" t="str">
            <v>Last communication 2010</v>
          </cell>
        </row>
        <row r="142">
          <cell r="D142" t="str">
            <v>101155 1</v>
          </cell>
          <cell r="E142" t="str">
            <v>Alka Girish valanju</v>
          </cell>
          <cell r="F142">
            <v>23400</v>
          </cell>
          <cell r="G142" t="str">
            <v>Nil</v>
          </cell>
          <cell r="I142" t="str">
            <v>Cancelled</v>
          </cell>
          <cell r="K142" t="str">
            <v>Cancelled</v>
          </cell>
          <cell r="L142" t="str">
            <v>Refund Rs 21000/-Chq-465728-25.5.1994 (SBOP)</v>
          </cell>
        </row>
        <row r="143">
          <cell r="D143" t="str">
            <v>101161 1</v>
          </cell>
          <cell r="E143" t="str">
            <v>Subhash Dwarkanath Kabaddi</v>
          </cell>
          <cell r="F143">
            <v>23400</v>
          </cell>
          <cell r="G143" t="str">
            <v>Nil</v>
          </cell>
          <cell r="I143" t="str">
            <v>Cancelled</v>
          </cell>
          <cell r="K143" t="str">
            <v>Cancelled</v>
          </cell>
          <cell r="L143" t="str">
            <v>Refund Rs 23400/-DD-242873-29.01.94(SBOP)</v>
          </cell>
        </row>
        <row r="144">
          <cell r="D144" t="str">
            <v>101164 1</v>
          </cell>
          <cell r="E144" t="str">
            <v>Arun Venkatesh Deshpande</v>
          </cell>
          <cell r="F144">
            <v>17500</v>
          </cell>
          <cell r="G144">
            <v>18200</v>
          </cell>
          <cell r="I144" t="str">
            <v>I.R.M</v>
          </cell>
          <cell r="L144" t="str">
            <v>Last communication 90</v>
          </cell>
        </row>
        <row r="145">
          <cell r="D145" t="str">
            <v>200290 1</v>
          </cell>
          <cell r="E145" t="str">
            <v>M/S  Caledomian Jute &amp; Industries Ltd</v>
          </cell>
          <cell r="F145">
            <v>17500</v>
          </cell>
          <cell r="G145">
            <v>17500</v>
          </cell>
          <cell r="I145" t="str">
            <v>I.R.M</v>
          </cell>
          <cell r="L145" t="str">
            <v>Last communication 88</v>
          </cell>
        </row>
        <row r="146">
          <cell r="D146" t="str">
            <v>200291 1</v>
          </cell>
          <cell r="E146" t="str">
            <v>M/S  Caledomian Jute &amp; Industries Ltd</v>
          </cell>
          <cell r="F146">
            <v>17500</v>
          </cell>
          <cell r="G146">
            <v>17500</v>
          </cell>
          <cell r="I146" t="str">
            <v>I.R.M</v>
          </cell>
          <cell r="L146" t="str">
            <v>Only application form filed &amp; total 2 membership</v>
          </cell>
        </row>
        <row r="147">
          <cell r="D147" t="str">
            <v>301019 1</v>
          </cell>
          <cell r="E147" t="str">
            <v>Jasminder Singh</v>
          </cell>
          <cell r="F147">
            <v>19400</v>
          </cell>
          <cell r="G147" t="str">
            <v>Nil</v>
          </cell>
          <cell r="I147" t="str">
            <v>Cancelled</v>
          </cell>
          <cell r="K147" t="str">
            <v>Cancelled</v>
          </cell>
          <cell r="L147" t="str">
            <v>Cancelled</v>
          </cell>
        </row>
        <row r="148">
          <cell r="D148" t="str">
            <v>301036 1</v>
          </cell>
          <cell r="E148" t="str">
            <v>Saroj Rastogi</v>
          </cell>
          <cell r="F148">
            <v>22500</v>
          </cell>
          <cell r="G148">
            <v>23400</v>
          </cell>
          <cell r="I148" t="str">
            <v>I.R.M</v>
          </cell>
          <cell r="L148" t="str">
            <v>Last communication 89</v>
          </cell>
        </row>
        <row r="149">
          <cell r="D149" t="str">
            <v>301043 1</v>
          </cell>
          <cell r="E149" t="str">
            <v>Ashok Mittal</v>
          </cell>
          <cell r="F149">
            <v>23400</v>
          </cell>
          <cell r="G149" t="str">
            <v>Nil</v>
          </cell>
          <cell r="I149" t="str">
            <v>Cancelled</v>
          </cell>
          <cell r="K149" t="str">
            <v>Cancelled</v>
          </cell>
          <cell r="L149" t="str">
            <v>(information not founded in RIMES)
Refund Rs 9400/-Chq-860665-27.02.89 Canara Bank</v>
          </cell>
        </row>
        <row r="150">
          <cell r="D150" t="str">
            <v>301044 1</v>
          </cell>
          <cell r="E150" t="str">
            <v>Gurbir Singh Madan</v>
          </cell>
          <cell r="F150">
            <v>22500</v>
          </cell>
          <cell r="G150">
            <v>23400</v>
          </cell>
          <cell r="I150" t="str">
            <v>I.R.M</v>
          </cell>
          <cell r="L150" t="str">
            <v>Last communication 03</v>
          </cell>
        </row>
        <row r="151">
          <cell r="D151" t="str">
            <v>400069 1</v>
          </cell>
          <cell r="E151" t="str">
            <v>V Kamala Natrajan</v>
          </cell>
          <cell r="F151">
            <v>30500</v>
          </cell>
          <cell r="G151">
            <v>31800</v>
          </cell>
          <cell r="I151" t="str">
            <v>I.R.M</v>
          </cell>
          <cell r="L151" t="str">
            <v>Last communication 92</v>
          </cell>
        </row>
        <row r="152">
          <cell r="D152" t="str">
            <v>500100 1</v>
          </cell>
          <cell r="E152" t="str">
            <v>H Gautam Chand Nahar</v>
          </cell>
          <cell r="F152">
            <v>30500</v>
          </cell>
          <cell r="G152" t="str">
            <v>Nil</v>
          </cell>
          <cell r="I152" t="str">
            <v>Cancelled</v>
          </cell>
          <cell r="K152" t="str">
            <v>Cancelled</v>
          </cell>
          <cell r="L152" t="str">
            <v>Refund Rs 30500/-
chq-242874-29.01.94 (SBOP)</v>
          </cell>
        </row>
        <row r="153">
          <cell r="D153" t="str">
            <v>500111 1</v>
          </cell>
          <cell r="E153" t="str">
            <v>Ashok Kumar</v>
          </cell>
          <cell r="F153">
            <v>31800</v>
          </cell>
          <cell r="G153">
            <v>31800</v>
          </cell>
          <cell r="I153" t="str">
            <v>I.R.M</v>
          </cell>
          <cell r="L153" t="str">
            <v>Last communication 88</v>
          </cell>
        </row>
        <row r="154">
          <cell r="D154" t="str">
            <v>101170 1</v>
          </cell>
          <cell r="E154" t="str">
            <v>Rajani Harichand Arora</v>
          </cell>
          <cell r="F154">
            <v>23400</v>
          </cell>
          <cell r="G154" t="str">
            <v>Nil</v>
          </cell>
          <cell r="I154" t="str">
            <v>Cancelled</v>
          </cell>
          <cell r="K154" t="str">
            <v>Cancelled</v>
          </cell>
          <cell r="L154" t="str">
            <v>Refund Rs 23400/-
Chq-298405-06.01.95 (Corporation Bank)</v>
          </cell>
        </row>
        <row r="155">
          <cell r="D155" t="str">
            <v>101174 1</v>
          </cell>
          <cell r="E155" t="str">
            <v>Amrish Navnitlal Shah</v>
          </cell>
          <cell r="F155">
            <v>23400</v>
          </cell>
          <cell r="G155" t="str">
            <v>Nil</v>
          </cell>
          <cell r="I155" t="str">
            <v>Cancelled</v>
          </cell>
          <cell r="K155" t="str">
            <v>Cancelled</v>
          </cell>
          <cell r="L155" t="str">
            <v>Refund Rs 24355/- 
Chq-465719-18.5.94(SBOP)</v>
          </cell>
        </row>
        <row r="156">
          <cell r="D156" t="str">
            <v>101177 1</v>
          </cell>
          <cell r="E156" t="str">
            <v>M/S Babaji Shivram Clearing &amp; Carriers P Ltd</v>
          </cell>
          <cell r="F156">
            <v>30500</v>
          </cell>
          <cell r="G156">
            <v>30500</v>
          </cell>
          <cell r="I156" t="str">
            <v>I.R.M</v>
          </cell>
          <cell r="L156" t="str">
            <v>Last communication 88</v>
          </cell>
        </row>
        <row r="157">
          <cell r="D157" t="str">
            <v>101178 1</v>
          </cell>
          <cell r="E157" t="str">
            <v>M/S Babaji Shivram Clearing &amp; Carriers P Ltd</v>
          </cell>
          <cell r="F157">
            <v>30500</v>
          </cell>
          <cell r="G157">
            <v>30500</v>
          </cell>
          <cell r="I157" t="str">
            <v>I.R.M</v>
          </cell>
          <cell r="L157" t="str">
            <v>Last communication 88, total 2 membership</v>
          </cell>
        </row>
        <row r="158">
          <cell r="D158" t="str">
            <v>101179 1</v>
          </cell>
          <cell r="E158" t="str">
            <v>Madhusudhan Shipping Agents Pvt Ltd</v>
          </cell>
          <cell r="F158">
            <v>30500</v>
          </cell>
          <cell r="G158" t="str">
            <v>Nil</v>
          </cell>
          <cell r="I158" t="str">
            <v>Cancelled</v>
          </cell>
          <cell r="K158" t="str">
            <v>Cancelled</v>
          </cell>
          <cell r="L158" t="str">
            <v>Refund Rs 30500X2= Rs 61000/-
Chq-242732-06.01.1994 (SBOP)</v>
          </cell>
        </row>
        <row r="159">
          <cell r="D159" t="str">
            <v>101180 1</v>
          </cell>
          <cell r="E159" t="str">
            <v>Madhusudhan Shipping Agents Pvt Ltd</v>
          </cell>
          <cell r="F159">
            <v>30500</v>
          </cell>
          <cell r="G159" t="str">
            <v>Nil</v>
          </cell>
          <cell r="I159" t="str">
            <v>Cancelled</v>
          </cell>
          <cell r="K159" t="str">
            <v>Cancelled</v>
          </cell>
          <cell r="L159" t="str">
            <v>Refund Rs 30500X2= Rs 61000/-
Chq-242732-06.01.1994 (SBOP)</v>
          </cell>
        </row>
        <row r="160">
          <cell r="D160" t="str">
            <v>101145 1</v>
          </cell>
          <cell r="E160" t="str">
            <v>Dinesh D Challa</v>
          </cell>
          <cell r="F160">
            <v>22500</v>
          </cell>
          <cell r="G160">
            <v>23400</v>
          </cell>
          <cell r="I160" t="str">
            <v>I.R.M</v>
          </cell>
          <cell r="L160" t="str">
            <v>Last communication 92</v>
          </cell>
        </row>
        <row r="161">
          <cell r="D161" t="str">
            <v>200280 1</v>
          </cell>
          <cell r="E161" t="str">
            <v>Rajadhiraj Industries Ltd</v>
          </cell>
          <cell r="F161">
            <v>30500</v>
          </cell>
          <cell r="G161">
            <v>31800</v>
          </cell>
          <cell r="I161" t="str">
            <v>I.R.M</v>
          </cell>
          <cell r="L161" t="str">
            <v>Last communication 95, total 2 membership</v>
          </cell>
        </row>
        <row r="162">
          <cell r="D162" t="str">
            <v>200295 1</v>
          </cell>
          <cell r="E162" t="str">
            <v>Arm Group Enterprises</v>
          </cell>
          <cell r="F162">
            <v>30500</v>
          </cell>
          <cell r="G162" t="str">
            <v>Nil</v>
          </cell>
          <cell r="I162" t="str">
            <v>Cancelled</v>
          </cell>
          <cell r="K162" t="str">
            <v>Cancelled</v>
          </cell>
          <cell r="L162" t="str">
            <v>Refund Rs 30500/-
chq-242585-22.11.93 (SBOP)</v>
          </cell>
        </row>
        <row r="163">
          <cell r="D163" t="str">
            <v>200306 1</v>
          </cell>
          <cell r="E163" t="str">
            <v>R.A Sharma</v>
          </cell>
          <cell r="F163">
            <v>31800</v>
          </cell>
          <cell r="G163" t="str">
            <v>Nil</v>
          </cell>
          <cell r="I163" t="str">
            <v>Cancelled</v>
          </cell>
          <cell r="K163" t="str">
            <v>Cancelled</v>
          </cell>
          <cell r="L163" t="str">
            <v>Cancelled</v>
          </cell>
        </row>
        <row r="164">
          <cell r="D164" t="str">
            <v>200308 1</v>
          </cell>
          <cell r="E164" t="str">
            <v>Biplab lal</v>
          </cell>
          <cell r="F164">
            <v>22500</v>
          </cell>
          <cell r="G164">
            <v>22500</v>
          </cell>
          <cell r="I164" t="str">
            <v>I.R.M</v>
          </cell>
          <cell r="L164" t="str">
            <v>Last communication 96</v>
          </cell>
        </row>
        <row r="165">
          <cell r="D165" t="str">
            <v>200309 1</v>
          </cell>
          <cell r="E165" t="str">
            <v>probhat Mukherjee</v>
          </cell>
          <cell r="F165">
            <v>16000</v>
          </cell>
          <cell r="G165">
            <v>16000</v>
          </cell>
          <cell r="I165" t="str">
            <v>I.R.M</v>
          </cell>
          <cell r="L165" t="str">
            <v>Last communication 89</v>
          </cell>
        </row>
        <row r="166">
          <cell r="D166" t="str">
            <v>101183 1</v>
          </cell>
          <cell r="E166" t="str">
            <v>Super Cargo (I) Pvt Ltd</v>
          </cell>
          <cell r="F166">
            <v>30500</v>
          </cell>
          <cell r="G166">
            <v>31800</v>
          </cell>
          <cell r="I166" t="str">
            <v>I.R.M</v>
          </cell>
          <cell r="L166" t="str">
            <v>Last communication 90</v>
          </cell>
        </row>
        <row r="167">
          <cell r="D167" t="str">
            <v>101185 1</v>
          </cell>
          <cell r="E167" t="str">
            <v>Saraswati Cleaning Agency</v>
          </cell>
          <cell r="F167">
            <v>30500</v>
          </cell>
          <cell r="G167">
            <v>30500</v>
          </cell>
          <cell r="I167" t="str">
            <v>I.R.M</v>
          </cell>
          <cell r="L167" t="str">
            <v>Last communication 94</v>
          </cell>
        </row>
        <row r="168">
          <cell r="D168" t="str">
            <v>101186 1</v>
          </cell>
          <cell r="E168" t="str">
            <v>Saraswati Cleaning Agency</v>
          </cell>
          <cell r="F168">
            <v>17500</v>
          </cell>
          <cell r="G168">
            <v>17500</v>
          </cell>
          <cell r="I168" t="str">
            <v>I.R.M</v>
          </cell>
          <cell r="L168" t="str">
            <v>Total 4 membership</v>
          </cell>
        </row>
        <row r="169">
          <cell r="D169" t="str">
            <v>101187 1</v>
          </cell>
          <cell r="E169" t="str">
            <v>Saraswati Cleaning Agency</v>
          </cell>
          <cell r="F169">
            <v>17500</v>
          </cell>
          <cell r="G169">
            <v>17500</v>
          </cell>
          <cell r="I169" t="str">
            <v>I.R.M</v>
          </cell>
          <cell r="L169" t="str">
            <v>Last communication 94</v>
          </cell>
        </row>
        <row r="170">
          <cell r="D170" t="str">
            <v>101198 1</v>
          </cell>
          <cell r="E170" t="str">
            <v>Pimpalapure Baburao</v>
          </cell>
          <cell r="F170">
            <v>30500</v>
          </cell>
          <cell r="G170">
            <v>30500</v>
          </cell>
          <cell r="I170" t="str">
            <v>I.R.M</v>
          </cell>
          <cell r="L170" t="str">
            <v>Last communication 90</v>
          </cell>
        </row>
        <row r="171">
          <cell r="D171" t="str">
            <v>400062 1</v>
          </cell>
          <cell r="E171" t="str">
            <v>Vipin Handa</v>
          </cell>
          <cell r="F171">
            <v>30500</v>
          </cell>
          <cell r="G171">
            <v>31800</v>
          </cell>
          <cell r="I171" t="str">
            <v>I.R.M</v>
          </cell>
          <cell r="L171" t="str">
            <v>Last communication 92</v>
          </cell>
        </row>
        <row r="172">
          <cell r="D172" t="str">
            <v>500095 1</v>
          </cell>
          <cell r="E172" t="str">
            <v>Mekanenkata Manohar Krishna Apparao</v>
          </cell>
          <cell r="F172">
            <v>22500</v>
          </cell>
          <cell r="G172">
            <v>23400</v>
          </cell>
          <cell r="I172" t="str">
            <v>I.R.M</v>
          </cell>
          <cell r="L172" t="str">
            <v>Last communication 90</v>
          </cell>
        </row>
        <row r="173">
          <cell r="D173" t="str">
            <v>301064 1</v>
          </cell>
          <cell r="E173" t="str">
            <v>Saroj Bajpal</v>
          </cell>
          <cell r="F173">
            <v>30500</v>
          </cell>
          <cell r="G173">
            <v>30500</v>
          </cell>
          <cell r="I173" t="str">
            <v>I.R.M</v>
          </cell>
          <cell r="L173" t="str">
            <v>Only application form filed &amp; 3 membership in goa,</v>
          </cell>
        </row>
        <row r="174">
          <cell r="D174" t="str">
            <v>101142 1</v>
          </cell>
          <cell r="E174" t="str">
            <v>Shailesh Chinubhai Sheth</v>
          </cell>
          <cell r="F174">
            <v>17500</v>
          </cell>
          <cell r="G174">
            <v>18200</v>
          </cell>
          <cell r="I174" t="str">
            <v>I.R.M</v>
          </cell>
          <cell r="L174" t="str">
            <v>Last communication 89 (one pic-1947 Pahalgam)</v>
          </cell>
        </row>
        <row r="175">
          <cell r="D175" t="str">
            <v>101204 1</v>
          </cell>
          <cell r="E175" t="str">
            <v>Amul Devendra Desai</v>
          </cell>
          <cell r="F175">
            <v>17500</v>
          </cell>
          <cell r="G175">
            <v>18200</v>
          </cell>
          <cell r="I175" t="str">
            <v>I.R.M</v>
          </cell>
          <cell r="L175" t="str">
            <v xml:space="preserve">Last communication 89 </v>
          </cell>
        </row>
        <row r="176">
          <cell r="D176" t="str">
            <v>101207 1</v>
          </cell>
          <cell r="E176" t="str">
            <v>Pushkar Ratnakar Wagh</v>
          </cell>
          <cell r="F176">
            <v>22500</v>
          </cell>
          <cell r="G176">
            <v>23400</v>
          </cell>
          <cell r="I176" t="str">
            <v>I.R.M</v>
          </cell>
          <cell r="L176" t="str">
            <v>Last communication 89</v>
          </cell>
        </row>
        <row r="177">
          <cell r="D177" t="str">
            <v>200321 2</v>
          </cell>
          <cell r="E177" t="str">
            <v>Prem Narula</v>
          </cell>
          <cell r="F177">
            <v>18200</v>
          </cell>
          <cell r="G177" t="str">
            <v>Nil</v>
          </cell>
          <cell r="I177" t="str">
            <v>Cancelled</v>
          </cell>
          <cell r="K177" t="str">
            <v>Cancelled</v>
          </cell>
          <cell r="L177" t="str">
            <v>Cancelled</v>
          </cell>
        </row>
        <row r="178">
          <cell r="D178" t="str">
            <v>200321 3</v>
          </cell>
          <cell r="E178" t="str">
            <v>Prem Narula</v>
          </cell>
          <cell r="F178">
            <v>18200</v>
          </cell>
          <cell r="G178" t="str">
            <v>Nil</v>
          </cell>
          <cell r="I178" t="str">
            <v>Cancelled</v>
          </cell>
          <cell r="K178" t="str">
            <v>Cancelled</v>
          </cell>
          <cell r="L178" t="str">
            <v>Cancelled</v>
          </cell>
        </row>
        <row r="179">
          <cell r="D179" t="str">
            <v>200321 4</v>
          </cell>
          <cell r="E179" t="str">
            <v>Prem Narula</v>
          </cell>
          <cell r="F179">
            <v>18200</v>
          </cell>
          <cell r="G179" t="str">
            <v>Nil</v>
          </cell>
          <cell r="I179" t="str">
            <v>Cancelled</v>
          </cell>
          <cell r="K179" t="str">
            <v>Cancelled</v>
          </cell>
          <cell r="L179" t="str">
            <v>Cancelled</v>
          </cell>
        </row>
        <row r="180">
          <cell r="D180" t="str">
            <v>200321 5</v>
          </cell>
          <cell r="E180" t="str">
            <v>Prem Narula</v>
          </cell>
          <cell r="F180">
            <v>18200</v>
          </cell>
          <cell r="G180" t="str">
            <v>Nil</v>
          </cell>
          <cell r="I180" t="str">
            <v>Cancelled</v>
          </cell>
          <cell r="K180" t="str">
            <v>Cancelled</v>
          </cell>
          <cell r="L180" t="str">
            <v>Cancelled</v>
          </cell>
        </row>
        <row r="181">
          <cell r="D181" t="str">
            <v>200321 6</v>
          </cell>
          <cell r="E181" t="str">
            <v>Prem Narula</v>
          </cell>
          <cell r="F181">
            <v>18200</v>
          </cell>
          <cell r="G181" t="str">
            <v>Nil</v>
          </cell>
          <cell r="I181" t="str">
            <v>Cancelled</v>
          </cell>
          <cell r="K181" t="str">
            <v>Cancelled</v>
          </cell>
          <cell r="L181" t="str">
            <v>Cancelled</v>
          </cell>
        </row>
        <row r="182">
          <cell r="D182" t="str">
            <v>200325 1</v>
          </cell>
          <cell r="E182" t="str">
            <v>Santosh Electronics P Ltd</v>
          </cell>
          <cell r="F182">
            <v>30500</v>
          </cell>
          <cell r="G182">
            <v>30500</v>
          </cell>
          <cell r="I182" t="str">
            <v>I.R.M</v>
          </cell>
          <cell r="L182" t="str">
            <v>Last communication 89</v>
          </cell>
        </row>
        <row r="183">
          <cell r="D183" t="str">
            <v>200327 1</v>
          </cell>
          <cell r="E183" t="str">
            <v>M/S Shri Baidhyanath Ayurved Bhawan Ltd</v>
          </cell>
          <cell r="F183">
            <v>30500</v>
          </cell>
          <cell r="G183" t="str">
            <v>Nil</v>
          </cell>
          <cell r="I183" t="str">
            <v>Cancelled</v>
          </cell>
          <cell r="K183" t="str">
            <v>Cancelled</v>
          </cell>
          <cell r="L183" t="str">
            <v>Refund Rs 30500/-Chq-465731-25.5.94,
 2 more membership</v>
          </cell>
        </row>
        <row r="184">
          <cell r="D184" t="str">
            <v>301086 1</v>
          </cell>
          <cell r="E184" t="str">
            <v>Rohit Agarwal</v>
          </cell>
          <cell r="F184">
            <v>30500</v>
          </cell>
          <cell r="G184">
            <v>30500</v>
          </cell>
          <cell r="I184" t="str">
            <v>I.R.M</v>
          </cell>
          <cell r="L184" t="str">
            <v>Last communication 08</v>
          </cell>
        </row>
        <row r="185">
          <cell r="D185" t="str">
            <v>301094 1</v>
          </cell>
          <cell r="E185" t="str">
            <v>Sanjay Jain</v>
          </cell>
          <cell r="F185">
            <v>30500</v>
          </cell>
          <cell r="G185">
            <v>31800</v>
          </cell>
          <cell r="I185" t="str">
            <v>I.R.M</v>
          </cell>
          <cell r="L185" t="str">
            <v>Last communication 94</v>
          </cell>
        </row>
        <row r="186">
          <cell r="D186" t="str">
            <v>301099 1</v>
          </cell>
          <cell r="E186" t="str">
            <v>Vijay Kumar Sethi</v>
          </cell>
          <cell r="F186">
            <v>22500</v>
          </cell>
          <cell r="G186">
            <v>23400</v>
          </cell>
          <cell r="I186" t="str">
            <v>I.R.M</v>
          </cell>
          <cell r="L186" t="str">
            <v>Legal documents filed</v>
          </cell>
        </row>
        <row r="187">
          <cell r="D187" t="str">
            <v>301095 1</v>
          </cell>
          <cell r="E187" t="str">
            <v xml:space="preserve">Gripwel Fastners </v>
          </cell>
          <cell r="F187">
            <v>17500</v>
          </cell>
          <cell r="G187">
            <v>17500</v>
          </cell>
          <cell r="I187" t="str">
            <v>I.R.M</v>
          </cell>
          <cell r="L187" t="str">
            <v>Last communication 02, total 3 membership (One Goa)</v>
          </cell>
        </row>
        <row r="188">
          <cell r="D188" t="str">
            <v>301096 1</v>
          </cell>
          <cell r="E188" t="str">
            <v xml:space="preserve">Gripwel Fastners </v>
          </cell>
          <cell r="F188">
            <v>17500</v>
          </cell>
          <cell r="G188">
            <v>17500</v>
          </cell>
          <cell r="I188" t="str">
            <v>I.R.M</v>
          </cell>
          <cell r="L188" t="str">
            <v>Last communication 96</v>
          </cell>
        </row>
        <row r="189">
          <cell r="D189" t="str">
            <v>301160 1</v>
          </cell>
          <cell r="E189" t="str">
            <v>K Mohan India Pvt Ltd</v>
          </cell>
          <cell r="F189">
            <v>22500</v>
          </cell>
          <cell r="G189">
            <v>23400</v>
          </cell>
          <cell r="I189" t="str">
            <v>I.R.M</v>
          </cell>
          <cell r="L189" t="str">
            <v>Last communication 92</v>
          </cell>
        </row>
        <row r="190">
          <cell r="D190" t="str">
            <v>301152 1</v>
          </cell>
          <cell r="E190" t="str">
            <v>Vijay Kumar Sanu</v>
          </cell>
          <cell r="F190">
            <v>30500</v>
          </cell>
          <cell r="G190">
            <v>31800</v>
          </cell>
          <cell r="I190" t="str">
            <v>I.R.M</v>
          </cell>
          <cell r="L190" t="str">
            <v>Last communication 95</v>
          </cell>
        </row>
        <row r="191">
          <cell r="D191" t="str">
            <v>301179 1</v>
          </cell>
          <cell r="E191" t="str">
            <v>Roopa Sood</v>
          </cell>
          <cell r="F191">
            <v>17500</v>
          </cell>
          <cell r="G191">
            <v>18200</v>
          </cell>
          <cell r="I191" t="str">
            <v>I.R.M</v>
          </cell>
          <cell r="L191" t="str">
            <v>Last communication 09</v>
          </cell>
        </row>
        <row r="192">
          <cell r="D192" t="str">
            <v>301180 1</v>
          </cell>
          <cell r="E192" t="str">
            <v>Rajendra Sood</v>
          </cell>
          <cell r="F192">
            <v>17500</v>
          </cell>
          <cell r="G192">
            <v>18200</v>
          </cell>
          <cell r="I192" t="str">
            <v>I.R.M</v>
          </cell>
          <cell r="K192" t="str">
            <v xml:space="preserve"> </v>
          </cell>
          <cell r="L192" t="str">
            <v>Last communication 08</v>
          </cell>
        </row>
        <row r="193">
          <cell r="D193" t="str">
            <v>100331 2</v>
          </cell>
          <cell r="E193" t="str">
            <v>Lalitha Raju</v>
          </cell>
          <cell r="F193">
            <v>19500</v>
          </cell>
          <cell r="G193" t="str">
            <v>Nil</v>
          </cell>
          <cell r="I193" t="str">
            <v>Cancelled</v>
          </cell>
          <cell r="K193" t="str">
            <v>Cancelled</v>
          </cell>
          <cell r="L193" t="str">
            <v>Legal satelment</v>
          </cell>
        </row>
        <row r="194">
          <cell r="D194" t="str">
            <v>101224 1</v>
          </cell>
          <cell r="E194" t="str">
            <v>Suresh Veri Vohra</v>
          </cell>
          <cell r="F194">
            <v>28975</v>
          </cell>
          <cell r="G194">
            <v>28975</v>
          </cell>
          <cell r="I194" t="str">
            <v>I.R.M</v>
          </cell>
          <cell r="L194" t="str">
            <v>Last communication 95, some legal documents filed</v>
          </cell>
        </row>
        <row r="195">
          <cell r="D195" t="str">
            <v>101230 1</v>
          </cell>
          <cell r="E195" t="str">
            <v>Gautam Atha</v>
          </cell>
          <cell r="F195">
            <v>22500</v>
          </cell>
          <cell r="G195">
            <v>22500</v>
          </cell>
          <cell r="I195" t="str">
            <v>I.R.M</v>
          </cell>
          <cell r="L195" t="str">
            <v>Last communication 02, total 1 membership (One Goa)</v>
          </cell>
        </row>
        <row r="196">
          <cell r="D196" t="str">
            <v>101233 1</v>
          </cell>
          <cell r="E196" t="str">
            <v>Sadhna Sanjay Vaidhya</v>
          </cell>
          <cell r="F196">
            <v>30500</v>
          </cell>
          <cell r="G196">
            <v>31800</v>
          </cell>
          <cell r="I196" t="str">
            <v>I.R.M</v>
          </cell>
          <cell r="L196" t="str">
            <v>Last communication 89</v>
          </cell>
        </row>
        <row r="197">
          <cell r="D197" t="str">
            <v>101237 1</v>
          </cell>
          <cell r="E197" t="str">
            <v>Manoj Kumar Gopi Kishan Gupta</v>
          </cell>
          <cell r="F197">
            <v>15500</v>
          </cell>
          <cell r="G197">
            <v>15500</v>
          </cell>
          <cell r="I197" t="str">
            <v>I.R.M</v>
          </cell>
          <cell r="L197" t="str">
            <v>Last communication 08</v>
          </cell>
        </row>
        <row r="198">
          <cell r="D198" t="str">
            <v>101241 1</v>
          </cell>
          <cell r="E198" t="str">
            <v>Vikram A Patel</v>
          </cell>
          <cell r="F198">
            <v>22500</v>
          </cell>
          <cell r="G198">
            <v>23400</v>
          </cell>
          <cell r="I198" t="str">
            <v>I.R.M</v>
          </cell>
          <cell r="L198" t="str">
            <v>Last communication 08</v>
          </cell>
        </row>
        <row r="199">
          <cell r="D199" t="str">
            <v>101252 1</v>
          </cell>
          <cell r="E199" t="str">
            <v>Vimla A Sidhwani</v>
          </cell>
          <cell r="F199">
            <v>31800</v>
          </cell>
          <cell r="G199">
            <v>28600</v>
          </cell>
          <cell r="I199" t="str">
            <v>Outstanding</v>
          </cell>
          <cell r="J199" t="str">
            <v>Outstanding</v>
          </cell>
          <cell r="L199" t="str">
            <v>Last communication 93
(Outstanding Rs 3200/-)</v>
          </cell>
        </row>
        <row r="200">
          <cell r="D200" t="str">
            <v>300961 1</v>
          </cell>
          <cell r="E200" t="str">
            <v>Subodh Jain</v>
          </cell>
          <cell r="F200">
            <v>22500</v>
          </cell>
          <cell r="G200">
            <v>23400</v>
          </cell>
          <cell r="I200" t="str">
            <v>I.R.M</v>
          </cell>
          <cell r="L200" t="str">
            <v>Application form not filled</v>
          </cell>
        </row>
        <row r="201">
          <cell r="D201" t="str">
            <v>101201 1</v>
          </cell>
          <cell r="E201" t="str">
            <v>Vipin Jethalal Gandhi</v>
          </cell>
          <cell r="F201">
            <v>22500</v>
          </cell>
          <cell r="G201">
            <v>23400</v>
          </cell>
          <cell r="H201" t="str">
            <v>R.M</v>
          </cell>
          <cell r="I201" t="str">
            <v>R.M</v>
          </cell>
          <cell r="L201" t="str">
            <v>Last communication 12</v>
          </cell>
        </row>
        <row r="202">
          <cell r="D202" t="str">
            <v>200334 1</v>
          </cell>
          <cell r="E202" t="str">
            <v>Tania Sharma</v>
          </cell>
          <cell r="F202">
            <v>30500</v>
          </cell>
          <cell r="G202" t="str">
            <v>Nil</v>
          </cell>
          <cell r="I202" t="str">
            <v>Cancelled</v>
          </cell>
          <cell r="K202" t="str">
            <v>Cancelled</v>
          </cell>
          <cell r="L202" t="str">
            <v>Cancelled</v>
          </cell>
        </row>
        <row r="203">
          <cell r="D203" t="str">
            <v>200333 1</v>
          </cell>
          <cell r="E203" t="str">
            <v>Neha Sharma</v>
          </cell>
          <cell r="F203">
            <v>31800</v>
          </cell>
          <cell r="G203" t="str">
            <v>Nil</v>
          </cell>
          <cell r="I203" t="str">
            <v>Cancelled</v>
          </cell>
          <cell r="K203" t="str">
            <v>Cancelled</v>
          </cell>
          <cell r="L203" t="str">
            <v>Refund Rs 33500/- chq-465722-18.5.94(SBOP)</v>
          </cell>
        </row>
        <row r="204">
          <cell r="D204" t="str">
            <v>200336 1</v>
          </cell>
          <cell r="E204" t="str">
            <v>Udayan Sen</v>
          </cell>
          <cell r="F204">
            <v>30500</v>
          </cell>
          <cell r="G204">
            <v>31800</v>
          </cell>
          <cell r="I204" t="str">
            <v>I.R.M</v>
          </cell>
          <cell r="L204" t="str">
            <v>Last communication 89</v>
          </cell>
        </row>
        <row r="205">
          <cell r="D205" t="str">
            <v>301173 1</v>
          </cell>
          <cell r="E205" t="str">
            <v>Palayil Anuradha Balram</v>
          </cell>
          <cell r="F205">
            <v>22500</v>
          </cell>
          <cell r="G205">
            <v>23400</v>
          </cell>
          <cell r="I205" t="str">
            <v>I.R.M</v>
          </cell>
          <cell r="L205" t="str">
            <v>Last communication 93</v>
          </cell>
        </row>
        <row r="206">
          <cell r="D206" t="str">
            <v>301174 1</v>
          </cell>
          <cell r="E206" t="str">
            <v>Ashu Gupta</v>
          </cell>
          <cell r="F206">
            <v>22500</v>
          </cell>
          <cell r="G206" t="str">
            <v>Nil</v>
          </cell>
          <cell r="I206" t="str">
            <v>Cancelled</v>
          </cell>
          <cell r="K206" t="str">
            <v>Cancelled</v>
          </cell>
          <cell r="L206" t="str">
            <v>(Information not founded in RIMES)</v>
          </cell>
        </row>
        <row r="207">
          <cell r="D207" t="str">
            <v>301178 1</v>
          </cell>
          <cell r="E207" t="str">
            <v>Baldeep Singh</v>
          </cell>
          <cell r="F207">
            <v>30500</v>
          </cell>
          <cell r="G207">
            <v>31800</v>
          </cell>
          <cell r="I207" t="str">
            <v>I.R.M</v>
          </cell>
          <cell r="L207" t="str">
            <v>Last communication 04, total 2 membership</v>
          </cell>
        </row>
        <row r="208">
          <cell r="D208" t="str">
            <v>301182 1</v>
          </cell>
          <cell r="E208" t="str">
            <v>Neeraj</v>
          </cell>
          <cell r="F208">
            <v>17500</v>
          </cell>
          <cell r="G208">
            <v>18200</v>
          </cell>
          <cell r="I208" t="str">
            <v>I.R.M</v>
          </cell>
          <cell r="L208" t="str">
            <v>Last communication 89</v>
          </cell>
        </row>
        <row r="209">
          <cell r="D209" t="str">
            <v>400038 1</v>
          </cell>
          <cell r="E209" t="str">
            <v>Rameshchand Nahar</v>
          </cell>
          <cell r="F209">
            <v>30500</v>
          </cell>
          <cell r="G209" t="str">
            <v>Nil</v>
          </cell>
          <cell r="I209" t="str">
            <v>Cancelled</v>
          </cell>
          <cell r="K209" t="str">
            <v>Cancelled</v>
          </cell>
          <cell r="L209" t="str">
            <v>Refund Rs 30500/-Chq-592742-31.12.92(Canara Bank)</v>
          </cell>
        </row>
        <row r="210">
          <cell r="D210" t="str">
            <v>400098 1</v>
          </cell>
          <cell r="E210" t="str">
            <v>M/S Prashanth Cylinders</v>
          </cell>
          <cell r="F210">
            <v>18200</v>
          </cell>
          <cell r="G210" t="str">
            <v>Nil</v>
          </cell>
          <cell r="I210" t="str">
            <v>Cancelled</v>
          </cell>
          <cell r="K210" t="str">
            <v>Cancelled</v>
          </cell>
          <cell r="L210" t="str">
            <v>Refund Rs 18200/-Chq-470982-31.5.94(SBOP)</v>
          </cell>
        </row>
        <row r="211">
          <cell r="D211" t="str">
            <v>400099 1</v>
          </cell>
          <cell r="E211" t="str">
            <v>M/S Prashanth Cylinders</v>
          </cell>
          <cell r="F211">
            <v>18200</v>
          </cell>
          <cell r="G211" t="str">
            <v>Nil</v>
          </cell>
          <cell r="I211" t="str">
            <v>Cancelled</v>
          </cell>
          <cell r="K211" t="str">
            <v>Cancelled</v>
          </cell>
          <cell r="L211" t="str">
            <v>Refund Rs 18200/-Chq-470982-31.5.94(SBOP)</v>
          </cell>
        </row>
        <row r="212">
          <cell r="D212" t="str">
            <v>400101 1</v>
          </cell>
          <cell r="E212" t="str">
            <v>Sashil G Namoshi</v>
          </cell>
          <cell r="F212">
            <v>23400</v>
          </cell>
          <cell r="G212" t="str">
            <v>Nil</v>
          </cell>
          <cell r="I212" t="str">
            <v>Cancelled</v>
          </cell>
          <cell r="K212" t="str">
            <v>Cancelled</v>
          </cell>
          <cell r="L212" t="str">
            <v>Refund Rs 23400/-Chq-465732-25.5.94(SBOP)</v>
          </cell>
        </row>
        <row r="213">
          <cell r="D213" t="str">
            <v>200339 1</v>
          </cell>
          <cell r="E213" t="str">
            <v>Techno Electric Corporation</v>
          </cell>
          <cell r="F213">
            <v>30500</v>
          </cell>
          <cell r="G213">
            <v>31800</v>
          </cell>
          <cell r="I213" t="str">
            <v>I.R.M</v>
          </cell>
          <cell r="L213" t="str">
            <v>Last communication 08</v>
          </cell>
        </row>
        <row r="214">
          <cell r="D214" t="str">
            <v>101262 1</v>
          </cell>
          <cell r="E214" t="str">
            <v>Mukundari Brothers</v>
          </cell>
          <cell r="F214">
            <v>23400</v>
          </cell>
          <cell r="G214">
            <v>21100</v>
          </cell>
          <cell r="I214" t="str">
            <v>Outstanding</v>
          </cell>
          <cell r="J214" t="str">
            <v>Outstanding</v>
          </cell>
          <cell r="L214" t="str">
            <v>Last communication 89
(Outstanding Rs 2300/-)</v>
          </cell>
        </row>
        <row r="215">
          <cell r="D215" t="str">
            <v>101268 1</v>
          </cell>
          <cell r="E215" t="str">
            <v>Rohit N Meghani</v>
          </cell>
          <cell r="F215">
            <v>22500</v>
          </cell>
          <cell r="G215">
            <v>23400</v>
          </cell>
          <cell r="I215" t="str">
            <v>I.R.M</v>
          </cell>
          <cell r="L215" t="str">
            <v>Last communication 01</v>
          </cell>
        </row>
        <row r="216">
          <cell r="D216" t="str">
            <v>101275 1</v>
          </cell>
          <cell r="E216" t="str">
            <v>Suvarna Shah</v>
          </cell>
          <cell r="F216">
            <v>22500</v>
          </cell>
          <cell r="G216">
            <v>23400</v>
          </cell>
          <cell r="I216" t="str">
            <v>I.R.M</v>
          </cell>
          <cell r="L216" t="str">
            <v>Last communication 94</v>
          </cell>
        </row>
        <row r="217">
          <cell r="D217" t="str">
            <v>101276 1</v>
          </cell>
          <cell r="E217" t="str">
            <v>Harish Shah</v>
          </cell>
          <cell r="F217">
            <v>22500</v>
          </cell>
          <cell r="G217">
            <v>23400</v>
          </cell>
          <cell r="I217" t="str">
            <v>I.R.M</v>
          </cell>
          <cell r="L217" t="str">
            <v>Last communication 01, total 2 membership</v>
          </cell>
        </row>
        <row r="218">
          <cell r="D218" t="str">
            <v>301187 1</v>
          </cell>
          <cell r="E218" t="str">
            <v>Gyanwali Srivastava</v>
          </cell>
          <cell r="F218">
            <v>17500</v>
          </cell>
          <cell r="G218" t="str">
            <v>Nil</v>
          </cell>
          <cell r="I218" t="str">
            <v>Cancelled</v>
          </cell>
          <cell r="K218" t="str">
            <v>Cancelled</v>
          </cell>
          <cell r="L218" t="str">
            <v>Cancelled</v>
          </cell>
        </row>
        <row r="219">
          <cell r="D219" t="str">
            <v>301211 1</v>
          </cell>
          <cell r="E219" t="str">
            <v>Madhu Kumar Arenja</v>
          </cell>
          <cell r="F219">
            <v>17500</v>
          </cell>
          <cell r="G219">
            <v>18200</v>
          </cell>
          <cell r="I219" t="str">
            <v>I.R.M</v>
          </cell>
          <cell r="L219" t="str">
            <v>Last communication 89</v>
          </cell>
        </row>
        <row r="220">
          <cell r="D220" t="str">
            <v>301212 1</v>
          </cell>
          <cell r="E220" t="str">
            <v>Surinder Arenja</v>
          </cell>
          <cell r="F220">
            <v>17500</v>
          </cell>
          <cell r="G220">
            <v>18200</v>
          </cell>
          <cell r="I220" t="str">
            <v>I.R.M</v>
          </cell>
          <cell r="L220" t="str">
            <v>Last communication 89</v>
          </cell>
        </row>
        <row r="221">
          <cell r="D221" t="str">
            <v>301215 1</v>
          </cell>
          <cell r="E221" t="str">
            <v>Brij Mohan Mehra</v>
          </cell>
          <cell r="F221">
            <v>22500</v>
          </cell>
          <cell r="G221">
            <v>23400</v>
          </cell>
          <cell r="I221" t="str">
            <v>I.R.M</v>
          </cell>
          <cell r="L221" t="str">
            <v>Last communication 05</v>
          </cell>
        </row>
        <row r="222">
          <cell r="D222" t="str">
            <v>301240 1</v>
          </cell>
          <cell r="E222" t="str">
            <v>Guru Overseas Pvt Ltd</v>
          </cell>
          <cell r="F222">
            <v>30500</v>
          </cell>
          <cell r="G222" t="str">
            <v>Nil</v>
          </cell>
          <cell r="I222" t="str">
            <v>File-Miss</v>
          </cell>
          <cell r="L222" t="str">
            <v>All detail of member's missed from file</v>
          </cell>
        </row>
        <row r="223">
          <cell r="D223" t="str">
            <v>301241 1</v>
          </cell>
          <cell r="E223" t="str">
            <v>Rakesh Kumar Bhalla</v>
          </cell>
          <cell r="F223">
            <v>17500</v>
          </cell>
          <cell r="G223">
            <v>13900</v>
          </cell>
          <cell r="I223" t="str">
            <v>File-Miss</v>
          </cell>
          <cell r="L223" t="str">
            <v>All detail of member's missed from file</v>
          </cell>
        </row>
        <row r="224">
          <cell r="D224" t="str">
            <v>200345 1</v>
          </cell>
          <cell r="E224" t="str">
            <v>M/S Cygent India</v>
          </cell>
          <cell r="F224">
            <v>22500</v>
          </cell>
          <cell r="G224">
            <v>23400</v>
          </cell>
          <cell r="I224" t="str">
            <v>I.R.M</v>
          </cell>
          <cell r="L224" t="str">
            <v>Last Communication 01 
(Pahalgam-2691, 2692, 2693, &amp; goa 2696, 2697, 2698)</v>
          </cell>
        </row>
        <row r="225">
          <cell r="D225" t="str">
            <v>200346 1</v>
          </cell>
          <cell r="E225" t="str">
            <v>M/S Cygent India</v>
          </cell>
          <cell r="F225">
            <v>22500</v>
          </cell>
          <cell r="G225">
            <v>23400</v>
          </cell>
          <cell r="I225" t="str">
            <v>I.R.M</v>
          </cell>
          <cell r="L225" t="str">
            <v>Last Communication 01 
(Pahalgam-2691, 2692, 2693, &amp; goa 2696, 2697, 2698)</v>
          </cell>
        </row>
        <row r="226">
          <cell r="D226" t="str">
            <v>200347 1</v>
          </cell>
          <cell r="E226" t="str">
            <v>M/S Cygent India</v>
          </cell>
          <cell r="F226">
            <v>17500</v>
          </cell>
          <cell r="G226">
            <v>18200</v>
          </cell>
          <cell r="I226" t="str">
            <v>I.R.M</v>
          </cell>
          <cell r="L226" t="str">
            <v>Last Communication 01 
(Pahalgam-2691, 2692, 2693, &amp; goa 2696, 2697, 2698)</v>
          </cell>
        </row>
        <row r="227">
          <cell r="D227" t="str">
            <v>200353 1</v>
          </cell>
          <cell r="E227" t="str">
            <v>Subodh Chopra</v>
          </cell>
          <cell r="F227">
            <v>22500</v>
          </cell>
          <cell r="G227">
            <v>22500</v>
          </cell>
          <cell r="I227" t="str">
            <v>I.R.M</v>
          </cell>
          <cell r="L227" t="str">
            <v>Last communication 89</v>
          </cell>
        </row>
        <row r="228">
          <cell r="D228" t="str">
            <v>301245 1</v>
          </cell>
          <cell r="E228" t="str">
            <v>Avinash Chandra</v>
          </cell>
          <cell r="F228">
            <v>31800</v>
          </cell>
          <cell r="G228">
            <v>25400</v>
          </cell>
          <cell r="I228" t="str">
            <v>Outstanding</v>
          </cell>
          <cell r="J228" t="str">
            <v>Outstanding</v>
          </cell>
          <cell r="L228" t="str">
            <v>Last communication 89
(Outastanding Rs 6400/-)</v>
          </cell>
        </row>
        <row r="229">
          <cell r="D229" t="str">
            <v>101267 1</v>
          </cell>
          <cell r="E229" t="str">
            <v>Kirthi Jamnadas Doshi</v>
          </cell>
          <cell r="F229">
            <v>23400</v>
          </cell>
          <cell r="G229">
            <v>21100</v>
          </cell>
          <cell r="I229" t="str">
            <v>Outstanding</v>
          </cell>
          <cell r="J229" t="str">
            <v>Outstanding</v>
          </cell>
          <cell r="L229" t="str">
            <v>Last communication 89
(Outstanding Rs 2300/-)</v>
          </cell>
        </row>
        <row r="230">
          <cell r="D230" t="str">
            <v>101269 1</v>
          </cell>
          <cell r="E230" t="str">
            <v>Daksha Jamnadas Doshi</v>
          </cell>
          <cell r="F230">
            <v>23400</v>
          </cell>
          <cell r="G230">
            <v>21100</v>
          </cell>
          <cell r="I230" t="str">
            <v>Outstanding</v>
          </cell>
          <cell r="J230" t="str">
            <v>Outstanding</v>
          </cell>
          <cell r="L230" t="str">
            <v>Last communication 89
(Outstanding Rs 2300/-)</v>
          </cell>
        </row>
        <row r="231">
          <cell r="D231" t="str">
            <v>200366 1</v>
          </cell>
          <cell r="E231" t="str">
            <v>Master Abhishek Agarwal</v>
          </cell>
          <cell r="F231">
            <v>22500</v>
          </cell>
          <cell r="G231">
            <v>22500</v>
          </cell>
          <cell r="I231" t="str">
            <v>I.R.M</v>
          </cell>
          <cell r="L231" t="str">
            <v>Last communication 89</v>
          </cell>
        </row>
        <row r="232">
          <cell r="D232" t="str">
            <v>200368 1</v>
          </cell>
          <cell r="E232" t="str">
            <v>Gajanand Bhalotia</v>
          </cell>
          <cell r="F232">
            <v>30500</v>
          </cell>
          <cell r="G232">
            <v>30500</v>
          </cell>
          <cell r="I232" t="str">
            <v>I.R.M</v>
          </cell>
          <cell r="L232" t="str">
            <v>Last communication 97, 
Some legal documents filed for Refund case date-31.01.97</v>
          </cell>
        </row>
        <row r="233">
          <cell r="D233" t="str">
            <v>200369 1</v>
          </cell>
          <cell r="E233" t="str">
            <v>Jayshree Rohatgi</v>
          </cell>
          <cell r="F233">
            <v>17500</v>
          </cell>
          <cell r="G233">
            <v>18200</v>
          </cell>
          <cell r="I233" t="str">
            <v>I.R.M</v>
          </cell>
          <cell r="L233" t="str">
            <v>Last communication 2001</v>
          </cell>
        </row>
        <row r="234">
          <cell r="D234" t="str">
            <v>301273 1</v>
          </cell>
          <cell r="E234" t="str">
            <v>Kamal Sachdev</v>
          </cell>
          <cell r="F234">
            <v>18200</v>
          </cell>
          <cell r="G234" t="str">
            <v>Nil</v>
          </cell>
          <cell r="I234" t="str">
            <v>Cancelled</v>
          </cell>
          <cell r="K234" t="str">
            <v>Cancelled</v>
          </cell>
          <cell r="L234" t="str">
            <v>Cancelled</v>
          </cell>
        </row>
        <row r="235">
          <cell r="D235" t="str">
            <v>301274 1</v>
          </cell>
          <cell r="E235" t="str">
            <v>Kamal Sachdev</v>
          </cell>
          <cell r="F235">
            <v>18200</v>
          </cell>
          <cell r="G235" t="str">
            <v>Nil</v>
          </cell>
          <cell r="I235" t="str">
            <v>Cancelled</v>
          </cell>
          <cell r="K235" t="str">
            <v>Cancelled</v>
          </cell>
          <cell r="L235" t="str">
            <v>Cancelled</v>
          </cell>
        </row>
        <row r="236">
          <cell r="D236" t="str">
            <v>301275 1</v>
          </cell>
          <cell r="E236" t="str">
            <v>Kamal Sachdev</v>
          </cell>
          <cell r="F236">
            <v>18200</v>
          </cell>
          <cell r="G236" t="str">
            <v>Nil</v>
          </cell>
          <cell r="I236" t="str">
            <v>Cancelled</v>
          </cell>
          <cell r="K236" t="str">
            <v>Cancelled</v>
          </cell>
          <cell r="L236" t="str">
            <v>Cancelled</v>
          </cell>
        </row>
        <row r="237">
          <cell r="D237" t="str">
            <v>301260 1</v>
          </cell>
          <cell r="E237" t="str">
            <v>Madhur Dusad</v>
          </cell>
          <cell r="F237">
            <v>23400</v>
          </cell>
          <cell r="G237">
            <v>16400</v>
          </cell>
          <cell r="I237" t="str">
            <v>Outstanding</v>
          </cell>
          <cell r="J237" t="str">
            <v>Outstanding</v>
          </cell>
          <cell r="L237" t="str">
            <v>Last communication 95
(Outstanding Rs 7000/-)</v>
          </cell>
        </row>
        <row r="238">
          <cell r="D238" t="str">
            <v>301287 1</v>
          </cell>
          <cell r="E238" t="str">
            <v>Arvind Walia</v>
          </cell>
          <cell r="F238">
            <v>17500</v>
          </cell>
          <cell r="G238" t="str">
            <v>Nil</v>
          </cell>
          <cell r="I238" t="str">
            <v>Cancelled</v>
          </cell>
          <cell r="K238" t="str">
            <v>Cancelled</v>
          </cell>
          <cell r="L238" t="str">
            <v>Cancelled</v>
          </cell>
        </row>
        <row r="239">
          <cell r="D239" t="str">
            <v>101307 1</v>
          </cell>
          <cell r="E239" t="str">
            <v>M/S Nirbhay Holidays Pvt Ltd</v>
          </cell>
          <cell r="F239">
            <v>22500</v>
          </cell>
          <cell r="G239" t="str">
            <v>Nil</v>
          </cell>
          <cell r="I239" t="str">
            <v>Cancelled</v>
          </cell>
          <cell r="K239" t="str">
            <v>Cancelled</v>
          </cell>
          <cell r="L239" t="str">
            <v>Refund Rs 22500/-Chq-448607-28.12.93(SBOP)</v>
          </cell>
        </row>
        <row r="240">
          <cell r="D240" t="str">
            <v>301181 1</v>
          </cell>
          <cell r="E240" t="str">
            <v>Amit Kumar</v>
          </cell>
          <cell r="F240">
            <v>17500</v>
          </cell>
          <cell r="G240">
            <v>18200</v>
          </cell>
          <cell r="I240" t="str">
            <v>I.R.M</v>
          </cell>
          <cell r="L240" t="str">
            <v>Last communication 89</v>
          </cell>
        </row>
        <row r="241">
          <cell r="D241" t="str">
            <v>301286 1</v>
          </cell>
          <cell r="E241" t="str">
            <v>Surinder Pal Kaur</v>
          </cell>
          <cell r="F241">
            <v>17500</v>
          </cell>
          <cell r="G241">
            <v>18200</v>
          </cell>
          <cell r="I241" t="str">
            <v>I.R.M</v>
          </cell>
          <cell r="L241" t="str">
            <v>Last communication 89</v>
          </cell>
        </row>
        <row r="242">
          <cell r="D242" t="str">
            <v>500133 1</v>
          </cell>
          <cell r="E242" t="str">
            <v>Rallyn Poncher George</v>
          </cell>
          <cell r="F242">
            <v>22500</v>
          </cell>
          <cell r="G242">
            <v>23400</v>
          </cell>
          <cell r="I242" t="str">
            <v>I.R.M</v>
          </cell>
          <cell r="L242" t="str">
            <v>Last communication 89</v>
          </cell>
        </row>
        <row r="243">
          <cell r="D243" t="str">
            <v>101222 1</v>
          </cell>
          <cell r="E243" t="str">
            <v>Anant Sanghvi</v>
          </cell>
          <cell r="F243">
            <v>28975</v>
          </cell>
          <cell r="G243">
            <v>28975</v>
          </cell>
          <cell r="I243" t="str">
            <v>I.R.M</v>
          </cell>
          <cell r="L243" t="str">
            <v>Membership transferred from one member to another member</v>
          </cell>
        </row>
        <row r="244">
          <cell r="D244" t="str">
            <v>101261 1</v>
          </cell>
          <cell r="E244" t="str">
            <v>Mrunal Sham Padgaonkar</v>
          </cell>
          <cell r="F244">
            <v>17500</v>
          </cell>
          <cell r="G244">
            <v>18200</v>
          </cell>
          <cell r="I244" t="str">
            <v>I.R.M</v>
          </cell>
          <cell r="L244" t="str">
            <v>Last communication 89</v>
          </cell>
        </row>
        <row r="245">
          <cell r="D245" t="str">
            <v>200365 1</v>
          </cell>
          <cell r="E245" t="str">
            <v>Uday Acharya</v>
          </cell>
          <cell r="F245">
            <v>22500</v>
          </cell>
          <cell r="G245">
            <v>23400</v>
          </cell>
          <cell r="I245" t="str">
            <v>I.R.M</v>
          </cell>
          <cell r="L245" t="str">
            <v>Last communication 89</v>
          </cell>
        </row>
        <row r="246">
          <cell r="D246" t="str">
            <v>101319 1</v>
          </cell>
          <cell r="E246" t="str">
            <v>Narendra Ramgopal Seksaria</v>
          </cell>
          <cell r="F246">
            <v>22500</v>
          </cell>
          <cell r="G246">
            <v>23400</v>
          </cell>
          <cell r="I246" t="str">
            <v>I.R.M</v>
          </cell>
          <cell r="L246" t="str">
            <v>Last communication 90</v>
          </cell>
        </row>
        <row r="247">
          <cell r="D247" t="str">
            <v>301310 1</v>
          </cell>
          <cell r="E247" t="str">
            <v>Pawan Agarwal</v>
          </cell>
          <cell r="F247">
            <v>30500</v>
          </cell>
          <cell r="G247">
            <v>31800</v>
          </cell>
          <cell r="I247" t="str">
            <v>I.R.M</v>
          </cell>
          <cell r="L247" t="str">
            <v>Last communication 06</v>
          </cell>
        </row>
        <row r="248">
          <cell r="D248" t="str">
            <v>301332 1</v>
          </cell>
          <cell r="E248" t="str">
            <v>Rakesh Jain</v>
          </cell>
          <cell r="F248">
            <v>17500</v>
          </cell>
          <cell r="G248">
            <v>18200</v>
          </cell>
          <cell r="I248" t="str">
            <v>I.R.M</v>
          </cell>
          <cell r="L248" t="str">
            <v>Last communication 89</v>
          </cell>
        </row>
        <row r="249">
          <cell r="D249" t="str">
            <v>301333 1</v>
          </cell>
          <cell r="E249" t="str">
            <v>Rakesh Jain</v>
          </cell>
          <cell r="F249">
            <v>17500</v>
          </cell>
          <cell r="G249">
            <v>18200</v>
          </cell>
          <cell r="I249" t="str">
            <v>I.R.M</v>
          </cell>
          <cell r="L249" t="str">
            <v>Last communication 89</v>
          </cell>
        </row>
        <row r="250">
          <cell r="D250" t="str">
            <v>301344 1</v>
          </cell>
          <cell r="E250" t="str">
            <v>Kishan Chand Sud</v>
          </cell>
          <cell r="F250">
            <v>17500</v>
          </cell>
          <cell r="G250">
            <v>17500</v>
          </cell>
          <cell r="I250" t="str">
            <v>I.R.M</v>
          </cell>
          <cell r="L250" t="str">
            <v>Last communication 89</v>
          </cell>
        </row>
        <row r="251">
          <cell r="D251" t="str">
            <v>301348 1</v>
          </cell>
          <cell r="E251" t="str">
            <v>B.E.C Industries</v>
          </cell>
          <cell r="F251">
            <v>22500</v>
          </cell>
          <cell r="G251">
            <v>23400</v>
          </cell>
          <cell r="I251" t="str">
            <v>I.R.M</v>
          </cell>
          <cell r="L251" t="str">
            <v>Last communication 89</v>
          </cell>
        </row>
        <row r="252">
          <cell r="D252" t="str">
            <v>101331 1</v>
          </cell>
          <cell r="E252" t="str">
            <v>Om prakash Chandrabali Singh</v>
          </cell>
          <cell r="F252">
            <v>22500</v>
          </cell>
          <cell r="G252">
            <v>23400</v>
          </cell>
          <cell r="I252" t="str">
            <v>I.R.M</v>
          </cell>
          <cell r="L252" t="str">
            <v>Last communication 89</v>
          </cell>
        </row>
        <row r="253">
          <cell r="D253" t="str">
            <v>200390 1</v>
          </cell>
          <cell r="E253" t="str">
            <v xml:space="preserve">Mangal Steel Enterprises </v>
          </cell>
          <cell r="F253">
            <v>31800</v>
          </cell>
          <cell r="G253" t="str">
            <v>Nil</v>
          </cell>
          <cell r="I253" t="str">
            <v>Cancelled</v>
          </cell>
          <cell r="K253" t="str">
            <v>Cancelled</v>
          </cell>
          <cell r="L253" t="str">
            <v>Last communication 93</v>
          </cell>
        </row>
        <row r="254">
          <cell r="D254" t="str">
            <v>301382 1</v>
          </cell>
          <cell r="E254" t="str">
            <v>Standipack Pvt Ltd</v>
          </cell>
          <cell r="F254">
            <v>30500</v>
          </cell>
          <cell r="G254" t="str">
            <v>Nil</v>
          </cell>
          <cell r="I254" t="str">
            <v>Cancelled</v>
          </cell>
          <cell r="K254" t="str">
            <v>Cancelled</v>
          </cell>
          <cell r="L254" t="str">
            <v>Refund Rs 112850/-Chq-749488-7.10.13(Idbi)</v>
          </cell>
        </row>
        <row r="255">
          <cell r="D255" t="str">
            <v>301383 1</v>
          </cell>
          <cell r="E255" t="str">
            <v>Standipack Pvt Ltd</v>
          </cell>
          <cell r="F255">
            <v>30500</v>
          </cell>
          <cell r="G255" t="str">
            <v>Nil</v>
          </cell>
          <cell r="I255" t="str">
            <v>Cancelled</v>
          </cell>
          <cell r="K255" t="str">
            <v>Cancelled</v>
          </cell>
          <cell r="L255" t="str">
            <v>Refund Rs 112850/-Chq-749487-7.10.13(Idbi)</v>
          </cell>
        </row>
        <row r="256">
          <cell r="D256" t="str">
            <v>101339 1</v>
          </cell>
          <cell r="E256" t="str">
            <v>Taner Gulamali Maru Engineers</v>
          </cell>
          <cell r="F256">
            <v>16000</v>
          </cell>
          <cell r="G256">
            <v>11200</v>
          </cell>
          <cell r="I256" t="str">
            <v>Outstanding</v>
          </cell>
          <cell r="J256" t="str">
            <v>Outstanding</v>
          </cell>
          <cell r="L256" t="str">
            <v>Last communication 03
(Outstanding Rs 4800/-)</v>
          </cell>
        </row>
        <row r="257">
          <cell r="D257" t="str">
            <v>301412 1</v>
          </cell>
          <cell r="E257" t="str">
            <v>Vijay Sethi</v>
          </cell>
          <cell r="F257">
            <v>22500</v>
          </cell>
          <cell r="G257">
            <v>23400</v>
          </cell>
          <cell r="I257" t="str">
            <v>I.R.M</v>
          </cell>
          <cell r="L257" t="str">
            <v>Last communication 89</v>
          </cell>
        </row>
        <row r="258">
          <cell r="D258" t="str">
            <v>500146 1</v>
          </cell>
          <cell r="E258" t="str">
            <v>Manohar Chand</v>
          </cell>
          <cell r="F258">
            <v>23400</v>
          </cell>
          <cell r="G258">
            <v>9400</v>
          </cell>
          <cell r="I258" t="str">
            <v>Outstanding</v>
          </cell>
          <cell r="J258" t="str">
            <v>Outstanding</v>
          </cell>
          <cell r="L258" t="str">
            <v>Last communication 89
(Outstanding Rs 14000/-)</v>
          </cell>
        </row>
        <row r="259">
          <cell r="D259" t="str">
            <v>200398 1</v>
          </cell>
          <cell r="E259" t="str">
            <v>Tarun Kumar Basu</v>
          </cell>
          <cell r="F259">
            <v>19400</v>
          </cell>
          <cell r="G259" t="str">
            <v>Nil</v>
          </cell>
          <cell r="I259" t="str">
            <v>Cancelled</v>
          </cell>
          <cell r="K259" t="str">
            <v>Cancelled</v>
          </cell>
          <cell r="L259" t="str">
            <v>Cancelled</v>
          </cell>
        </row>
        <row r="260">
          <cell r="D260" t="str">
            <v>200402 1</v>
          </cell>
          <cell r="E260" t="str">
            <v>Padma India Ltd</v>
          </cell>
          <cell r="F260">
            <v>30500</v>
          </cell>
          <cell r="G260" t="str">
            <v>Nil</v>
          </cell>
          <cell r="I260" t="str">
            <v>Cancelled</v>
          </cell>
          <cell r="K260" t="str">
            <v>Cancelled</v>
          </cell>
          <cell r="L260" t="str">
            <v>Cancelled</v>
          </cell>
        </row>
        <row r="261">
          <cell r="D261" t="str">
            <v>200405 1</v>
          </cell>
          <cell r="E261" t="str">
            <v>Utkal Forgings Pvt Ltd</v>
          </cell>
          <cell r="F261">
            <v>27650</v>
          </cell>
          <cell r="G261">
            <v>9400</v>
          </cell>
          <cell r="I261" t="str">
            <v>Outstanding</v>
          </cell>
          <cell r="J261" t="str">
            <v>Outstanding</v>
          </cell>
          <cell r="L261" t="str">
            <v>Unit cost outstanding Rs 18250/-
(CSV 23400/- 27650/-, Confusion)</v>
          </cell>
        </row>
        <row r="262">
          <cell r="D262" t="str">
            <v>200406 1</v>
          </cell>
          <cell r="E262" t="str">
            <v>Naval Kishore Kejriwal</v>
          </cell>
          <cell r="F262">
            <v>30500</v>
          </cell>
          <cell r="G262">
            <v>30500</v>
          </cell>
          <cell r="I262" t="str">
            <v>I.R.M</v>
          </cell>
          <cell r="L262" t="str">
            <v>Last communication 99</v>
          </cell>
        </row>
        <row r="263">
          <cell r="D263" t="str">
            <v>301401 1</v>
          </cell>
          <cell r="E263" t="str">
            <v>M/S HGF Laminates</v>
          </cell>
          <cell r="F263">
            <v>30500</v>
          </cell>
          <cell r="G263" t="str">
            <v>Nil</v>
          </cell>
          <cell r="I263" t="str">
            <v>Cancelled</v>
          </cell>
          <cell r="K263" t="str">
            <v>Cancelled</v>
          </cell>
          <cell r="L263" t="str">
            <v>Refund Rs 83250/-Chq-869800-19.03.14(Idbi)</v>
          </cell>
        </row>
        <row r="264">
          <cell r="D264" t="str">
            <v>301402 1</v>
          </cell>
          <cell r="E264" t="str">
            <v>M/S HGF Laminates</v>
          </cell>
          <cell r="F264">
            <v>22500</v>
          </cell>
          <cell r="G264" t="str">
            <v>Nil</v>
          </cell>
          <cell r="I264" t="str">
            <v>Cancelled</v>
          </cell>
          <cell r="K264" t="str">
            <v>Cancelled</v>
          </cell>
          <cell r="L264" t="str">
            <v>Refund Rs 83250/-Chq-869801-19.03.14(Idbi)</v>
          </cell>
        </row>
        <row r="265">
          <cell r="D265" t="str">
            <v>301403 1</v>
          </cell>
          <cell r="E265" t="str">
            <v>M/S HGF Laminates</v>
          </cell>
          <cell r="F265">
            <v>22500</v>
          </cell>
          <cell r="G265" t="str">
            <v>Nil</v>
          </cell>
          <cell r="I265" t="str">
            <v>Cancelled</v>
          </cell>
          <cell r="K265" t="str">
            <v>Cancelled</v>
          </cell>
          <cell r="L265" t="str">
            <v>Refund Rs 83250/-Chq-869799-19.03.14(Idbi)</v>
          </cell>
        </row>
        <row r="266">
          <cell r="D266" t="str">
            <v>301404 1</v>
          </cell>
          <cell r="E266" t="str">
            <v>M/S HGF Laminates</v>
          </cell>
          <cell r="F266">
            <v>22500</v>
          </cell>
          <cell r="G266" t="str">
            <v>Nil</v>
          </cell>
          <cell r="I266" t="str">
            <v>Cancelled</v>
          </cell>
          <cell r="K266" t="str">
            <v>Cancelled</v>
          </cell>
          <cell r="L266" t="str">
            <v>Refund Rs 83250/-Chq-869798-19.03.14(Idbi)</v>
          </cell>
        </row>
        <row r="267">
          <cell r="D267" t="str">
            <v>301416 1</v>
          </cell>
          <cell r="E267" t="str">
            <v>Laxmikant Gupta</v>
          </cell>
          <cell r="F267">
            <v>18200</v>
          </cell>
          <cell r="G267">
            <v>7300</v>
          </cell>
          <cell r="I267" t="str">
            <v>Outstanding</v>
          </cell>
          <cell r="J267" t="str">
            <v>Outstanding</v>
          </cell>
          <cell r="L267" t="str">
            <v>Last communication 89
(Outastanding Rs 10900/-)</v>
          </cell>
        </row>
        <row r="268">
          <cell r="D268" t="str">
            <v>500152 1</v>
          </cell>
          <cell r="E268" t="str">
            <v>Intercraft South Exporters Pvt Ltd</v>
          </cell>
          <cell r="F268">
            <v>31800</v>
          </cell>
          <cell r="G268">
            <v>28600</v>
          </cell>
          <cell r="I268" t="str">
            <v>Outstanding</v>
          </cell>
          <cell r="J268" t="str">
            <v>Outstanding</v>
          </cell>
          <cell r="L268" t="str">
            <v>Last communication 92
(Outstandig Rs 3200/-)</v>
          </cell>
        </row>
        <row r="269">
          <cell r="D269" t="str">
            <v>900612 1</v>
          </cell>
          <cell r="E269" t="str">
            <v>Vanitha Seth</v>
          </cell>
          <cell r="F269">
            <v>30500</v>
          </cell>
          <cell r="G269">
            <v>30500</v>
          </cell>
          <cell r="I269" t="str">
            <v>file-Miss</v>
          </cell>
          <cell r="L269" t="str">
            <v>All details of member's missed from file</v>
          </cell>
        </row>
        <row r="270">
          <cell r="D270" t="str">
            <v>900613 1</v>
          </cell>
          <cell r="E270" t="str">
            <v>Vanitha Seth</v>
          </cell>
          <cell r="F270">
            <v>30500</v>
          </cell>
          <cell r="G270">
            <v>30500</v>
          </cell>
          <cell r="I270" t="str">
            <v>file-Miss</v>
          </cell>
          <cell r="L270" t="str">
            <v>All details of member's missed from file</v>
          </cell>
        </row>
        <row r="271">
          <cell r="D271" t="str">
            <v>301456 1</v>
          </cell>
          <cell r="E271" t="str">
            <v>Compagnie Indo Francaise De Commerce</v>
          </cell>
          <cell r="F271">
            <v>23400</v>
          </cell>
          <cell r="G271">
            <v>16400</v>
          </cell>
          <cell r="I271" t="str">
            <v>Outstanding</v>
          </cell>
          <cell r="J271" t="str">
            <v>Outstanding</v>
          </cell>
          <cell r="L271" t="str">
            <v>Last communication 89, total 4 membership
(Outstanding Rs 7000/-)</v>
          </cell>
        </row>
        <row r="272">
          <cell r="D272" t="str">
            <v>301457 1</v>
          </cell>
          <cell r="E272" t="str">
            <v>Compagnie Indo Francaise De Commerce</v>
          </cell>
          <cell r="F272">
            <v>23400</v>
          </cell>
          <cell r="G272">
            <v>9400</v>
          </cell>
          <cell r="I272" t="str">
            <v>Outstanding</v>
          </cell>
          <cell r="J272" t="str">
            <v>Outstanding</v>
          </cell>
          <cell r="L272" t="str">
            <v>Last communication 89, total 4 membership
(Outstanding Rs 14000/-)</v>
          </cell>
        </row>
        <row r="273">
          <cell r="D273" t="str">
            <v>301458 1</v>
          </cell>
          <cell r="E273" t="str">
            <v>Compagnie Indo Francaise De Commerce</v>
          </cell>
          <cell r="F273">
            <v>23400</v>
          </cell>
          <cell r="G273">
            <v>9400</v>
          </cell>
          <cell r="I273" t="str">
            <v>Outstanding</v>
          </cell>
          <cell r="J273" t="str">
            <v>Outstanding</v>
          </cell>
          <cell r="L273" t="str">
            <v>Last communication 89, total 4 membership
(Outstanding Rs 14000/-)</v>
          </cell>
        </row>
        <row r="274">
          <cell r="D274" t="str">
            <v>301459 1</v>
          </cell>
          <cell r="E274" t="str">
            <v>Compagnie Indo Francaise De Commerce</v>
          </cell>
          <cell r="F274">
            <v>23400</v>
          </cell>
          <cell r="G274">
            <v>9400</v>
          </cell>
          <cell r="I274" t="str">
            <v>Outstanding</v>
          </cell>
          <cell r="J274" t="str">
            <v>Outstanding</v>
          </cell>
          <cell r="L274" t="str">
            <v>Last communication 89, total 4 membership
(Outstanding Rs 14000/-)</v>
          </cell>
        </row>
        <row r="275">
          <cell r="D275" t="str">
            <v>301467 1</v>
          </cell>
          <cell r="E275" t="str">
            <v>Leena International</v>
          </cell>
          <cell r="F275">
            <v>17500</v>
          </cell>
          <cell r="G275" t="str">
            <v>Nil</v>
          </cell>
          <cell r="I275" t="str">
            <v>Cancelled</v>
          </cell>
          <cell r="K275" t="str">
            <v>Cancelled</v>
          </cell>
          <cell r="L275" t="str">
            <v>Refund</v>
          </cell>
        </row>
        <row r="276">
          <cell r="D276" t="str">
            <v>301468 1</v>
          </cell>
          <cell r="E276" t="str">
            <v>Leena International</v>
          </cell>
          <cell r="F276">
            <v>17500</v>
          </cell>
          <cell r="G276" t="str">
            <v>Nil</v>
          </cell>
          <cell r="I276" t="str">
            <v>Cancelled</v>
          </cell>
          <cell r="K276" t="str">
            <v>Cancelled</v>
          </cell>
          <cell r="L276" t="str">
            <v>Refund Rs 35000/-Chq-592737-3.12.92
&amp; Rs 6000/-DD-8911055-3.12.92</v>
          </cell>
        </row>
        <row r="277">
          <cell r="D277" t="str">
            <v>301474 1</v>
          </cell>
          <cell r="E277" t="str">
            <v>Urmila Tandon</v>
          </cell>
          <cell r="F277">
            <v>30500</v>
          </cell>
          <cell r="G277">
            <v>30500</v>
          </cell>
          <cell r="I277" t="str">
            <v>I.R.M</v>
          </cell>
          <cell r="L277" t="str">
            <v>Last communication 00</v>
          </cell>
        </row>
        <row r="278">
          <cell r="D278" t="str">
            <v>301487 1</v>
          </cell>
          <cell r="E278" t="str">
            <v>Arti Walia</v>
          </cell>
          <cell r="F278">
            <v>30500</v>
          </cell>
          <cell r="G278">
            <v>30500</v>
          </cell>
          <cell r="I278" t="str">
            <v>I.R.M</v>
          </cell>
          <cell r="L278" t="str">
            <v>Last communication 90</v>
          </cell>
        </row>
        <row r="279">
          <cell r="D279" t="str">
            <v>301472 1</v>
          </cell>
          <cell r="E279" t="str">
            <v>Aimee Ashok Bajaj</v>
          </cell>
          <cell r="F279">
            <v>21800</v>
          </cell>
          <cell r="G279">
            <v>6500</v>
          </cell>
          <cell r="I279" t="str">
            <v>Outstanding</v>
          </cell>
          <cell r="J279" t="str">
            <v>Outstanding</v>
          </cell>
          <cell r="L279" t="str">
            <v>Last communication 89
(Outstanding Rs 15300/-)</v>
          </cell>
        </row>
        <row r="280">
          <cell r="D280" t="str">
            <v>301473 1</v>
          </cell>
          <cell r="E280" t="str">
            <v>Amitav Virmani</v>
          </cell>
          <cell r="F280">
            <v>21800</v>
          </cell>
          <cell r="G280">
            <v>10900</v>
          </cell>
          <cell r="I280" t="str">
            <v>Outstanding</v>
          </cell>
          <cell r="J280" t="str">
            <v>Outstanding</v>
          </cell>
          <cell r="L280" t="str">
            <v>Last communication 90
(Outstanding Rs 10900/-)</v>
          </cell>
        </row>
        <row r="281">
          <cell r="D281" t="str">
            <v>101356 1</v>
          </cell>
          <cell r="E281" t="str">
            <v>Ritu S Jain</v>
          </cell>
          <cell r="F281">
            <v>17500</v>
          </cell>
          <cell r="G281">
            <v>17500</v>
          </cell>
          <cell r="I281" t="str">
            <v>I.R.M</v>
          </cell>
          <cell r="L281" t="str">
            <v>Last communication 90</v>
          </cell>
        </row>
        <row r="282">
          <cell r="D282" t="str">
            <v>101357 1</v>
          </cell>
          <cell r="E282" t="str">
            <v>Nidhi Subhash Jain</v>
          </cell>
          <cell r="F282">
            <v>17500</v>
          </cell>
          <cell r="G282">
            <v>17500</v>
          </cell>
          <cell r="I282" t="str">
            <v>I.R.M</v>
          </cell>
          <cell r="L282" t="str">
            <v>Last communication 90</v>
          </cell>
        </row>
        <row r="283">
          <cell r="D283" t="str">
            <v>101364 1</v>
          </cell>
          <cell r="E283" t="str">
            <v>Aijaz Saifuddin Bhanpurawala</v>
          </cell>
          <cell r="F283">
            <v>30500</v>
          </cell>
          <cell r="G283">
            <v>31800</v>
          </cell>
          <cell r="I283" t="str">
            <v>I.R.M</v>
          </cell>
          <cell r="L283" t="str">
            <v>Last communication 94</v>
          </cell>
        </row>
        <row r="284">
          <cell r="D284" t="str">
            <v>200401 1</v>
          </cell>
          <cell r="E284" t="str">
            <v>Rita P Kamalia</v>
          </cell>
          <cell r="F284">
            <v>23400</v>
          </cell>
          <cell r="G284">
            <v>16400</v>
          </cell>
          <cell r="I284" t="str">
            <v>Outstanding</v>
          </cell>
          <cell r="J284" t="str">
            <v>Outstanding</v>
          </cell>
          <cell r="L284" t="str">
            <v>Last communication 02
(Outstanding Rs 7000/-)</v>
          </cell>
        </row>
        <row r="285">
          <cell r="D285" t="str">
            <v>200409 1</v>
          </cell>
          <cell r="E285" t="str">
            <v>Shyamal Kumar Ganguli</v>
          </cell>
          <cell r="F285">
            <v>12000</v>
          </cell>
          <cell r="G285">
            <v>12000</v>
          </cell>
          <cell r="I285" t="str">
            <v>I.R.M</v>
          </cell>
          <cell r="L285" t="str">
            <v>Last communication 89</v>
          </cell>
        </row>
        <row r="286">
          <cell r="D286" t="str">
            <v>301291 1</v>
          </cell>
          <cell r="E286" t="str">
            <v>Ramesh Kumar Chopra</v>
          </cell>
          <cell r="F286">
            <v>18200</v>
          </cell>
          <cell r="G286">
            <v>12800</v>
          </cell>
          <cell r="I286" t="str">
            <v>Outstanding</v>
          </cell>
          <cell r="J286" t="str">
            <v>Outstanding</v>
          </cell>
          <cell r="L286" t="str">
            <v>Last communication 90
(Outstanding Rs 5400/-)</v>
          </cell>
        </row>
        <row r="287">
          <cell r="D287" t="str">
            <v>301469 1</v>
          </cell>
          <cell r="E287" t="str">
            <v>Renu Chaddha</v>
          </cell>
          <cell r="F287">
            <v>23400</v>
          </cell>
          <cell r="G287" t="str">
            <v>Nil</v>
          </cell>
          <cell r="I287" t="str">
            <v>Cancelled</v>
          </cell>
          <cell r="K287" t="str">
            <v>Cancelled</v>
          </cell>
          <cell r="L287" t="str">
            <v>Cancelled</v>
          </cell>
        </row>
        <row r="288">
          <cell r="D288" t="str">
            <v>301470 1</v>
          </cell>
          <cell r="E288" t="str">
            <v>Gokaran Singh</v>
          </cell>
          <cell r="F288">
            <v>18200</v>
          </cell>
          <cell r="G288">
            <v>18200</v>
          </cell>
          <cell r="I288" t="str">
            <v>I.R.M</v>
          </cell>
          <cell r="L288" t="str">
            <v xml:space="preserve"> last communication 05</v>
          </cell>
        </row>
        <row r="289">
          <cell r="D289" t="str">
            <v>301491 1</v>
          </cell>
          <cell r="E289" t="str">
            <v>Aditi Banerjee</v>
          </cell>
          <cell r="F289">
            <v>20900</v>
          </cell>
          <cell r="G289">
            <v>8400</v>
          </cell>
          <cell r="I289" t="str">
            <v>Outstanding</v>
          </cell>
          <cell r="J289" t="str">
            <v>Outstanding</v>
          </cell>
          <cell r="L289" t="str">
            <v>Last communication 89
(Outstanding Rs 12500/-)</v>
          </cell>
        </row>
        <row r="290">
          <cell r="D290" t="str">
            <v>301495 1</v>
          </cell>
          <cell r="E290" t="str">
            <v>Daljit Inder Arora</v>
          </cell>
          <cell r="F290">
            <v>21000</v>
          </cell>
          <cell r="G290">
            <v>21000</v>
          </cell>
          <cell r="I290" t="str">
            <v>I.R.M</v>
          </cell>
          <cell r="L290" t="str">
            <v>Last communication 89</v>
          </cell>
        </row>
        <row r="291">
          <cell r="D291" t="str">
            <v>500158 1</v>
          </cell>
          <cell r="E291" t="str">
            <v>Santosh G Kumar</v>
          </cell>
          <cell r="F291">
            <v>17500</v>
          </cell>
          <cell r="G291">
            <v>18200</v>
          </cell>
          <cell r="I291" t="str">
            <v>I.R.M</v>
          </cell>
          <cell r="L291" t="str">
            <v>Last communication 94</v>
          </cell>
        </row>
        <row r="292">
          <cell r="D292" t="str">
            <v>301509 1</v>
          </cell>
          <cell r="E292" t="str">
            <v>Chandra Sekhar Mathur</v>
          </cell>
          <cell r="F292">
            <v>16000</v>
          </cell>
          <cell r="G292">
            <v>4800</v>
          </cell>
          <cell r="I292" t="str">
            <v>Outstanding</v>
          </cell>
          <cell r="J292" t="str">
            <v>Outstanding</v>
          </cell>
          <cell r="L292" t="str">
            <v>Last communication 91
(Outstandin Rs 11200/-)</v>
          </cell>
        </row>
        <row r="293">
          <cell r="D293" t="str">
            <v>500167 1</v>
          </cell>
          <cell r="E293" t="str">
            <v>Zainab Kachwala</v>
          </cell>
          <cell r="F293">
            <v>22500</v>
          </cell>
          <cell r="G293">
            <v>23400</v>
          </cell>
          <cell r="I293" t="str">
            <v>I.R.M</v>
          </cell>
          <cell r="L293" t="str">
            <v>Last communication 89</v>
          </cell>
        </row>
        <row r="294">
          <cell r="D294" t="str">
            <v>301532 1</v>
          </cell>
          <cell r="E294" t="str">
            <v>Rajkumar Saraf</v>
          </cell>
          <cell r="F294">
            <v>20000</v>
          </cell>
          <cell r="G294">
            <v>20900</v>
          </cell>
          <cell r="I294" t="str">
            <v>I.R.M</v>
          </cell>
          <cell r="L294" t="str">
            <v>Last communication 91</v>
          </cell>
        </row>
        <row r="295">
          <cell r="D295" t="str">
            <v>301519 1</v>
          </cell>
          <cell r="E295" t="str">
            <v xml:space="preserve">Ashok Arora </v>
          </cell>
          <cell r="F295">
            <v>18000</v>
          </cell>
          <cell r="G295">
            <v>10500</v>
          </cell>
          <cell r="I295" t="str">
            <v>Outstanding</v>
          </cell>
          <cell r="J295" t="str">
            <v>Outstanding</v>
          </cell>
          <cell r="L295" t="str">
            <v>Unit cost outstanding Rs 7500/-*</v>
          </cell>
        </row>
        <row r="296">
          <cell r="D296" t="str">
            <v>301520 1</v>
          </cell>
          <cell r="E296" t="str">
            <v>Kanwal Jeet Kaur Bawa</v>
          </cell>
          <cell r="F296">
            <v>36600</v>
          </cell>
          <cell r="G296">
            <v>25600</v>
          </cell>
          <cell r="I296" t="str">
            <v>Outstanding</v>
          </cell>
          <cell r="J296" t="str">
            <v>Outstanding</v>
          </cell>
          <cell r="L296" t="str">
            <v>Unit cost outstanding Rs 11000/-</v>
          </cell>
        </row>
        <row r="297">
          <cell r="D297" t="str">
            <v>400216 1</v>
          </cell>
          <cell r="E297" t="str">
            <v>Jyothi Krishnan</v>
          </cell>
          <cell r="F297">
            <v>20900</v>
          </cell>
          <cell r="G297">
            <v>18900</v>
          </cell>
          <cell r="I297" t="str">
            <v>Outstanding</v>
          </cell>
          <cell r="J297" t="str">
            <v>Outstanding</v>
          </cell>
          <cell r="L297" t="str">
            <v>Last communication 90
(Outstanding Rs 2000/-)</v>
          </cell>
        </row>
        <row r="298">
          <cell r="D298" t="str">
            <v>500196 1</v>
          </cell>
          <cell r="E298" t="str">
            <v>Umesh</v>
          </cell>
          <cell r="F298">
            <v>36600</v>
          </cell>
          <cell r="G298">
            <v>14600</v>
          </cell>
          <cell r="I298" t="str">
            <v>Outstanding</v>
          </cell>
          <cell r="J298" t="str">
            <v>Outstanding</v>
          </cell>
          <cell r="L298" t="str">
            <v>Last communication 90
(Outstanding Rs 22000/-)</v>
          </cell>
        </row>
        <row r="299">
          <cell r="D299" t="str">
            <v>500197 1</v>
          </cell>
          <cell r="E299" t="str">
            <v>Ghanshyam K Gohil</v>
          </cell>
          <cell r="F299">
            <v>27650</v>
          </cell>
          <cell r="G299">
            <v>10500</v>
          </cell>
          <cell r="I299" t="str">
            <v>Outstanding</v>
          </cell>
          <cell r="J299" t="str">
            <v>Outstanding</v>
          </cell>
          <cell r="L299" t="str">
            <v>Application form not filed and last communication 90
(Outstanding Rs 17150/-)</v>
          </cell>
        </row>
        <row r="300">
          <cell r="D300" t="str">
            <v>200435 1</v>
          </cell>
          <cell r="E300" t="str">
            <v>Pradeep Kr Kajaria</v>
          </cell>
          <cell r="F300">
            <v>25000</v>
          </cell>
          <cell r="G300" t="str">
            <v>Nil</v>
          </cell>
          <cell r="I300" t="str">
            <v>Cancelled</v>
          </cell>
          <cell r="K300" t="str">
            <v>Cancelled</v>
          </cell>
          <cell r="L300" t="str">
            <v>All details of member's missed from file</v>
          </cell>
        </row>
        <row r="301">
          <cell r="D301" t="str">
            <v>101377 1</v>
          </cell>
          <cell r="E301" t="str">
            <v>Hemlata Dinesh Bheda Alias Shah</v>
          </cell>
          <cell r="F301">
            <v>18500</v>
          </cell>
          <cell r="G301" t="str">
            <v>Nil</v>
          </cell>
          <cell r="I301" t="str">
            <v>Cancelled</v>
          </cell>
          <cell r="K301" t="str">
            <v>Cancelled</v>
          </cell>
          <cell r="L301" t="str">
            <v>All details of member's missed from file</v>
          </cell>
        </row>
        <row r="302">
          <cell r="D302" t="str">
            <v>101378 1</v>
          </cell>
          <cell r="E302" t="str">
            <v>Jayant Murli Sangoi Alias Shah</v>
          </cell>
          <cell r="F302">
            <v>18500</v>
          </cell>
          <cell r="G302">
            <v>18500</v>
          </cell>
          <cell r="I302" t="str">
            <v>I.R.M</v>
          </cell>
          <cell r="L302" t="str">
            <v>Last communication 94
(Unit cost Details not found Rimes &amp; File Member 3 year inst)</v>
          </cell>
        </row>
        <row r="303">
          <cell r="D303" t="str">
            <v>101379 1</v>
          </cell>
          <cell r="E303" t="str">
            <v>Heena Jayant</v>
          </cell>
          <cell r="F303">
            <v>18500</v>
          </cell>
          <cell r="G303">
            <v>18500</v>
          </cell>
          <cell r="I303" t="str">
            <v>I.R.M</v>
          </cell>
          <cell r="L303" t="str">
            <v>Last communication 95
(Unit cost Details not found Rimes &amp; File Member 3 year inst)</v>
          </cell>
        </row>
        <row r="304">
          <cell r="D304" t="str">
            <v>301514 1</v>
          </cell>
          <cell r="E304" t="str">
            <v>Rajeev Malhotra</v>
          </cell>
          <cell r="F304">
            <v>15500</v>
          </cell>
          <cell r="G304">
            <v>15500</v>
          </cell>
          <cell r="I304" t="str">
            <v>I.R.M</v>
          </cell>
          <cell r="L304" t="str">
            <v>No communication till date
(Unit cost Details not found Rimes &amp; File Member 5 year intal)</v>
          </cell>
        </row>
        <row r="305">
          <cell r="D305" t="str">
            <v>301515 1</v>
          </cell>
          <cell r="E305" t="str">
            <v>Raman Kishore Channa</v>
          </cell>
          <cell r="F305">
            <v>15500</v>
          </cell>
          <cell r="G305">
            <v>15500</v>
          </cell>
          <cell r="I305" t="str">
            <v>I.R.M</v>
          </cell>
          <cell r="L305" t="str">
            <v>Last communication 93, total 2 membership (1 membership in Goa)
(Unit cost Details not found Rimes &amp; File Member 5 year intal)</v>
          </cell>
        </row>
        <row r="306">
          <cell r="D306" t="str">
            <v>301526 1</v>
          </cell>
          <cell r="E306" t="str">
            <v>CGR Mercantile Finance Pvt Ltd</v>
          </cell>
          <cell r="F306">
            <v>15500</v>
          </cell>
          <cell r="G306">
            <v>15500</v>
          </cell>
          <cell r="I306" t="str">
            <v>I.R.M</v>
          </cell>
          <cell r="L306" t="str">
            <v>Last communication 02, total 2 membership (1 membership in Goa)
(Unit cost Details not found Rimes &amp; File Member 5 year intal)</v>
          </cell>
        </row>
        <row r="307">
          <cell r="D307" t="str">
            <v>301537 1</v>
          </cell>
          <cell r="E307" t="str">
            <v>Amit Anand</v>
          </cell>
          <cell r="F307">
            <v>21000</v>
          </cell>
          <cell r="G307">
            <v>21000</v>
          </cell>
          <cell r="I307" t="str">
            <v>I.R.M</v>
          </cell>
          <cell r="L307" t="str">
            <v>Last communication 89
(Unit cost Details not found Rimes &amp; File Member 5 year intal)</v>
          </cell>
        </row>
        <row r="308">
          <cell r="D308" t="str">
            <v>301538 1</v>
          </cell>
          <cell r="E308" t="str">
            <v>Amit Anand</v>
          </cell>
          <cell r="F308">
            <v>21000</v>
          </cell>
          <cell r="G308">
            <v>21000</v>
          </cell>
          <cell r="I308" t="str">
            <v>I.R.M</v>
          </cell>
          <cell r="L308" t="str">
            <v>Total 2 membership
(Unit cost Details not found Rimes &amp; File Member 5 year intal)</v>
          </cell>
        </row>
        <row r="309">
          <cell r="D309" t="str">
            <v>301565 1</v>
          </cell>
          <cell r="E309" t="str">
            <v>Pallav Projects</v>
          </cell>
          <cell r="F309">
            <v>15500</v>
          </cell>
          <cell r="G309">
            <v>15500</v>
          </cell>
          <cell r="I309" t="str">
            <v>I.R.M</v>
          </cell>
          <cell r="L309" t="str">
            <v>Last communication 90
(Unit cost Details not found Rimes &amp; File Member 5 year intal)</v>
          </cell>
        </row>
        <row r="310">
          <cell r="D310" t="str">
            <v>500233 1</v>
          </cell>
          <cell r="E310" t="str">
            <v>Haider Saijuddin Kinkhab</v>
          </cell>
          <cell r="F310">
            <v>12000</v>
          </cell>
          <cell r="G310">
            <v>12000</v>
          </cell>
          <cell r="I310" t="str">
            <v>I.R.M</v>
          </cell>
          <cell r="L310" t="str">
            <v>No communication till date
(Unit cost Details not found Rimes &amp; File Member 5 year intal)</v>
          </cell>
        </row>
        <row r="311">
          <cell r="D311" t="str">
            <v>200453 1</v>
          </cell>
          <cell r="E311" t="str">
            <v>Amitava Sengupta</v>
          </cell>
          <cell r="F311">
            <v>12000</v>
          </cell>
          <cell r="G311">
            <v>12000</v>
          </cell>
          <cell r="I311" t="str">
            <v>I.R.M</v>
          </cell>
          <cell r="L311" t="str">
            <v>No communication till date
(Unit cost Details not found Rimes &amp; File Member 5 year intal)</v>
          </cell>
        </row>
        <row r="312">
          <cell r="D312" t="str">
            <v>200454 1</v>
          </cell>
          <cell r="E312" t="str">
            <v>Ashis Bajaj</v>
          </cell>
          <cell r="F312">
            <v>18500</v>
          </cell>
          <cell r="G312">
            <v>18500</v>
          </cell>
          <cell r="I312" t="str">
            <v>I.R.M</v>
          </cell>
          <cell r="L312" t="str">
            <v>No communication till date
(Unit cost Details not found Rimes &amp; File Member 5 year intal)</v>
          </cell>
        </row>
        <row r="313">
          <cell r="D313" t="str">
            <v>200482 1</v>
          </cell>
          <cell r="E313" t="str">
            <v>S K Shahjan</v>
          </cell>
          <cell r="F313">
            <v>12000</v>
          </cell>
          <cell r="G313">
            <v>12000</v>
          </cell>
          <cell r="I313" t="str">
            <v>file-Miss</v>
          </cell>
          <cell r="L313" t="str">
            <v>All detail of member's missed from file</v>
          </cell>
        </row>
        <row r="314">
          <cell r="D314" t="str">
            <v>200483 1</v>
          </cell>
          <cell r="E314" t="str">
            <v>SK Jahir</v>
          </cell>
          <cell r="F314">
            <v>12000</v>
          </cell>
          <cell r="G314">
            <v>12000</v>
          </cell>
          <cell r="I314" t="str">
            <v>file-Miss</v>
          </cell>
          <cell r="L314" t="str">
            <v>All detail of member's missed from file</v>
          </cell>
        </row>
        <row r="315">
          <cell r="D315" t="str">
            <v>200456 1</v>
          </cell>
          <cell r="E315" t="str">
            <v>M/S Huldibari Tea Association Ltd</v>
          </cell>
          <cell r="F315">
            <v>36600</v>
          </cell>
          <cell r="G315">
            <v>29300</v>
          </cell>
          <cell r="I315" t="str">
            <v>Outstanding</v>
          </cell>
          <cell r="J315" t="str">
            <v>Outstanding</v>
          </cell>
          <cell r="L315" t="str">
            <v>Last communication 98
(Outstanding Rs 7300/-)</v>
          </cell>
        </row>
        <row r="316">
          <cell r="D316" t="str">
            <v>301668 1</v>
          </cell>
          <cell r="E316" t="str">
            <v>Laxmi Narayan Rao</v>
          </cell>
          <cell r="F316">
            <v>25000</v>
          </cell>
          <cell r="G316" t="str">
            <v>Nil</v>
          </cell>
          <cell r="I316" t="str">
            <v>Cancelled</v>
          </cell>
          <cell r="K316" t="str">
            <v>Cancelled</v>
          </cell>
          <cell r="L316" t="str">
            <v>Cancelled</v>
          </cell>
        </row>
        <row r="317">
          <cell r="D317" t="str">
            <v>101591 1</v>
          </cell>
          <cell r="E317" t="str">
            <v>Nandlal Bandyopadhyaya</v>
          </cell>
          <cell r="F317">
            <v>25500</v>
          </cell>
          <cell r="G317">
            <v>25500</v>
          </cell>
          <cell r="I317" t="str">
            <v>I.R.M</v>
          </cell>
          <cell r="L317" t="str">
            <v>Last communication 09
(Unit cost Details not found Rimes &amp; File Member 5 year intal)</v>
          </cell>
        </row>
        <row r="318">
          <cell r="D318" t="str">
            <v>301712 1</v>
          </cell>
          <cell r="E318" t="str">
            <v>Gopal Krishan Agarwal</v>
          </cell>
          <cell r="G318" t="str">
            <v>Nil</v>
          </cell>
          <cell r="I318" t="str">
            <v>Cancelled</v>
          </cell>
          <cell r="K318" t="str">
            <v>Cancelled</v>
          </cell>
          <cell r="L318" t="str">
            <v xml:space="preserve">Cancelled ( all detail of member's missed from file) </v>
          </cell>
        </row>
        <row r="319">
          <cell r="D319" t="str">
            <v>301713 1</v>
          </cell>
          <cell r="E319" t="str">
            <v>V N koura</v>
          </cell>
          <cell r="F319">
            <v>36600</v>
          </cell>
          <cell r="G319">
            <v>14600</v>
          </cell>
          <cell r="I319" t="str">
            <v>Outstanding</v>
          </cell>
          <cell r="J319" t="str">
            <v>Outstanding</v>
          </cell>
          <cell r="L319" t="str">
            <v>Last communication 90
(Outstanding Rs 22000/-)</v>
          </cell>
        </row>
        <row r="320">
          <cell r="D320" t="str">
            <v>301760 1</v>
          </cell>
          <cell r="E320" t="str">
            <v>Vinod Jhunjhunwala</v>
          </cell>
          <cell r="F320">
            <v>20000</v>
          </cell>
          <cell r="G320" t="str">
            <v>Nil</v>
          </cell>
          <cell r="I320" t="str">
            <v>Cancelled</v>
          </cell>
          <cell r="K320" t="str">
            <v>Cancelled</v>
          </cell>
          <cell r="L320" t="str">
            <v xml:space="preserve">Cancelled ( all detail of member's missed from file) </v>
          </cell>
        </row>
        <row r="321">
          <cell r="D321" t="str">
            <v>301761 1</v>
          </cell>
          <cell r="E321" t="str">
            <v>Vinod Jhunjhunwala</v>
          </cell>
          <cell r="F321">
            <v>20000</v>
          </cell>
          <cell r="G321" t="str">
            <v>Nil</v>
          </cell>
          <cell r="I321" t="str">
            <v>Cancelled</v>
          </cell>
          <cell r="K321" t="str">
            <v>Cancelled</v>
          </cell>
          <cell r="L321" t="str">
            <v xml:space="preserve">Cancelled ( all detail of member's missed from file) </v>
          </cell>
        </row>
        <row r="322">
          <cell r="D322" t="str">
            <v>101629 1</v>
          </cell>
          <cell r="E322" t="str">
            <v>Kirtilal K Shah</v>
          </cell>
          <cell r="F322">
            <v>18500</v>
          </cell>
          <cell r="G322">
            <v>18500</v>
          </cell>
          <cell r="I322" t="str">
            <v>I.R.M</v>
          </cell>
          <cell r="L322" t="str">
            <v>Last communication 90
(Unit cost Details not found Rimes &amp; File Member 5 year intal)</v>
          </cell>
        </row>
        <row r="323">
          <cell r="D323" t="str">
            <v>101635 1</v>
          </cell>
          <cell r="E323" t="str">
            <v>Rupa Nilesh Shah</v>
          </cell>
          <cell r="F323">
            <v>25500</v>
          </cell>
          <cell r="G323">
            <v>25500</v>
          </cell>
          <cell r="I323" t="str">
            <v>I.R.M</v>
          </cell>
          <cell r="L323" t="str">
            <v>Last communication 90
(Unit cost Details not found Rimes &amp; File Member 5 year intal)</v>
          </cell>
        </row>
        <row r="324">
          <cell r="D324" t="str">
            <v>101651 1</v>
          </cell>
          <cell r="E324" t="str">
            <v>Prashant Chovatia</v>
          </cell>
          <cell r="F324">
            <v>25500</v>
          </cell>
          <cell r="G324">
            <v>25500</v>
          </cell>
          <cell r="I324" t="str">
            <v>I.R.M</v>
          </cell>
          <cell r="L324" t="str">
            <v>Last communication 90
(Unit cost Details not found Rimes &amp; File Member 5 year intal)</v>
          </cell>
        </row>
        <row r="325">
          <cell r="D325" t="str">
            <v>101652 1</v>
          </cell>
          <cell r="E325" t="str">
            <v>Sanjay Jugal Kishore</v>
          </cell>
          <cell r="F325">
            <v>25500</v>
          </cell>
          <cell r="G325" t="str">
            <v>Nil</v>
          </cell>
          <cell r="I325" t="str">
            <v>Cancelled</v>
          </cell>
          <cell r="K325" t="str">
            <v>Cancelled</v>
          </cell>
          <cell r="L325" t="str">
            <v xml:space="preserve">Cancelled ( all detail of member's missed from file) </v>
          </cell>
        </row>
        <row r="326">
          <cell r="D326" t="str">
            <v>101655 1</v>
          </cell>
          <cell r="E326" t="str">
            <v>Manisha P Sanghvi</v>
          </cell>
          <cell r="F326">
            <v>25500</v>
          </cell>
          <cell r="G326" t="str">
            <v>Nil</v>
          </cell>
          <cell r="I326" t="str">
            <v>Cancelled</v>
          </cell>
          <cell r="K326" t="str">
            <v>Cancelled</v>
          </cell>
          <cell r="L326" t="str">
            <v xml:space="preserve">Cancelled ( all detail of member's missed from file) 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4425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5"/>
  <sheetViews>
    <sheetView tabSelected="1" topLeftCell="A225" workbookViewId="0">
      <selection activeCell="I226" sqref="I226"/>
    </sheetView>
  </sheetViews>
  <sheetFormatPr defaultRowHeight="14.4" x14ac:dyDescent="0.3"/>
  <cols>
    <col min="1" max="1" width="8" bestFit="1" customWidth="1"/>
    <col min="2" max="2" width="15.44140625" bestFit="1" customWidth="1"/>
    <col min="3" max="3" width="15.44140625" customWidth="1"/>
    <col min="4" max="4" width="15.5546875" bestFit="1" customWidth="1"/>
    <col min="5" max="6" width="15.5546875" customWidth="1"/>
    <col min="7" max="7" width="7" bestFit="1" customWidth="1"/>
    <col min="8" max="8" width="8.88671875" customWidth="1"/>
    <col min="9" max="9" width="43.5546875" bestFit="1" customWidth="1"/>
    <col min="10" max="10" width="6.6640625" style="1" customWidth="1"/>
    <col min="11" max="11" width="13.33203125" style="1" bestFit="1" customWidth="1"/>
    <col min="12" max="12" width="14.33203125" style="1" bestFit="1" customWidth="1"/>
    <col min="13" max="13" width="13.33203125" style="1" bestFit="1" customWidth="1"/>
    <col min="14" max="14" width="14.6640625" style="1" customWidth="1"/>
    <col min="15" max="15" width="13" style="1" customWidth="1"/>
    <col min="16" max="16" width="10.33203125" style="1" bestFit="1" customWidth="1"/>
    <col min="17" max="17" width="0" style="1" hidden="1" customWidth="1"/>
    <col min="18" max="18" width="14.44140625" style="1" bestFit="1" customWidth="1"/>
    <col min="19" max="19" width="13.44140625" style="1" hidden="1" customWidth="1"/>
    <col min="20" max="20" width="12.44140625" style="1" hidden="1" customWidth="1"/>
    <col min="21" max="24" width="0" style="1" hidden="1" customWidth="1"/>
    <col min="25" max="25" width="12.88671875" style="1" hidden="1" customWidth="1"/>
    <col min="26" max="26" width="13.33203125" style="1" hidden="1" customWidth="1"/>
    <col min="27" max="27" width="11.88671875" style="1" hidden="1" customWidth="1"/>
    <col min="28" max="28" width="11.6640625" style="1" hidden="1" customWidth="1"/>
    <col min="29" max="29" width="16.44140625" style="1" hidden="1" customWidth="1"/>
    <col min="30" max="30" width="46.6640625" style="2" customWidth="1"/>
  </cols>
  <sheetData>
    <row r="1" spans="1:30" s="7" customFormat="1" ht="72.599999999999994" thickBot="1" x14ac:dyDescent="0.3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848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14</v>
      </c>
      <c r="X1" s="6" t="s">
        <v>15</v>
      </c>
      <c r="Y1" s="6" t="s">
        <v>16</v>
      </c>
      <c r="Z1" s="6" t="s">
        <v>17</v>
      </c>
      <c r="AA1" s="6" t="s">
        <v>18</v>
      </c>
      <c r="AB1" s="6" t="s">
        <v>19</v>
      </c>
      <c r="AC1" s="6" t="s">
        <v>20</v>
      </c>
      <c r="AD1" s="4" t="s">
        <v>849</v>
      </c>
    </row>
    <row r="2" spans="1:30" x14ac:dyDescent="0.3">
      <c r="A2" s="8">
        <v>1</v>
      </c>
      <c r="B2" s="9" t="s">
        <v>21</v>
      </c>
      <c r="C2" s="9" t="s">
        <v>22</v>
      </c>
      <c r="D2" s="9" t="s">
        <v>23</v>
      </c>
      <c r="E2" s="9" t="s">
        <v>24</v>
      </c>
      <c r="F2" s="9" t="s">
        <v>25</v>
      </c>
      <c r="G2" s="9" t="s">
        <v>26</v>
      </c>
      <c r="H2" s="9">
        <v>1988</v>
      </c>
      <c r="I2" s="9" t="s">
        <v>27</v>
      </c>
      <c r="J2" s="10"/>
      <c r="K2" s="10">
        <f>VLOOKUP(D2,'[1]Pahalgam Member Details'!$D$3:$L$326,3,0)</f>
        <v>15500</v>
      </c>
      <c r="L2" s="10">
        <f>VLOOKUP(D2,'[1]Pahalgam Member Details'!$D$3:$L$326,4,0)</f>
        <v>4800</v>
      </c>
      <c r="M2" s="10">
        <v>4800</v>
      </c>
      <c r="N2" s="10" t="str">
        <f>VLOOKUP(D2,'[1]Pahalgam Member Details'!$D$3:$L$326,6,0)</f>
        <v>Outstanding</v>
      </c>
      <c r="O2" s="10">
        <f t="shared" ref="O2:O65" si="0">+L2-M2</f>
        <v>0</v>
      </c>
      <c r="P2" s="11" t="e">
        <f>+#REF!-H2</f>
        <v>#REF!</v>
      </c>
      <c r="Q2" s="12">
        <f t="shared" ref="Q2:Q65" si="1">IF(N2="regular",((M2-(M2/99)*P2)),(M2-(M2*20%)))</f>
        <v>3840</v>
      </c>
      <c r="R2" s="12" t="e">
        <f t="shared" ref="R2:R65" si="2">((M2-(M2/99)*P2))</f>
        <v>#REF!</v>
      </c>
      <c r="S2" s="12">
        <f t="shared" ref="S2:S65" si="3">IF(N2="regular",0,(M2-(M2*20%)))</f>
        <v>3840</v>
      </c>
      <c r="T2" s="10"/>
      <c r="U2" s="10"/>
      <c r="V2" s="10"/>
      <c r="W2" s="10"/>
      <c r="X2" s="10"/>
      <c r="Y2" s="10"/>
      <c r="Z2" s="10"/>
      <c r="AA2" s="10"/>
      <c r="AB2" s="10"/>
      <c r="AC2" s="10"/>
      <c r="AD2" s="13" t="str">
        <f>VLOOKUP(D2,'[1]Pahalgam Member Details'!$D$3:$L$326,9,0)</f>
        <v>Only application form 
(Outstanding Rs 11200/-)</v>
      </c>
    </row>
    <row r="3" spans="1:30" ht="28.8" x14ac:dyDescent="0.3">
      <c r="A3" s="14">
        <v>2</v>
      </c>
      <c r="B3" s="15" t="s">
        <v>28</v>
      </c>
      <c r="C3" s="9" t="s">
        <v>22</v>
      </c>
      <c r="D3" s="15" t="s">
        <v>29</v>
      </c>
      <c r="E3" s="9" t="s">
        <v>24</v>
      </c>
      <c r="F3" s="9" t="s">
        <v>25</v>
      </c>
      <c r="G3" s="15" t="s">
        <v>30</v>
      </c>
      <c r="H3" s="15">
        <v>1987</v>
      </c>
      <c r="I3" s="15" t="s">
        <v>31</v>
      </c>
      <c r="J3" s="16"/>
      <c r="K3" s="10">
        <f>VLOOKUP(D3,'[1]Pahalgam Member Details'!$D$3:$L$326,3,0)</f>
        <v>17500</v>
      </c>
      <c r="L3" s="10">
        <f>VLOOKUP(D3,'[1]Pahalgam Member Details'!$D$3:$L$326,4,0)</f>
        <v>18200</v>
      </c>
      <c r="M3" s="16">
        <v>18200</v>
      </c>
      <c r="N3" s="10" t="str">
        <f>VLOOKUP(D3,'[1]Pahalgam Member Details'!$D$3:$L$326,6,0)</f>
        <v>I.R.M</v>
      </c>
      <c r="O3" s="10">
        <f t="shared" si="0"/>
        <v>0</v>
      </c>
      <c r="P3" s="11" t="e">
        <f>+#REF!-H3</f>
        <v>#REF!</v>
      </c>
      <c r="Q3" s="12">
        <f t="shared" si="1"/>
        <v>14560</v>
      </c>
      <c r="R3" s="12" t="e">
        <f t="shared" si="2"/>
        <v>#REF!</v>
      </c>
      <c r="S3" s="12">
        <f t="shared" si="3"/>
        <v>14560</v>
      </c>
      <c r="T3" s="16"/>
      <c r="U3" s="16"/>
      <c r="V3" s="16"/>
      <c r="W3" s="16"/>
      <c r="X3" s="16"/>
      <c r="Y3" s="16"/>
      <c r="Z3" s="16"/>
      <c r="AA3" s="16"/>
      <c r="AB3" s="16"/>
      <c r="AC3" s="16"/>
      <c r="AD3" s="17" t="str">
        <f>VLOOKUP(D3,'[1]Pahalgam Member Details'!$D$3:$L$326,9,0)</f>
        <v xml:space="preserve">Last communication till 90
</v>
      </c>
    </row>
    <row r="4" spans="1:30" ht="43.2" x14ac:dyDescent="0.3">
      <c r="A4" s="14">
        <v>3</v>
      </c>
      <c r="B4" s="15" t="s">
        <v>32</v>
      </c>
      <c r="C4" s="9" t="s">
        <v>22</v>
      </c>
      <c r="D4" s="15" t="s">
        <v>33</v>
      </c>
      <c r="E4" s="9" t="s">
        <v>24</v>
      </c>
      <c r="F4" s="9" t="s">
        <v>25</v>
      </c>
      <c r="G4" s="15" t="s">
        <v>26</v>
      </c>
      <c r="H4" s="15">
        <v>1988</v>
      </c>
      <c r="I4" s="15" t="s">
        <v>34</v>
      </c>
      <c r="J4" s="16"/>
      <c r="K4" s="10">
        <f>VLOOKUP(D4,'[1]Pahalgam Member Details'!$D$3:$L$326,3,0)</f>
        <v>31800</v>
      </c>
      <c r="L4" s="10">
        <f>VLOOKUP(D4,'[1]Pahalgam Member Details'!$D$3:$L$326,4,0)</f>
        <v>12700</v>
      </c>
      <c r="M4" s="16">
        <v>12700</v>
      </c>
      <c r="N4" s="10" t="str">
        <f>VLOOKUP(D4,'[1]Pahalgam Member Details'!$D$3:$L$326,6,0)</f>
        <v>Outstanding</v>
      </c>
      <c r="O4" s="10">
        <f t="shared" si="0"/>
        <v>0</v>
      </c>
      <c r="P4" s="11" t="e">
        <f>+#REF!-H4</f>
        <v>#REF!</v>
      </c>
      <c r="Q4" s="12">
        <f t="shared" si="1"/>
        <v>10160</v>
      </c>
      <c r="R4" s="12" t="e">
        <f t="shared" si="2"/>
        <v>#REF!</v>
      </c>
      <c r="S4" s="12">
        <f t="shared" si="3"/>
        <v>10160</v>
      </c>
      <c r="T4" s="16"/>
      <c r="U4" s="16"/>
      <c r="V4" s="16"/>
      <c r="W4" s="16"/>
      <c r="X4" s="16"/>
      <c r="Y4" s="16"/>
      <c r="Z4" s="16"/>
      <c r="AA4" s="16"/>
      <c r="AB4" s="16"/>
      <c r="AC4" s="16"/>
      <c r="AD4" s="17" t="str">
        <f>VLOOKUP(D4,'[1]Pahalgam Member Details'!$D$3:$L$326,9,0)</f>
        <v xml:space="preserve">
Unit cost outstanding Rs 19100/-
</v>
      </c>
    </row>
    <row r="5" spans="1:30" ht="28.8" x14ac:dyDescent="0.3">
      <c r="A5" s="14">
        <v>4</v>
      </c>
      <c r="B5" s="15" t="s">
        <v>35</v>
      </c>
      <c r="C5" s="9" t="s">
        <v>22</v>
      </c>
      <c r="D5" s="15" t="s">
        <v>36</v>
      </c>
      <c r="E5" s="9" t="s">
        <v>24</v>
      </c>
      <c r="F5" s="9" t="s">
        <v>25</v>
      </c>
      <c r="G5" s="15" t="s">
        <v>37</v>
      </c>
      <c r="H5" s="15">
        <v>1988</v>
      </c>
      <c r="I5" s="15" t="s">
        <v>38</v>
      </c>
      <c r="J5" s="16"/>
      <c r="K5" s="10">
        <f>VLOOKUP(D5,'[1]Pahalgam Member Details'!$D$3:$L$326,3,0)</f>
        <v>31800</v>
      </c>
      <c r="L5" s="10">
        <f>VLOOKUP(D5,'[1]Pahalgam Member Details'!$D$3:$L$326,4,0)</f>
        <v>31800</v>
      </c>
      <c r="M5" s="16">
        <v>31800</v>
      </c>
      <c r="N5" s="10" t="str">
        <f>VLOOKUP(D5,'[1]Pahalgam Member Details'!$D$3:$L$326,6,0)</f>
        <v>I.R.M</v>
      </c>
      <c r="O5" s="10">
        <f t="shared" si="0"/>
        <v>0</v>
      </c>
      <c r="P5" s="11" t="e">
        <f>+#REF!-H5</f>
        <v>#REF!</v>
      </c>
      <c r="Q5" s="12">
        <f t="shared" si="1"/>
        <v>25440</v>
      </c>
      <c r="R5" s="12" t="e">
        <f t="shared" si="2"/>
        <v>#REF!</v>
      </c>
      <c r="S5" s="12">
        <f t="shared" si="3"/>
        <v>25440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7" t="str">
        <f>VLOOKUP(D5,'[1]Pahalgam Member Details'!$D$3:$L$326,9,0)</f>
        <v xml:space="preserve">Last communication 91
</v>
      </c>
    </row>
    <row r="6" spans="1:30" x14ac:dyDescent="0.3">
      <c r="A6" s="14">
        <v>5</v>
      </c>
      <c r="B6" s="15" t="s">
        <v>39</v>
      </c>
      <c r="C6" s="9" t="s">
        <v>22</v>
      </c>
      <c r="D6" s="15" t="s">
        <v>40</v>
      </c>
      <c r="E6" s="9" t="s">
        <v>24</v>
      </c>
      <c r="F6" s="9" t="s">
        <v>25</v>
      </c>
      <c r="G6" s="15" t="s">
        <v>41</v>
      </c>
      <c r="H6" s="15">
        <v>1988</v>
      </c>
      <c r="I6" s="15" t="s">
        <v>42</v>
      </c>
      <c r="J6" s="16"/>
      <c r="K6" s="10">
        <f>VLOOKUP(D6,'[1]Pahalgam Member Details'!$D$3:$L$326,3,0)</f>
        <v>31800</v>
      </c>
      <c r="L6" s="10">
        <f>VLOOKUP(D6,'[1]Pahalgam Member Details'!$D$3:$L$326,4,0)</f>
        <v>31800</v>
      </c>
      <c r="M6" s="16">
        <v>31800</v>
      </c>
      <c r="N6" s="10" t="str">
        <f>VLOOKUP(D6,'[1]Pahalgam Member Details'!$D$3:$L$326,6,0)</f>
        <v>I.R.M</v>
      </c>
      <c r="O6" s="10">
        <f t="shared" si="0"/>
        <v>0</v>
      </c>
      <c r="P6" s="11" t="e">
        <f>+#REF!-H6</f>
        <v>#REF!</v>
      </c>
      <c r="Q6" s="12">
        <f t="shared" si="1"/>
        <v>25440</v>
      </c>
      <c r="R6" s="12" t="e">
        <f t="shared" si="2"/>
        <v>#REF!</v>
      </c>
      <c r="S6" s="12">
        <f t="shared" si="3"/>
        <v>25440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7" t="str">
        <f>VLOOKUP(D6,'[1]Pahalgam Member Details'!$D$3:$L$326,9,0)</f>
        <v>Last communication 88</v>
      </c>
    </row>
    <row r="7" spans="1:30" x14ac:dyDescent="0.3">
      <c r="A7" s="14">
        <v>6</v>
      </c>
      <c r="B7" s="15" t="s">
        <v>43</v>
      </c>
      <c r="C7" s="9" t="s">
        <v>22</v>
      </c>
      <c r="D7" s="15" t="s">
        <v>44</v>
      </c>
      <c r="E7" s="9" t="s">
        <v>24</v>
      </c>
      <c r="F7" s="9" t="s">
        <v>25</v>
      </c>
      <c r="G7" s="15" t="s">
        <v>45</v>
      </c>
      <c r="H7" s="15">
        <v>1988</v>
      </c>
      <c r="I7" s="15" t="s">
        <v>46</v>
      </c>
      <c r="J7" s="16"/>
      <c r="K7" s="10">
        <f>VLOOKUP(D7,'[1]Pahalgam Member Details'!$D$3:$L$326,3,0)</f>
        <v>22500</v>
      </c>
      <c r="L7" s="10">
        <f>VLOOKUP(D7,'[1]Pahalgam Member Details'!$D$3:$L$326,4,0)</f>
        <v>22500</v>
      </c>
      <c r="M7" s="16">
        <v>22500</v>
      </c>
      <c r="N7" s="10" t="str">
        <f>VLOOKUP(D7,'[1]Pahalgam Member Details'!$D$3:$L$326,6,0)</f>
        <v>I.R.M</v>
      </c>
      <c r="O7" s="10">
        <f t="shared" si="0"/>
        <v>0</v>
      </c>
      <c r="P7" s="11" t="e">
        <f>+#REF!-H7</f>
        <v>#REF!</v>
      </c>
      <c r="Q7" s="12">
        <f t="shared" si="1"/>
        <v>18000</v>
      </c>
      <c r="R7" s="12" t="e">
        <f t="shared" si="2"/>
        <v>#REF!</v>
      </c>
      <c r="S7" s="12">
        <f t="shared" si="3"/>
        <v>18000</v>
      </c>
      <c r="T7" s="16"/>
      <c r="U7" s="16"/>
      <c r="V7" s="16"/>
      <c r="W7" s="16"/>
      <c r="X7" s="16"/>
      <c r="Y7" s="16"/>
      <c r="Z7" s="16"/>
      <c r="AA7" s="16"/>
      <c r="AB7" s="16"/>
      <c r="AC7" s="16"/>
      <c r="AD7" s="17" t="str">
        <f>VLOOKUP(D7,'[1]Pahalgam Member Details'!$D$3:$L$326,9,0)</f>
        <v>Last communication 89</v>
      </c>
    </row>
    <row r="8" spans="1:30" ht="28.8" x14ac:dyDescent="0.3">
      <c r="A8" s="14">
        <v>7</v>
      </c>
      <c r="B8" s="15" t="s">
        <v>47</v>
      </c>
      <c r="C8" s="9" t="s">
        <v>22</v>
      </c>
      <c r="D8" s="15" t="s">
        <v>48</v>
      </c>
      <c r="E8" s="9" t="s">
        <v>24</v>
      </c>
      <c r="F8" s="9" t="s">
        <v>25</v>
      </c>
      <c r="G8" s="15" t="s">
        <v>49</v>
      </c>
      <c r="H8" s="15">
        <v>1988</v>
      </c>
      <c r="I8" s="15" t="s">
        <v>50</v>
      </c>
      <c r="J8" s="16"/>
      <c r="K8" s="10">
        <f>VLOOKUP(D8,'[1]Pahalgam Member Details'!$D$3:$L$326,3,0)</f>
        <v>22500</v>
      </c>
      <c r="L8" s="10">
        <f>VLOOKUP(D8,'[1]Pahalgam Member Details'!$D$3:$L$326,4,0)</f>
        <v>23400</v>
      </c>
      <c r="M8" s="16">
        <v>23400</v>
      </c>
      <c r="N8" s="10" t="str">
        <f>VLOOKUP(D8,'[1]Pahalgam Member Details'!$D$3:$L$326,6,0)</f>
        <v>Outstanding</v>
      </c>
      <c r="O8" s="10">
        <f t="shared" si="0"/>
        <v>0</v>
      </c>
      <c r="P8" s="11" t="e">
        <f>+#REF!-H8</f>
        <v>#REF!</v>
      </c>
      <c r="Q8" s="12">
        <f t="shared" si="1"/>
        <v>18720</v>
      </c>
      <c r="R8" s="12" t="e">
        <f t="shared" si="2"/>
        <v>#REF!</v>
      </c>
      <c r="S8" s="12">
        <f t="shared" si="3"/>
        <v>18720</v>
      </c>
      <c r="T8" s="16"/>
      <c r="U8" s="16"/>
      <c r="V8" s="16"/>
      <c r="W8" s="16"/>
      <c r="X8" s="16"/>
      <c r="Y8" s="16"/>
      <c r="Z8" s="16"/>
      <c r="AA8" s="16"/>
      <c r="AB8" s="16"/>
      <c r="AC8" s="16"/>
      <c r="AD8" s="17" t="str">
        <f>VLOOKUP(D8,'[1]Pahalgam Member Details'!$D$3:$L$326,9,0)</f>
        <v>Last communication 89
(Outstanding Rs 14000/-)</v>
      </c>
    </row>
    <row r="9" spans="1:30" x14ac:dyDescent="0.3">
      <c r="A9" s="14">
        <v>8</v>
      </c>
      <c r="B9" s="15" t="s">
        <v>51</v>
      </c>
      <c r="C9" s="9" t="s">
        <v>22</v>
      </c>
      <c r="D9" s="15" t="s">
        <v>52</v>
      </c>
      <c r="E9" s="9" t="s">
        <v>24</v>
      </c>
      <c r="F9" s="9" t="s">
        <v>25</v>
      </c>
      <c r="G9" s="15" t="s">
        <v>53</v>
      </c>
      <c r="H9" s="15">
        <v>1988</v>
      </c>
      <c r="I9" s="15" t="s">
        <v>54</v>
      </c>
      <c r="J9" s="16"/>
      <c r="K9" s="10">
        <f>VLOOKUP(D9,'[1]Pahalgam Member Details'!$D$3:$L$326,3,0)</f>
        <v>30500</v>
      </c>
      <c r="L9" s="10">
        <f>VLOOKUP(D9,'[1]Pahalgam Member Details'!$D$3:$L$326,4,0)</f>
        <v>31800</v>
      </c>
      <c r="M9" s="16">
        <v>31800</v>
      </c>
      <c r="N9" s="10" t="str">
        <f>VLOOKUP(D9,'[1]Pahalgam Member Details'!$D$3:$L$326,6,0)</f>
        <v>I.R.M</v>
      </c>
      <c r="O9" s="10">
        <f t="shared" si="0"/>
        <v>0</v>
      </c>
      <c r="P9" s="11" t="e">
        <f>+#REF!-H9</f>
        <v>#REF!</v>
      </c>
      <c r="Q9" s="12">
        <f t="shared" si="1"/>
        <v>25440</v>
      </c>
      <c r="R9" s="12" t="e">
        <f t="shared" si="2"/>
        <v>#REF!</v>
      </c>
      <c r="S9" s="12">
        <f t="shared" si="3"/>
        <v>25440</v>
      </c>
      <c r="T9" s="16"/>
      <c r="U9" s="16"/>
      <c r="V9" s="16"/>
      <c r="W9" s="16"/>
      <c r="X9" s="16"/>
      <c r="Y9" s="16"/>
      <c r="Z9" s="16"/>
      <c r="AA9" s="16"/>
      <c r="AB9" s="16"/>
      <c r="AC9" s="16"/>
      <c r="AD9" s="17" t="str">
        <f>VLOOKUP(D9,'[1]Pahalgam Member Details'!$D$3:$L$326,9,0)</f>
        <v>Last communication 88</v>
      </c>
    </row>
    <row r="10" spans="1:30" x14ac:dyDescent="0.3">
      <c r="A10" s="14">
        <v>9</v>
      </c>
      <c r="B10" s="15" t="s">
        <v>55</v>
      </c>
      <c r="C10" s="9" t="s">
        <v>22</v>
      </c>
      <c r="D10" s="15" t="s">
        <v>56</v>
      </c>
      <c r="E10" s="9" t="s">
        <v>24</v>
      </c>
      <c r="F10" s="9" t="s">
        <v>25</v>
      </c>
      <c r="G10" s="15" t="s">
        <v>57</v>
      </c>
      <c r="H10" s="15">
        <v>1988</v>
      </c>
      <c r="I10" s="15" t="s">
        <v>58</v>
      </c>
      <c r="J10" s="16"/>
      <c r="K10" s="10">
        <f>VLOOKUP(D10,'[1]Pahalgam Member Details'!$D$3:$L$326,3,0)</f>
        <v>30500</v>
      </c>
      <c r="L10" s="10">
        <f>VLOOKUP(D10,'[1]Pahalgam Member Details'!$D$3:$L$326,4,0)</f>
        <v>31800</v>
      </c>
      <c r="M10" s="16">
        <v>31800</v>
      </c>
      <c r="N10" s="10" t="str">
        <f>VLOOKUP(D10,'[1]Pahalgam Member Details'!$D$3:$L$326,6,0)</f>
        <v>I.R.M</v>
      </c>
      <c r="O10" s="10">
        <f t="shared" si="0"/>
        <v>0</v>
      </c>
      <c r="P10" s="11" t="e">
        <f>+#REF!-H10</f>
        <v>#REF!</v>
      </c>
      <c r="Q10" s="12">
        <f t="shared" si="1"/>
        <v>25440</v>
      </c>
      <c r="R10" s="12" t="e">
        <f t="shared" si="2"/>
        <v>#REF!</v>
      </c>
      <c r="S10" s="12">
        <f t="shared" si="3"/>
        <v>25440</v>
      </c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7" t="str">
        <f>VLOOKUP(D10,'[1]Pahalgam Member Details'!$D$3:$L$326,9,0)</f>
        <v>Last communication 88</v>
      </c>
    </row>
    <row r="11" spans="1:30" x14ac:dyDescent="0.3">
      <c r="A11" s="14">
        <v>10</v>
      </c>
      <c r="B11" s="15" t="s">
        <v>59</v>
      </c>
      <c r="C11" s="9" t="s">
        <v>22</v>
      </c>
      <c r="D11" s="15" t="s">
        <v>60</v>
      </c>
      <c r="E11" s="9" t="s">
        <v>24</v>
      </c>
      <c r="F11" s="9" t="s">
        <v>25</v>
      </c>
      <c r="G11" s="15" t="s">
        <v>61</v>
      </c>
      <c r="H11" s="15">
        <v>1988</v>
      </c>
      <c r="I11" s="15" t="s">
        <v>62</v>
      </c>
      <c r="J11" s="16"/>
      <c r="K11" s="10">
        <f>VLOOKUP(D11,'[1]Pahalgam Member Details'!$D$3:$L$326,3,0)</f>
        <v>22500</v>
      </c>
      <c r="L11" s="10">
        <f>VLOOKUP(D11,'[1]Pahalgam Member Details'!$D$3:$L$326,4,0)</f>
        <v>23400</v>
      </c>
      <c r="M11" s="16">
        <v>23400</v>
      </c>
      <c r="N11" s="10" t="str">
        <f>VLOOKUP(D11,'[1]Pahalgam Member Details'!$D$3:$L$326,6,0)</f>
        <v>R.M</v>
      </c>
      <c r="O11" s="10">
        <f t="shared" si="0"/>
        <v>0</v>
      </c>
      <c r="P11" s="11" t="e">
        <f>+#REF!-H11</f>
        <v>#REF!</v>
      </c>
      <c r="Q11" s="12">
        <f t="shared" si="1"/>
        <v>18720</v>
      </c>
      <c r="R11" s="12" t="e">
        <f t="shared" si="2"/>
        <v>#REF!</v>
      </c>
      <c r="S11" s="12">
        <f t="shared" si="3"/>
        <v>18720</v>
      </c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7" t="str">
        <f>VLOOKUP(D11,'[1]Pahalgam Member Details'!$D$3:$L$326,9,0)</f>
        <v>Last communication 10</v>
      </c>
    </row>
    <row r="12" spans="1:30" x14ac:dyDescent="0.3">
      <c r="A12" s="14">
        <v>11</v>
      </c>
      <c r="B12" s="15" t="s">
        <v>63</v>
      </c>
      <c r="C12" s="9" t="s">
        <v>22</v>
      </c>
      <c r="D12" s="15" t="s">
        <v>64</v>
      </c>
      <c r="E12" s="9" t="s">
        <v>24</v>
      </c>
      <c r="F12" s="9" t="s">
        <v>25</v>
      </c>
      <c r="G12" s="15" t="s">
        <v>65</v>
      </c>
      <c r="H12" s="15">
        <v>1988</v>
      </c>
      <c r="I12" s="15" t="s">
        <v>66</v>
      </c>
      <c r="J12" s="16"/>
      <c r="K12" s="10">
        <f>VLOOKUP(D12,'[1]Pahalgam Member Details'!$D$3:$L$326,3,0)</f>
        <v>22500</v>
      </c>
      <c r="L12" s="10">
        <f>VLOOKUP(D12,'[1]Pahalgam Member Details'!$D$3:$L$326,4,0)</f>
        <v>22500</v>
      </c>
      <c r="M12" s="16">
        <v>22500</v>
      </c>
      <c r="N12" s="10" t="str">
        <f>VLOOKUP(D12,'[1]Pahalgam Member Details'!$D$3:$L$326,6,0)</f>
        <v>I.R.M</v>
      </c>
      <c r="O12" s="10">
        <f t="shared" si="0"/>
        <v>0</v>
      </c>
      <c r="P12" s="11" t="e">
        <f>+#REF!-H12</f>
        <v>#REF!</v>
      </c>
      <c r="Q12" s="12">
        <f t="shared" si="1"/>
        <v>18000</v>
      </c>
      <c r="R12" s="12" t="e">
        <f t="shared" si="2"/>
        <v>#REF!</v>
      </c>
      <c r="S12" s="12">
        <f t="shared" si="3"/>
        <v>18000</v>
      </c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7" t="str">
        <f>VLOOKUP(D12,'[1]Pahalgam Member Details'!$D$3:$L$326,9,0)</f>
        <v>Last communication 05</v>
      </c>
    </row>
    <row r="13" spans="1:30" x14ac:dyDescent="0.3">
      <c r="A13" s="14">
        <v>12</v>
      </c>
      <c r="B13" s="15" t="s">
        <v>67</v>
      </c>
      <c r="C13" s="9" t="s">
        <v>22</v>
      </c>
      <c r="D13" s="15" t="s">
        <v>68</v>
      </c>
      <c r="E13" s="9" t="s">
        <v>24</v>
      </c>
      <c r="F13" s="9" t="s">
        <v>25</v>
      </c>
      <c r="G13" s="15" t="s">
        <v>69</v>
      </c>
      <c r="H13" s="15">
        <v>1988</v>
      </c>
      <c r="I13" s="15" t="s">
        <v>70</v>
      </c>
      <c r="J13" s="16"/>
      <c r="K13" s="10">
        <f>VLOOKUP(D13,'[1]Pahalgam Member Details'!$D$3:$L$326,3,0)</f>
        <v>22500</v>
      </c>
      <c r="L13" s="10">
        <f>VLOOKUP(D13,'[1]Pahalgam Member Details'!$D$3:$L$326,4,0)</f>
        <v>22500</v>
      </c>
      <c r="M13" s="16">
        <v>22500</v>
      </c>
      <c r="N13" s="10" t="str">
        <f>VLOOKUP(D13,'[1]Pahalgam Member Details'!$D$3:$L$326,6,0)</f>
        <v>I.R.M</v>
      </c>
      <c r="O13" s="10">
        <f t="shared" si="0"/>
        <v>0</v>
      </c>
      <c r="P13" s="11" t="e">
        <f>+#REF!-H13</f>
        <v>#REF!</v>
      </c>
      <c r="Q13" s="12">
        <f t="shared" si="1"/>
        <v>18000</v>
      </c>
      <c r="R13" s="12" t="e">
        <f t="shared" si="2"/>
        <v>#REF!</v>
      </c>
      <c r="S13" s="12">
        <f t="shared" si="3"/>
        <v>18000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7" t="str">
        <f>VLOOKUP(D13,'[1]Pahalgam Member Details'!$D$3:$L$326,9,0)</f>
        <v>Transferred from one member to another member</v>
      </c>
    </row>
    <row r="14" spans="1:30" x14ac:dyDescent="0.3">
      <c r="A14" s="14">
        <v>13</v>
      </c>
      <c r="B14" s="15" t="s">
        <v>71</v>
      </c>
      <c r="C14" s="9" t="s">
        <v>22</v>
      </c>
      <c r="D14" s="15" t="s">
        <v>72</v>
      </c>
      <c r="E14" s="9" t="s">
        <v>24</v>
      </c>
      <c r="F14" s="9" t="s">
        <v>25</v>
      </c>
      <c r="G14" s="15" t="s">
        <v>73</v>
      </c>
      <c r="H14" s="15">
        <v>1988</v>
      </c>
      <c r="I14" s="15" t="s">
        <v>74</v>
      </c>
      <c r="J14" s="16"/>
      <c r="K14" s="10">
        <f>VLOOKUP(D14,'[1]Pahalgam Member Details'!$D$3:$L$326,3,0)</f>
        <v>30500</v>
      </c>
      <c r="L14" s="10">
        <f>VLOOKUP(D14,'[1]Pahalgam Member Details'!$D$3:$L$326,4,0)</f>
        <v>30500</v>
      </c>
      <c r="M14" s="16">
        <v>30500</v>
      </c>
      <c r="N14" s="10" t="str">
        <f>VLOOKUP(D14,'[1]Pahalgam Member Details'!$D$3:$L$326,6,0)</f>
        <v>I.R.M</v>
      </c>
      <c r="O14" s="10">
        <f t="shared" si="0"/>
        <v>0</v>
      </c>
      <c r="P14" s="11" t="e">
        <f>+#REF!-H14</f>
        <v>#REF!</v>
      </c>
      <c r="Q14" s="12">
        <f t="shared" si="1"/>
        <v>24400</v>
      </c>
      <c r="R14" s="12" t="e">
        <f t="shared" si="2"/>
        <v>#REF!</v>
      </c>
      <c r="S14" s="12">
        <f t="shared" si="3"/>
        <v>24400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7" t="str">
        <f>VLOOKUP(D14,'[1]Pahalgam Member Details'!$D$3:$L$326,9,0)</f>
        <v>Last communication 88</v>
      </c>
    </row>
    <row r="15" spans="1:30" x14ac:dyDescent="0.3">
      <c r="A15" s="14">
        <v>14</v>
      </c>
      <c r="B15" s="15" t="s">
        <v>75</v>
      </c>
      <c r="C15" s="9" t="s">
        <v>22</v>
      </c>
      <c r="D15" s="15" t="s">
        <v>76</v>
      </c>
      <c r="E15" s="9" t="s">
        <v>24</v>
      </c>
      <c r="F15" s="9" t="s">
        <v>25</v>
      </c>
      <c r="G15" s="15" t="s">
        <v>77</v>
      </c>
      <c r="H15" s="15">
        <v>1988</v>
      </c>
      <c r="I15" s="15" t="s">
        <v>78</v>
      </c>
      <c r="J15" s="16"/>
      <c r="K15" s="10">
        <f>VLOOKUP(D15,'[1]Pahalgam Member Details'!$D$3:$L$326,3,0)</f>
        <v>22500</v>
      </c>
      <c r="L15" s="10">
        <f>VLOOKUP(D15,'[1]Pahalgam Member Details'!$D$3:$L$326,4,0)</f>
        <v>23400</v>
      </c>
      <c r="M15" s="16">
        <v>23400</v>
      </c>
      <c r="N15" s="10" t="str">
        <f>VLOOKUP(D15,'[1]Pahalgam Member Details'!$D$3:$L$326,6,0)</f>
        <v>I.R.M</v>
      </c>
      <c r="O15" s="10">
        <f t="shared" si="0"/>
        <v>0</v>
      </c>
      <c r="P15" s="11" t="e">
        <f>+#REF!-H15</f>
        <v>#REF!</v>
      </c>
      <c r="Q15" s="12">
        <f t="shared" si="1"/>
        <v>18720</v>
      </c>
      <c r="R15" s="12" t="e">
        <f t="shared" si="2"/>
        <v>#REF!</v>
      </c>
      <c r="S15" s="12">
        <f t="shared" si="3"/>
        <v>18720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7" t="str">
        <f>VLOOKUP(D15,'[1]Pahalgam Member Details'!$D$3:$L$326,9,0)</f>
        <v>Last communication 94</v>
      </c>
    </row>
    <row r="16" spans="1:30" x14ac:dyDescent="0.3">
      <c r="A16" s="14">
        <v>15</v>
      </c>
      <c r="B16" s="15" t="s">
        <v>79</v>
      </c>
      <c r="C16" s="9" t="s">
        <v>22</v>
      </c>
      <c r="D16" s="15" t="s">
        <v>80</v>
      </c>
      <c r="E16" s="9" t="s">
        <v>24</v>
      </c>
      <c r="F16" s="9" t="s">
        <v>25</v>
      </c>
      <c r="G16" s="15" t="s">
        <v>77</v>
      </c>
      <c r="H16" s="15">
        <v>1988</v>
      </c>
      <c r="I16" s="15" t="s">
        <v>81</v>
      </c>
      <c r="J16" s="16"/>
      <c r="K16" s="10">
        <f>VLOOKUP(D16,'[1]Pahalgam Member Details'!$D$3:$L$326,3,0)</f>
        <v>30500</v>
      </c>
      <c r="L16" s="10">
        <f>VLOOKUP(D16,'[1]Pahalgam Member Details'!$D$3:$L$326,4,0)</f>
        <v>31800</v>
      </c>
      <c r="M16" s="16">
        <v>31800</v>
      </c>
      <c r="N16" s="10" t="str">
        <f>VLOOKUP(D16,'[1]Pahalgam Member Details'!$D$3:$L$326,6,0)</f>
        <v>I.R.M</v>
      </c>
      <c r="O16" s="10">
        <f t="shared" si="0"/>
        <v>0</v>
      </c>
      <c r="P16" s="11" t="e">
        <f>+#REF!-H16</f>
        <v>#REF!</v>
      </c>
      <c r="Q16" s="12">
        <f t="shared" si="1"/>
        <v>25440</v>
      </c>
      <c r="R16" s="12" t="e">
        <f t="shared" si="2"/>
        <v>#REF!</v>
      </c>
      <c r="S16" s="12">
        <f t="shared" si="3"/>
        <v>25440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7" t="str">
        <f>VLOOKUP(D16,'[1]Pahalgam Member Details'!$D$3:$L$326,9,0)</f>
        <v xml:space="preserve"> Total 4 membership </v>
      </c>
    </row>
    <row r="17" spans="1:30" x14ac:dyDescent="0.3">
      <c r="A17" s="14">
        <v>16</v>
      </c>
      <c r="B17" s="15" t="s">
        <v>82</v>
      </c>
      <c r="C17" s="9" t="s">
        <v>22</v>
      </c>
      <c r="D17" s="15" t="s">
        <v>83</v>
      </c>
      <c r="E17" s="9" t="s">
        <v>24</v>
      </c>
      <c r="F17" s="9" t="s">
        <v>25</v>
      </c>
      <c r="G17" s="15" t="s">
        <v>77</v>
      </c>
      <c r="H17" s="15">
        <v>1988</v>
      </c>
      <c r="I17" s="15" t="s">
        <v>81</v>
      </c>
      <c r="J17" s="16"/>
      <c r="K17" s="10">
        <f>VLOOKUP(D17,'[1]Pahalgam Member Details'!$D$3:$L$326,3,0)</f>
        <v>30500</v>
      </c>
      <c r="L17" s="10">
        <f>VLOOKUP(D17,'[1]Pahalgam Member Details'!$D$3:$L$326,4,0)</f>
        <v>31800</v>
      </c>
      <c r="M17" s="16">
        <v>31800</v>
      </c>
      <c r="N17" s="10" t="str">
        <f>VLOOKUP(D17,'[1]Pahalgam Member Details'!$D$3:$L$326,6,0)</f>
        <v>I.R.M</v>
      </c>
      <c r="O17" s="10">
        <f t="shared" si="0"/>
        <v>0</v>
      </c>
      <c r="P17" s="11" t="e">
        <f>+#REF!-H17</f>
        <v>#REF!</v>
      </c>
      <c r="Q17" s="12">
        <f t="shared" si="1"/>
        <v>25440</v>
      </c>
      <c r="R17" s="12" t="e">
        <f t="shared" si="2"/>
        <v>#REF!</v>
      </c>
      <c r="S17" s="12">
        <f t="shared" si="3"/>
        <v>25440</v>
      </c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7" t="str">
        <f>VLOOKUP(D17,'[1]Pahalgam Member Details'!$D$3:$L$326,9,0)</f>
        <v>Last communication 88</v>
      </c>
    </row>
    <row r="18" spans="1:30" x14ac:dyDescent="0.3">
      <c r="A18" s="14">
        <v>17</v>
      </c>
      <c r="B18" s="15" t="s">
        <v>84</v>
      </c>
      <c r="C18" s="9" t="s">
        <v>22</v>
      </c>
      <c r="D18" s="15" t="s">
        <v>85</v>
      </c>
      <c r="E18" s="9" t="s">
        <v>24</v>
      </c>
      <c r="F18" s="9" t="s">
        <v>25</v>
      </c>
      <c r="G18" s="15" t="s">
        <v>77</v>
      </c>
      <c r="H18" s="15">
        <v>1988</v>
      </c>
      <c r="I18" s="15" t="s">
        <v>81</v>
      </c>
      <c r="J18" s="16"/>
      <c r="K18" s="10">
        <f>VLOOKUP(D18,'[1]Pahalgam Member Details'!$D$3:$L$326,3,0)</f>
        <v>30500</v>
      </c>
      <c r="L18" s="10">
        <f>VLOOKUP(D18,'[1]Pahalgam Member Details'!$D$3:$L$326,4,0)</f>
        <v>31800</v>
      </c>
      <c r="M18" s="16">
        <v>31800</v>
      </c>
      <c r="N18" s="10" t="str">
        <f>VLOOKUP(D18,'[1]Pahalgam Member Details'!$D$3:$L$326,6,0)</f>
        <v>I.R.M</v>
      </c>
      <c r="O18" s="10">
        <f t="shared" si="0"/>
        <v>0</v>
      </c>
      <c r="P18" s="11" t="e">
        <f>+#REF!-H18</f>
        <v>#REF!</v>
      </c>
      <c r="Q18" s="12">
        <f t="shared" si="1"/>
        <v>25440</v>
      </c>
      <c r="R18" s="12" t="e">
        <f t="shared" si="2"/>
        <v>#REF!</v>
      </c>
      <c r="S18" s="12">
        <f t="shared" si="3"/>
        <v>25440</v>
      </c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7" t="str">
        <f>VLOOKUP(D18,'[1]Pahalgam Member Details'!$D$3:$L$326,9,0)</f>
        <v>Only application form</v>
      </c>
    </row>
    <row r="19" spans="1:30" x14ac:dyDescent="0.3">
      <c r="A19" s="14">
        <v>18</v>
      </c>
      <c r="B19" s="15" t="s">
        <v>86</v>
      </c>
      <c r="C19" s="9" t="s">
        <v>22</v>
      </c>
      <c r="D19" s="15" t="s">
        <v>87</v>
      </c>
      <c r="E19" s="9" t="s">
        <v>24</v>
      </c>
      <c r="F19" s="9" t="s">
        <v>25</v>
      </c>
      <c r="G19" s="15" t="s">
        <v>77</v>
      </c>
      <c r="H19" s="15">
        <v>1988</v>
      </c>
      <c r="I19" s="15" t="s">
        <v>81</v>
      </c>
      <c r="J19" s="16"/>
      <c r="K19" s="10">
        <f>VLOOKUP(D19,'[1]Pahalgam Member Details'!$D$3:$L$326,3,0)</f>
        <v>30500</v>
      </c>
      <c r="L19" s="10">
        <f>VLOOKUP(D19,'[1]Pahalgam Member Details'!$D$3:$L$326,4,0)</f>
        <v>31800</v>
      </c>
      <c r="M19" s="16">
        <v>31800</v>
      </c>
      <c r="N19" s="10" t="str">
        <f>VLOOKUP(D19,'[1]Pahalgam Member Details'!$D$3:$L$326,6,0)</f>
        <v>I.R.M</v>
      </c>
      <c r="O19" s="10">
        <f t="shared" si="0"/>
        <v>0</v>
      </c>
      <c r="P19" s="11" t="e">
        <f>+#REF!-H19</f>
        <v>#REF!</v>
      </c>
      <c r="Q19" s="12">
        <f t="shared" si="1"/>
        <v>25440</v>
      </c>
      <c r="R19" s="12" t="e">
        <f t="shared" si="2"/>
        <v>#REF!</v>
      </c>
      <c r="S19" s="12">
        <f t="shared" si="3"/>
        <v>25440</v>
      </c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7" t="str">
        <f>VLOOKUP(D19,'[1]Pahalgam Member Details'!$D$3:$L$326,9,0)</f>
        <v>Only application form, Last communication 07</v>
      </c>
    </row>
    <row r="20" spans="1:30" x14ac:dyDescent="0.3">
      <c r="A20" s="14">
        <v>19</v>
      </c>
      <c r="B20" s="15" t="s">
        <v>88</v>
      </c>
      <c r="C20" s="9" t="s">
        <v>22</v>
      </c>
      <c r="D20" s="15" t="s">
        <v>89</v>
      </c>
      <c r="E20" s="9" t="s">
        <v>24</v>
      </c>
      <c r="F20" s="9" t="s">
        <v>25</v>
      </c>
      <c r="G20" s="15" t="s">
        <v>90</v>
      </c>
      <c r="H20" s="15">
        <v>1988</v>
      </c>
      <c r="I20" s="15" t="s">
        <v>91</v>
      </c>
      <c r="J20" s="16"/>
      <c r="K20" s="10">
        <f>VLOOKUP(D20,'[1]Pahalgam Member Details'!$D$3:$L$326,3,0)</f>
        <v>22500</v>
      </c>
      <c r="L20" s="10">
        <f>VLOOKUP(D20,'[1]Pahalgam Member Details'!$D$3:$L$326,4,0)</f>
        <v>22500</v>
      </c>
      <c r="M20" s="16">
        <v>22500</v>
      </c>
      <c r="N20" s="10" t="str">
        <f>VLOOKUP(D20,'[1]Pahalgam Member Details'!$D$3:$L$326,6,0)</f>
        <v>I.R.M</v>
      </c>
      <c r="O20" s="10">
        <f t="shared" si="0"/>
        <v>0</v>
      </c>
      <c r="P20" s="11" t="e">
        <f>+#REF!-H20</f>
        <v>#REF!</v>
      </c>
      <c r="Q20" s="12">
        <f t="shared" si="1"/>
        <v>18000</v>
      </c>
      <c r="R20" s="12" t="e">
        <f t="shared" si="2"/>
        <v>#REF!</v>
      </c>
      <c r="S20" s="12">
        <f t="shared" si="3"/>
        <v>18000</v>
      </c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7" t="str">
        <f>VLOOKUP(D20,'[1]Pahalgam Member Details'!$D$3:$L$326,9,0)</f>
        <v>Last communication 88</v>
      </c>
    </row>
    <row r="21" spans="1:30" x14ac:dyDescent="0.3">
      <c r="A21" s="14">
        <v>20</v>
      </c>
      <c r="B21" s="15" t="s">
        <v>92</v>
      </c>
      <c r="C21" s="9" t="s">
        <v>22</v>
      </c>
      <c r="D21" s="15" t="s">
        <v>93</v>
      </c>
      <c r="E21" s="9" t="s">
        <v>24</v>
      </c>
      <c r="F21" s="9" t="s">
        <v>25</v>
      </c>
      <c r="G21" s="15" t="s">
        <v>94</v>
      </c>
      <c r="H21" s="15">
        <v>1988</v>
      </c>
      <c r="I21" s="15" t="s">
        <v>95</v>
      </c>
      <c r="J21" s="16"/>
      <c r="K21" s="10">
        <f>VLOOKUP(D21,'[1]Pahalgam Member Details'!$D$3:$L$326,3,0)</f>
        <v>17500</v>
      </c>
      <c r="L21" s="10">
        <f>VLOOKUP(D21,'[1]Pahalgam Member Details'!$D$3:$L$326,4,0)</f>
        <v>18200</v>
      </c>
      <c r="M21" s="16">
        <v>18200</v>
      </c>
      <c r="N21" s="10" t="str">
        <f>VLOOKUP(D21,'[1]Pahalgam Member Details'!$D$3:$L$326,6,0)</f>
        <v>I.R.M</v>
      </c>
      <c r="O21" s="10">
        <f t="shared" si="0"/>
        <v>0</v>
      </c>
      <c r="P21" s="11" t="e">
        <f>+#REF!-H21</f>
        <v>#REF!</v>
      </c>
      <c r="Q21" s="12">
        <f t="shared" si="1"/>
        <v>14560</v>
      </c>
      <c r="R21" s="12" t="e">
        <f t="shared" si="2"/>
        <v>#REF!</v>
      </c>
      <c r="S21" s="12">
        <f t="shared" si="3"/>
        <v>14560</v>
      </c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7" t="str">
        <f>VLOOKUP(D21,'[1]Pahalgam Member Details'!$D$3:$L$326,9,0)</f>
        <v>Last communication 88</v>
      </c>
    </row>
    <row r="22" spans="1:30" x14ac:dyDescent="0.3">
      <c r="A22" s="14">
        <v>21</v>
      </c>
      <c r="B22" s="15" t="s">
        <v>96</v>
      </c>
      <c r="C22" s="9" t="s">
        <v>22</v>
      </c>
      <c r="D22" s="15" t="s">
        <v>97</v>
      </c>
      <c r="E22" s="9" t="s">
        <v>24</v>
      </c>
      <c r="F22" s="9" t="s">
        <v>25</v>
      </c>
      <c r="G22" s="15" t="s">
        <v>94</v>
      </c>
      <c r="H22" s="15">
        <v>1988</v>
      </c>
      <c r="I22" s="15" t="s">
        <v>98</v>
      </c>
      <c r="J22" s="16"/>
      <c r="K22" s="10">
        <f>VLOOKUP(D22,'[1]Pahalgam Member Details'!$D$3:$L$326,3,0)</f>
        <v>17500</v>
      </c>
      <c r="L22" s="10">
        <f>VLOOKUP(D22,'[1]Pahalgam Member Details'!$D$3:$L$326,4,0)</f>
        <v>18200</v>
      </c>
      <c r="M22" s="16">
        <v>18200</v>
      </c>
      <c r="N22" s="10" t="str">
        <f>VLOOKUP(D22,'[1]Pahalgam Member Details'!$D$3:$L$326,6,0)</f>
        <v>I.R.M</v>
      </c>
      <c r="O22" s="10">
        <f t="shared" si="0"/>
        <v>0</v>
      </c>
      <c r="P22" s="11" t="e">
        <f>+#REF!-H22</f>
        <v>#REF!</v>
      </c>
      <c r="Q22" s="12">
        <f t="shared" si="1"/>
        <v>14560</v>
      </c>
      <c r="R22" s="12" t="e">
        <f t="shared" si="2"/>
        <v>#REF!</v>
      </c>
      <c r="S22" s="12">
        <f t="shared" si="3"/>
        <v>14560</v>
      </c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7" t="str">
        <f>VLOOKUP(D22,'[1]Pahalgam Member Details'!$D$3:$L$326,9,0)</f>
        <v>Last communication 89 (one pic-1947 Pahalgam)</v>
      </c>
    </row>
    <row r="23" spans="1:30" ht="28.8" x14ac:dyDescent="0.3">
      <c r="A23" s="14">
        <v>22</v>
      </c>
      <c r="B23" s="15" t="s">
        <v>99</v>
      </c>
      <c r="C23" s="9" t="s">
        <v>22</v>
      </c>
      <c r="D23" s="15" t="s">
        <v>100</v>
      </c>
      <c r="E23" s="9" t="s">
        <v>24</v>
      </c>
      <c r="F23" s="9" t="s">
        <v>25</v>
      </c>
      <c r="G23" s="15" t="s">
        <v>101</v>
      </c>
      <c r="H23" s="15">
        <v>1988</v>
      </c>
      <c r="I23" s="15" t="s">
        <v>102</v>
      </c>
      <c r="J23" s="16"/>
      <c r="K23" s="10">
        <f>VLOOKUP(D23,'[1]Pahalgam Member Details'!$D$3:$L$326,3,0)</f>
        <v>17500</v>
      </c>
      <c r="L23" s="10">
        <f>VLOOKUP(D23,'[1]Pahalgam Member Details'!$D$3:$L$326,4,0)</f>
        <v>18200</v>
      </c>
      <c r="M23" s="16">
        <v>18200</v>
      </c>
      <c r="N23" s="10" t="str">
        <f>VLOOKUP(D23,'[1]Pahalgam Member Details'!$D$3:$L$326,6,0)</f>
        <v>I.R.M</v>
      </c>
      <c r="O23" s="10">
        <f t="shared" si="0"/>
        <v>0</v>
      </c>
      <c r="P23" s="11" t="e">
        <f>+#REF!-H23</f>
        <v>#REF!</v>
      </c>
      <c r="Q23" s="12">
        <f t="shared" si="1"/>
        <v>14560</v>
      </c>
      <c r="R23" s="12" t="e">
        <f t="shared" si="2"/>
        <v>#REF!</v>
      </c>
      <c r="S23" s="12">
        <f t="shared" si="3"/>
        <v>14560</v>
      </c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7" t="str">
        <f>VLOOKUP(D23,'[1]Pahalgam Member Details'!$D$3:$L$326,9,0)</f>
        <v>Last communication 99, some legal documents filed
Legal Refund Case (One pic- 2165 pahalgam)</v>
      </c>
    </row>
    <row r="24" spans="1:30" x14ac:dyDescent="0.3">
      <c r="A24" s="14">
        <v>23</v>
      </c>
      <c r="B24" s="15" t="s">
        <v>103</v>
      </c>
      <c r="C24" s="9" t="s">
        <v>22</v>
      </c>
      <c r="D24" s="15" t="s">
        <v>104</v>
      </c>
      <c r="E24" s="9" t="s">
        <v>24</v>
      </c>
      <c r="F24" s="9" t="s">
        <v>25</v>
      </c>
      <c r="G24" s="15" t="s">
        <v>105</v>
      </c>
      <c r="H24" s="15">
        <v>1988</v>
      </c>
      <c r="I24" s="15" t="s">
        <v>106</v>
      </c>
      <c r="J24" s="16"/>
      <c r="K24" s="10">
        <f>VLOOKUP(D24,'[1]Pahalgam Member Details'!$D$3:$L$326,3,0)</f>
        <v>22500</v>
      </c>
      <c r="L24" s="10">
        <f>VLOOKUP(D24,'[1]Pahalgam Member Details'!$D$3:$L$326,4,0)</f>
        <v>22500</v>
      </c>
      <c r="M24" s="16">
        <v>22500</v>
      </c>
      <c r="N24" s="10" t="str">
        <f>VLOOKUP(D24,'[1]Pahalgam Member Details'!$D$3:$L$326,6,0)</f>
        <v>I.R.M</v>
      </c>
      <c r="O24" s="10">
        <f t="shared" si="0"/>
        <v>0</v>
      </c>
      <c r="P24" s="11" t="e">
        <f>+#REF!-H24</f>
        <v>#REF!</v>
      </c>
      <c r="Q24" s="12">
        <f t="shared" si="1"/>
        <v>18000</v>
      </c>
      <c r="R24" s="12" t="e">
        <f t="shared" si="2"/>
        <v>#REF!</v>
      </c>
      <c r="S24" s="12">
        <f t="shared" si="3"/>
        <v>18000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7" t="str">
        <f>VLOOKUP(D24,'[1]Pahalgam Member Details'!$D$3:$L$326,9,0)</f>
        <v>Last communication 93</v>
      </c>
    </row>
    <row r="25" spans="1:30" x14ac:dyDescent="0.3">
      <c r="A25" s="14">
        <v>24</v>
      </c>
      <c r="B25" s="15" t="s">
        <v>107</v>
      </c>
      <c r="C25" s="9" t="s">
        <v>22</v>
      </c>
      <c r="D25" s="15" t="s">
        <v>108</v>
      </c>
      <c r="E25" s="9" t="s">
        <v>24</v>
      </c>
      <c r="F25" s="9" t="s">
        <v>25</v>
      </c>
      <c r="G25" s="15" t="s">
        <v>109</v>
      </c>
      <c r="H25" s="15">
        <v>1988</v>
      </c>
      <c r="I25" s="15" t="s">
        <v>110</v>
      </c>
      <c r="J25" s="16"/>
      <c r="K25" s="10">
        <f>VLOOKUP(D25,'[1]Pahalgam Member Details'!$D$3:$L$326,3,0)</f>
        <v>22500</v>
      </c>
      <c r="L25" s="10">
        <f>VLOOKUP(D25,'[1]Pahalgam Member Details'!$D$3:$L$326,4,0)</f>
        <v>23400</v>
      </c>
      <c r="M25" s="16">
        <v>23400</v>
      </c>
      <c r="N25" s="10" t="str">
        <f>VLOOKUP(D25,'[1]Pahalgam Member Details'!$D$3:$L$326,6,0)</f>
        <v>I.R.M</v>
      </c>
      <c r="O25" s="10">
        <f t="shared" si="0"/>
        <v>0</v>
      </c>
      <c r="P25" s="11" t="e">
        <f>+#REF!-H25</f>
        <v>#REF!</v>
      </c>
      <c r="Q25" s="12">
        <f t="shared" si="1"/>
        <v>18720</v>
      </c>
      <c r="R25" s="12" t="e">
        <f t="shared" si="2"/>
        <v>#REF!</v>
      </c>
      <c r="S25" s="12">
        <f t="shared" si="3"/>
        <v>18720</v>
      </c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7" t="str">
        <f>VLOOKUP(D25,'[1]Pahalgam Member Details'!$D$3:$L$326,9,0)</f>
        <v>Last communication 92</v>
      </c>
    </row>
    <row r="26" spans="1:30" x14ac:dyDescent="0.3">
      <c r="A26" s="14">
        <v>25</v>
      </c>
      <c r="B26" s="15" t="s">
        <v>111</v>
      </c>
      <c r="C26" s="9" t="s">
        <v>22</v>
      </c>
      <c r="D26" s="15" t="s">
        <v>112</v>
      </c>
      <c r="E26" s="9" t="s">
        <v>24</v>
      </c>
      <c r="F26" s="9" t="s">
        <v>25</v>
      </c>
      <c r="G26" s="15" t="s">
        <v>113</v>
      </c>
      <c r="H26" s="15">
        <v>1988</v>
      </c>
      <c r="I26" s="15" t="s">
        <v>114</v>
      </c>
      <c r="J26" s="16"/>
      <c r="K26" s="10">
        <f>VLOOKUP(D26,'[1]Pahalgam Member Details'!$D$3:$L$326,3,0)</f>
        <v>17500</v>
      </c>
      <c r="L26" s="10">
        <f>VLOOKUP(D26,'[1]Pahalgam Member Details'!$D$3:$L$326,4,0)</f>
        <v>18200</v>
      </c>
      <c r="M26" s="16">
        <v>18200</v>
      </c>
      <c r="N26" s="10" t="str">
        <f>VLOOKUP(D26,'[1]Pahalgam Member Details'!$D$3:$L$326,6,0)</f>
        <v>I.R.M</v>
      </c>
      <c r="O26" s="10">
        <f t="shared" si="0"/>
        <v>0</v>
      </c>
      <c r="P26" s="11" t="e">
        <f>+#REF!-H26</f>
        <v>#REF!</v>
      </c>
      <c r="Q26" s="12">
        <f t="shared" si="1"/>
        <v>14560</v>
      </c>
      <c r="R26" s="12" t="e">
        <f t="shared" si="2"/>
        <v>#REF!</v>
      </c>
      <c r="S26" s="12">
        <f t="shared" si="3"/>
        <v>14560</v>
      </c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7" t="str">
        <f>VLOOKUP(D26,'[1]Pahalgam Member Details'!$D$3:$L$326,9,0)</f>
        <v>Last communication 89</v>
      </c>
    </row>
    <row r="27" spans="1:30" x14ac:dyDescent="0.3">
      <c r="A27" s="14">
        <v>26</v>
      </c>
      <c r="B27" s="15" t="s">
        <v>115</v>
      </c>
      <c r="C27" s="9" t="s">
        <v>22</v>
      </c>
      <c r="D27" s="15" t="s">
        <v>116</v>
      </c>
      <c r="E27" s="9" t="s">
        <v>24</v>
      </c>
      <c r="F27" s="9" t="s">
        <v>25</v>
      </c>
      <c r="G27" s="15" t="s">
        <v>113</v>
      </c>
      <c r="H27" s="15">
        <v>1988</v>
      </c>
      <c r="I27" s="15" t="s">
        <v>117</v>
      </c>
      <c r="J27" s="16"/>
      <c r="K27" s="10">
        <f>VLOOKUP(D27,'[1]Pahalgam Member Details'!$D$3:$L$326,3,0)</f>
        <v>17500</v>
      </c>
      <c r="L27" s="10">
        <f>VLOOKUP(D27,'[1]Pahalgam Member Details'!$D$3:$L$326,4,0)</f>
        <v>18200</v>
      </c>
      <c r="M27" s="16">
        <v>18200</v>
      </c>
      <c r="N27" s="10" t="str">
        <f>VLOOKUP(D27,'[1]Pahalgam Member Details'!$D$3:$L$326,6,0)</f>
        <v>I.R.M</v>
      </c>
      <c r="O27" s="10">
        <f t="shared" si="0"/>
        <v>0</v>
      </c>
      <c r="P27" s="11" t="e">
        <f>+#REF!-H27</f>
        <v>#REF!</v>
      </c>
      <c r="Q27" s="12">
        <f t="shared" si="1"/>
        <v>14560</v>
      </c>
      <c r="R27" s="12" t="e">
        <f t="shared" si="2"/>
        <v>#REF!</v>
      </c>
      <c r="S27" s="12">
        <f t="shared" si="3"/>
        <v>14560</v>
      </c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7" t="str">
        <f>VLOOKUP(D27,'[1]Pahalgam Member Details'!$D$3:$L$326,9,0)</f>
        <v>Last communication 89</v>
      </c>
    </row>
    <row r="28" spans="1:30" x14ac:dyDescent="0.3">
      <c r="A28" s="14">
        <v>27</v>
      </c>
      <c r="B28" s="15" t="s">
        <v>118</v>
      </c>
      <c r="C28" s="9" t="s">
        <v>22</v>
      </c>
      <c r="D28" s="15" t="s">
        <v>119</v>
      </c>
      <c r="E28" s="9" t="s">
        <v>24</v>
      </c>
      <c r="F28" s="9" t="s">
        <v>25</v>
      </c>
      <c r="G28" s="15" t="s">
        <v>113</v>
      </c>
      <c r="H28" s="15">
        <v>1988</v>
      </c>
      <c r="I28" s="15" t="s">
        <v>120</v>
      </c>
      <c r="J28" s="16"/>
      <c r="K28" s="10">
        <f>VLOOKUP(D28,'[1]Pahalgam Member Details'!$D$3:$L$326,3,0)</f>
        <v>22500</v>
      </c>
      <c r="L28" s="10">
        <f>VLOOKUP(D28,'[1]Pahalgam Member Details'!$D$3:$L$326,4,0)</f>
        <v>22500</v>
      </c>
      <c r="M28" s="16">
        <v>22500</v>
      </c>
      <c r="N28" s="10" t="str">
        <f>VLOOKUP(D28,'[1]Pahalgam Member Details'!$D$3:$L$326,6,0)</f>
        <v>I.R.M</v>
      </c>
      <c r="O28" s="10">
        <f t="shared" si="0"/>
        <v>0</v>
      </c>
      <c r="P28" s="11" t="e">
        <f>+#REF!-H28</f>
        <v>#REF!</v>
      </c>
      <c r="Q28" s="12">
        <f t="shared" si="1"/>
        <v>18000</v>
      </c>
      <c r="R28" s="12" t="e">
        <f t="shared" si="2"/>
        <v>#REF!</v>
      </c>
      <c r="S28" s="12">
        <f t="shared" si="3"/>
        <v>18000</v>
      </c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7" t="str">
        <f>VLOOKUP(D28,'[1]Pahalgam Member Details'!$D$3:$L$326,9,0)</f>
        <v>Last communication 93</v>
      </c>
    </row>
    <row r="29" spans="1:30" x14ac:dyDescent="0.3">
      <c r="A29" s="14">
        <v>28</v>
      </c>
      <c r="B29" s="15" t="s">
        <v>121</v>
      </c>
      <c r="C29" s="9" t="s">
        <v>22</v>
      </c>
      <c r="D29" s="15" t="s">
        <v>122</v>
      </c>
      <c r="E29" s="9" t="s">
        <v>24</v>
      </c>
      <c r="F29" s="9" t="s">
        <v>25</v>
      </c>
      <c r="G29" s="15" t="s">
        <v>113</v>
      </c>
      <c r="H29" s="15">
        <v>1988</v>
      </c>
      <c r="I29" s="15" t="s">
        <v>120</v>
      </c>
      <c r="J29" s="16"/>
      <c r="K29" s="10">
        <f>VLOOKUP(D29,'[1]Pahalgam Member Details'!$D$3:$L$326,3,0)</f>
        <v>22500</v>
      </c>
      <c r="L29" s="10">
        <f>VLOOKUP(D29,'[1]Pahalgam Member Details'!$D$3:$L$326,4,0)</f>
        <v>22500</v>
      </c>
      <c r="M29" s="16">
        <v>22500</v>
      </c>
      <c r="N29" s="10" t="str">
        <f>VLOOKUP(D29,'[1]Pahalgam Member Details'!$D$3:$L$326,6,0)</f>
        <v>I.R.M</v>
      </c>
      <c r="O29" s="10">
        <f t="shared" si="0"/>
        <v>0</v>
      </c>
      <c r="P29" s="11" t="e">
        <f>+#REF!-H29</f>
        <v>#REF!</v>
      </c>
      <c r="Q29" s="12">
        <f t="shared" si="1"/>
        <v>18000</v>
      </c>
      <c r="R29" s="12" t="e">
        <f t="shared" si="2"/>
        <v>#REF!</v>
      </c>
      <c r="S29" s="12">
        <f t="shared" si="3"/>
        <v>18000</v>
      </c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7" t="str">
        <f>VLOOKUP(D29,'[1]Pahalgam Member Details'!$D$3:$L$326,9,0)</f>
        <v>Last communication 96, total 2 membership</v>
      </c>
    </row>
    <row r="30" spans="1:30" x14ac:dyDescent="0.3">
      <c r="A30" s="14">
        <v>29</v>
      </c>
      <c r="B30" s="15" t="s">
        <v>123</v>
      </c>
      <c r="C30" s="9" t="s">
        <v>22</v>
      </c>
      <c r="D30" s="15" t="s">
        <v>124</v>
      </c>
      <c r="E30" s="9" t="s">
        <v>24</v>
      </c>
      <c r="F30" s="9" t="s">
        <v>25</v>
      </c>
      <c r="G30" s="15" t="s">
        <v>125</v>
      </c>
      <c r="H30" s="15">
        <v>1988</v>
      </c>
      <c r="I30" s="15" t="s">
        <v>126</v>
      </c>
      <c r="J30" s="16"/>
      <c r="K30" s="10">
        <f>VLOOKUP(D30,'[1]Pahalgam Member Details'!$D$3:$L$326,3,0)</f>
        <v>17500</v>
      </c>
      <c r="L30" s="10">
        <f>VLOOKUP(D30,'[1]Pahalgam Member Details'!$D$3:$L$326,4,0)</f>
        <v>18200</v>
      </c>
      <c r="M30" s="16">
        <v>18200</v>
      </c>
      <c r="N30" s="10" t="str">
        <f>VLOOKUP(D30,'[1]Pahalgam Member Details'!$D$3:$L$326,6,0)</f>
        <v>I.R.M</v>
      </c>
      <c r="O30" s="10">
        <f t="shared" si="0"/>
        <v>0</v>
      </c>
      <c r="P30" s="11" t="e">
        <f>+#REF!-H30</f>
        <v>#REF!</v>
      </c>
      <c r="Q30" s="12">
        <f t="shared" si="1"/>
        <v>14560</v>
      </c>
      <c r="R30" s="12" t="e">
        <f t="shared" si="2"/>
        <v>#REF!</v>
      </c>
      <c r="S30" s="12">
        <f t="shared" si="3"/>
        <v>14560</v>
      </c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7" t="str">
        <f>VLOOKUP(D30,'[1]Pahalgam Member Details'!$D$3:$L$326,9,0)</f>
        <v>Last communication 90</v>
      </c>
    </row>
    <row r="31" spans="1:30" x14ac:dyDescent="0.3">
      <c r="A31" s="14">
        <v>30</v>
      </c>
      <c r="B31" s="15" t="s">
        <v>127</v>
      </c>
      <c r="C31" s="9" t="s">
        <v>22</v>
      </c>
      <c r="D31" s="15" t="s">
        <v>128</v>
      </c>
      <c r="E31" s="9" t="s">
        <v>24</v>
      </c>
      <c r="F31" s="9" t="s">
        <v>25</v>
      </c>
      <c r="G31" s="15" t="s">
        <v>129</v>
      </c>
      <c r="H31" s="15">
        <v>1988</v>
      </c>
      <c r="I31" s="15" t="s">
        <v>130</v>
      </c>
      <c r="J31" s="16"/>
      <c r="K31" s="10">
        <f>VLOOKUP(D31,'[1]Pahalgam Member Details'!$D$3:$L$326,3,0)</f>
        <v>30500</v>
      </c>
      <c r="L31" s="10">
        <f>VLOOKUP(D31,'[1]Pahalgam Member Details'!$D$3:$L$326,4,0)</f>
        <v>30500</v>
      </c>
      <c r="M31" s="16">
        <v>30500</v>
      </c>
      <c r="N31" s="10" t="str">
        <f>VLOOKUP(D31,'[1]Pahalgam Member Details'!$D$3:$L$326,6,0)</f>
        <v>I.R.M</v>
      </c>
      <c r="O31" s="10">
        <f t="shared" si="0"/>
        <v>0</v>
      </c>
      <c r="P31" s="11" t="e">
        <f>+#REF!-H31</f>
        <v>#REF!</v>
      </c>
      <c r="Q31" s="12">
        <f t="shared" si="1"/>
        <v>24400</v>
      </c>
      <c r="R31" s="12" t="e">
        <f t="shared" si="2"/>
        <v>#REF!</v>
      </c>
      <c r="S31" s="12">
        <f t="shared" si="3"/>
        <v>24400</v>
      </c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7" t="str">
        <f>VLOOKUP(D31,'[1]Pahalgam Member Details'!$D$3:$L$326,9,0)</f>
        <v>Last communication 88</v>
      </c>
    </row>
    <row r="32" spans="1:30" x14ac:dyDescent="0.3">
      <c r="A32" s="14">
        <v>31</v>
      </c>
      <c r="B32" s="15" t="s">
        <v>131</v>
      </c>
      <c r="C32" s="9" t="s">
        <v>22</v>
      </c>
      <c r="D32" s="15" t="s">
        <v>132</v>
      </c>
      <c r="E32" s="9" t="s">
        <v>24</v>
      </c>
      <c r="F32" s="9" t="s">
        <v>25</v>
      </c>
      <c r="G32" s="15" t="s">
        <v>129</v>
      </c>
      <c r="H32" s="15">
        <v>1988</v>
      </c>
      <c r="I32" s="15" t="s">
        <v>133</v>
      </c>
      <c r="J32" s="16"/>
      <c r="K32" s="10">
        <f>VLOOKUP(D32,'[1]Pahalgam Member Details'!$D$3:$L$326,3,0)</f>
        <v>30500</v>
      </c>
      <c r="L32" s="10">
        <f>VLOOKUP(D32,'[1]Pahalgam Member Details'!$D$3:$L$326,4,0)</f>
        <v>30500</v>
      </c>
      <c r="M32" s="16">
        <v>30500</v>
      </c>
      <c r="N32" s="10" t="str">
        <f>VLOOKUP(D32,'[1]Pahalgam Member Details'!$D$3:$L$326,6,0)</f>
        <v>I.R.M</v>
      </c>
      <c r="O32" s="10">
        <f t="shared" si="0"/>
        <v>0</v>
      </c>
      <c r="P32" s="11" t="e">
        <f>+#REF!-H32</f>
        <v>#REF!</v>
      </c>
      <c r="Q32" s="12">
        <f t="shared" si="1"/>
        <v>24400</v>
      </c>
      <c r="R32" s="12" t="e">
        <f t="shared" si="2"/>
        <v>#REF!</v>
      </c>
      <c r="S32" s="12">
        <f t="shared" si="3"/>
        <v>24400</v>
      </c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7" t="str">
        <f>VLOOKUP(D32,'[1]Pahalgam Member Details'!$D$3:$L$326,9,0)</f>
        <v>Last communication 88, total 2 membership</v>
      </c>
    </row>
    <row r="33" spans="1:30" x14ac:dyDescent="0.3">
      <c r="A33" s="14">
        <v>32</v>
      </c>
      <c r="B33" s="15" t="s">
        <v>134</v>
      </c>
      <c r="C33" s="9" t="s">
        <v>22</v>
      </c>
      <c r="D33" s="15" t="s">
        <v>135</v>
      </c>
      <c r="E33" s="9" t="s">
        <v>24</v>
      </c>
      <c r="F33" s="9" t="s">
        <v>25</v>
      </c>
      <c r="G33" s="15" t="s">
        <v>136</v>
      </c>
      <c r="H33" s="15">
        <v>1988</v>
      </c>
      <c r="I33" s="15" t="s">
        <v>137</v>
      </c>
      <c r="J33" s="16"/>
      <c r="K33" s="10">
        <f>VLOOKUP(D33,'[1]Pahalgam Member Details'!$D$3:$L$326,3,0)</f>
        <v>30500</v>
      </c>
      <c r="L33" s="10">
        <f>VLOOKUP(D33,'[1]Pahalgam Member Details'!$D$3:$L$326,4,0)</f>
        <v>31800</v>
      </c>
      <c r="M33" s="16">
        <v>31800</v>
      </c>
      <c r="N33" s="10" t="str">
        <f>VLOOKUP(D33,'[1]Pahalgam Member Details'!$D$3:$L$326,6,0)</f>
        <v>I.R.M</v>
      </c>
      <c r="O33" s="10">
        <f t="shared" si="0"/>
        <v>0</v>
      </c>
      <c r="P33" s="11" t="e">
        <f>+#REF!-H33</f>
        <v>#REF!</v>
      </c>
      <c r="Q33" s="12">
        <f t="shared" si="1"/>
        <v>25440</v>
      </c>
      <c r="R33" s="12" t="e">
        <f t="shared" si="2"/>
        <v>#REF!</v>
      </c>
      <c r="S33" s="12">
        <f t="shared" si="3"/>
        <v>25440</v>
      </c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7" t="str">
        <f>VLOOKUP(D33,'[1]Pahalgam Member Details'!$D$3:$L$326,9,0)</f>
        <v>Last communication 90</v>
      </c>
    </row>
    <row r="34" spans="1:30" x14ac:dyDescent="0.3">
      <c r="A34" s="14">
        <v>33</v>
      </c>
      <c r="B34" s="15" t="s">
        <v>138</v>
      </c>
      <c r="C34" s="9" t="s">
        <v>22</v>
      </c>
      <c r="D34" s="15" t="s">
        <v>139</v>
      </c>
      <c r="E34" s="9" t="s">
        <v>24</v>
      </c>
      <c r="F34" s="9" t="s">
        <v>25</v>
      </c>
      <c r="G34" s="15" t="s">
        <v>140</v>
      </c>
      <c r="H34" s="15">
        <v>1988</v>
      </c>
      <c r="I34" s="15" t="s">
        <v>141</v>
      </c>
      <c r="J34" s="16"/>
      <c r="K34" s="10">
        <f>VLOOKUP(D34,'[1]Pahalgam Member Details'!$D$3:$L$326,3,0)</f>
        <v>30500</v>
      </c>
      <c r="L34" s="10">
        <f>VLOOKUP(D34,'[1]Pahalgam Member Details'!$D$3:$L$326,4,0)</f>
        <v>30500</v>
      </c>
      <c r="M34" s="16">
        <v>30500</v>
      </c>
      <c r="N34" s="10" t="str">
        <f>VLOOKUP(D34,'[1]Pahalgam Member Details'!$D$3:$L$326,6,0)</f>
        <v>I.R.M</v>
      </c>
      <c r="O34" s="10">
        <f t="shared" si="0"/>
        <v>0</v>
      </c>
      <c r="P34" s="11" t="e">
        <f>+#REF!-H34</f>
        <v>#REF!</v>
      </c>
      <c r="Q34" s="12">
        <f t="shared" si="1"/>
        <v>24400</v>
      </c>
      <c r="R34" s="12" t="e">
        <f t="shared" si="2"/>
        <v>#REF!</v>
      </c>
      <c r="S34" s="12">
        <f t="shared" si="3"/>
        <v>24400</v>
      </c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7" t="str">
        <f>VLOOKUP(D34,'[1]Pahalgam Member Details'!$D$3:$L$326,9,0)</f>
        <v>Last communication 94</v>
      </c>
    </row>
    <row r="35" spans="1:30" x14ac:dyDescent="0.3">
      <c r="A35" s="14">
        <v>34</v>
      </c>
      <c r="B35" s="15" t="s">
        <v>142</v>
      </c>
      <c r="C35" s="9" t="s">
        <v>22</v>
      </c>
      <c r="D35" s="15" t="s">
        <v>143</v>
      </c>
      <c r="E35" s="9" t="s">
        <v>24</v>
      </c>
      <c r="F35" s="9" t="s">
        <v>25</v>
      </c>
      <c r="G35" s="15" t="s">
        <v>140</v>
      </c>
      <c r="H35" s="15">
        <v>1988</v>
      </c>
      <c r="I35" s="15" t="s">
        <v>141</v>
      </c>
      <c r="J35" s="16"/>
      <c r="K35" s="10">
        <f>VLOOKUP(D35,'[1]Pahalgam Member Details'!$D$3:$L$326,3,0)</f>
        <v>17500</v>
      </c>
      <c r="L35" s="10">
        <f>VLOOKUP(D35,'[1]Pahalgam Member Details'!$D$3:$L$326,4,0)</f>
        <v>17500</v>
      </c>
      <c r="M35" s="16">
        <v>17500</v>
      </c>
      <c r="N35" s="10" t="str">
        <f>VLOOKUP(D35,'[1]Pahalgam Member Details'!$D$3:$L$326,6,0)</f>
        <v>I.R.M</v>
      </c>
      <c r="O35" s="10">
        <f t="shared" si="0"/>
        <v>0</v>
      </c>
      <c r="P35" s="11" t="e">
        <f>+#REF!-H35</f>
        <v>#REF!</v>
      </c>
      <c r="Q35" s="12">
        <f t="shared" si="1"/>
        <v>14000</v>
      </c>
      <c r="R35" s="12" t="e">
        <f t="shared" si="2"/>
        <v>#REF!</v>
      </c>
      <c r="S35" s="12">
        <f t="shared" si="3"/>
        <v>14000</v>
      </c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7" t="str">
        <f>VLOOKUP(D35,'[1]Pahalgam Member Details'!$D$3:$L$326,9,0)</f>
        <v>Total 4 membership</v>
      </c>
    </row>
    <row r="36" spans="1:30" x14ac:dyDescent="0.3">
      <c r="A36" s="14">
        <v>35</v>
      </c>
      <c r="B36" s="15" t="s">
        <v>144</v>
      </c>
      <c r="C36" s="9" t="s">
        <v>22</v>
      </c>
      <c r="D36" s="15" t="s">
        <v>145</v>
      </c>
      <c r="E36" s="9" t="s">
        <v>24</v>
      </c>
      <c r="F36" s="9" t="s">
        <v>25</v>
      </c>
      <c r="G36" s="15" t="s">
        <v>140</v>
      </c>
      <c r="H36" s="15">
        <v>1988</v>
      </c>
      <c r="I36" s="15" t="s">
        <v>141</v>
      </c>
      <c r="J36" s="16"/>
      <c r="K36" s="10">
        <f>VLOOKUP(D36,'[1]Pahalgam Member Details'!$D$3:$L$326,3,0)</f>
        <v>17500</v>
      </c>
      <c r="L36" s="10">
        <f>VLOOKUP(D36,'[1]Pahalgam Member Details'!$D$3:$L$326,4,0)</f>
        <v>17500</v>
      </c>
      <c r="M36" s="16">
        <v>17500</v>
      </c>
      <c r="N36" s="10" t="str">
        <f>VLOOKUP(D36,'[1]Pahalgam Member Details'!$D$3:$L$326,6,0)</f>
        <v>I.R.M</v>
      </c>
      <c r="O36" s="10">
        <f t="shared" si="0"/>
        <v>0</v>
      </c>
      <c r="P36" s="11" t="e">
        <f>+#REF!-H36</f>
        <v>#REF!</v>
      </c>
      <c r="Q36" s="12">
        <f t="shared" si="1"/>
        <v>14000</v>
      </c>
      <c r="R36" s="12" t="e">
        <f t="shared" si="2"/>
        <v>#REF!</v>
      </c>
      <c r="S36" s="12">
        <f t="shared" si="3"/>
        <v>14000</v>
      </c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7" t="str">
        <f>VLOOKUP(D36,'[1]Pahalgam Member Details'!$D$3:$L$326,9,0)</f>
        <v>Last communication 94</v>
      </c>
    </row>
    <row r="37" spans="1:30" x14ac:dyDescent="0.3">
      <c r="A37" s="14">
        <v>36</v>
      </c>
      <c r="B37" s="15" t="s">
        <v>146</v>
      </c>
      <c r="C37" s="9" t="s">
        <v>22</v>
      </c>
      <c r="D37" s="15" t="s">
        <v>147</v>
      </c>
      <c r="E37" s="9" t="s">
        <v>24</v>
      </c>
      <c r="F37" s="9" t="s">
        <v>25</v>
      </c>
      <c r="G37" s="15" t="s">
        <v>148</v>
      </c>
      <c r="H37" s="15">
        <v>1988</v>
      </c>
      <c r="I37" s="15" t="s">
        <v>149</v>
      </c>
      <c r="J37" s="16"/>
      <c r="K37" s="10">
        <f>VLOOKUP(D37,'[1]Pahalgam Member Details'!$D$3:$L$326,3,0)</f>
        <v>30500</v>
      </c>
      <c r="L37" s="10">
        <f>VLOOKUP(D37,'[1]Pahalgam Member Details'!$D$3:$L$326,4,0)</f>
        <v>30500</v>
      </c>
      <c r="M37" s="16">
        <v>30500</v>
      </c>
      <c r="N37" s="10" t="str">
        <f>VLOOKUP(D37,'[1]Pahalgam Member Details'!$D$3:$L$326,6,0)</f>
        <v>I.R.M</v>
      </c>
      <c r="O37" s="10">
        <f t="shared" si="0"/>
        <v>0</v>
      </c>
      <c r="P37" s="11" t="e">
        <f>+#REF!-H37</f>
        <v>#REF!</v>
      </c>
      <c r="Q37" s="12">
        <f t="shared" si="1"/>
        <v>24400</v>
      </c>
      <c r="R37" s="12" t="e">
        <f t="shared" si="2"/>
        <v>#REF!</v>
      </c>
      <c r="S37" s="12">
        <f t="shared" si="3"/>
        <v>24400</v>
      </c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7" t="str">
        <f>VLOOKUP(D37,'[1]Pahalgam Member Details'!$D$3:$L$326,9,0)</f>
        <v>Last communication 90</v>
      </c>
    </row>
    <row r="38" spans="1:30" x14ac:dyDescent="0.3">
      <c r="A38" s="14">
        <v>37</v>
      </c>
      <c r="B38" s="15" t="s">
        <v>150</v>
      </c>
      <c r="C38" s="9" t="s">
        <v>22</v>
      </c>
      <c r="D38" s="15" t="s">
        <v>151</v>
      </c>
      <c r="E38" s="9" t="s">
        <v>24</v>
      </c>
      <c r="F38" s="9" t="s">
        <v>25</v>
      </c>
      <c r="G38" s="15" t="s">
        <v>152</v>
      </c>
      <c r="H38" s="15">
        <v>1988</v>
      </c>
      <c r="I38" s="15" t="s">
        <v>153</v>
      </c>
      <c r="J38" s="16"/>
      <c r="K38" s="10">
        <f>VLOOKUP(D38,'[1]Pahalgam Member Details'!$D$3:$L$326,3,0)</f>
        <v>22500</v>
      </c>
      <c r="L38" s="10">
        <f>VLOOKUP(D38,'[1]Pahalgam Member Details'!$D$3:$L$326,4,0)</f>
        <v>23400</v>
      </c>
      <c r="M38" s="16">
        <v>23400</v>
      </c>
      <c r="N38" s="10" t="str">
        <f>VLOOKUP(D38,'[1]Pahalgam Member Details'!$D$3:$L$326,6,0)</f>
        <v>R.M</v>
      </c>
      <c r="O38" s="10">
        <f t="shared" si="0"/>
        <v>0</v>
      </c>
      <c r="P38" s="11" t="e">
        <f>+#REF!-H38</f>
        <v>#REF!</v>
      </c>
      <c r="Q38" s="12">
        <f t="shared" si="1"/>
        <v>18720</v>
      </c>
      <c r="R38" s="12" t="e">
        <f t="shared" si="2"/>
        <v>#REF!</v>
      </c>
      <c r="S38" s="12">
        <f t="shared" si="3"/>
        <v>18720</v>
      </c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7" t="str">
        <f>VLOOKUP(D38,'[1]Pahalgam Member Details'!$D$3:$L$326,9,0)</f>
        <v>Last communication 12</v>
      </c>
    </row>
    <row r="39" spans="1:30" x14ac:dyDescent="0.3">
      <c r="A39" s="14">
        <v>38</v>
      </c>
      <c r="B39" s="15" t="s">
        <v>154</v>
      </c>
      <c r="C39" s="9" t="s">
        <v>22</v>
      </c>
      <c r="D39" s="15" t="s">
        <v>155</v>
      </c>
      <c r="E39" s="9" t="s">
        <v>24</v>
      </c>
      <c r="F39" s="9" t="s">
        <v>25</v>
      </c>
      <c r="G39" s="15" t="s">
        <v>156</v>
      </c>
      <c r="H39" s="15">
        <v>1988</v>
      </c>
      <c r="I39" s="15" t="s">
        <v>157</v>
      </c>
      <c r="J39" s="16"/>
      <c r="K39" s="10">
        <f>VLOOKUP(D39,'[1]Pahalgam Member Details'!$D$3:$L$326,3,0)</f>
        <v>17500</v>
      </c>
      <c r="L39" s="10">
        <f>VLOOKUP(D39,'[1]Pahalgam Member Details'!$D$3:$L$326,4,0)</f>
        <v>18200</v>
      </c>
      <c r="M39" s="16">
        <v>18200</v>
      </c>
      <c r="N39" s="10" t="str">
        <f>VLOOKUP(D39,'[1]Pahalgam Member Details'!$D$3:$L$326,6,0)</f>
        <v>I.R.M</v>
      </c>
      <c r="O39" s="10">
        <f t="shared" si="0"/>
        <v>0</v>
      </c>
      <c r="P39" s="11" t="e">
        <f>+#REF!-H39</f>
        <v>#REF!</v>
      </c>
      <c r="Q39" s="12">
        <f t="shared" si="1"/>
        <v>14560</v>
      </c>
      <c r="R39" s="12" t="e">
        <f t="shared" si="2"/>
        <v>#REF!</v>
      </c>
      <c r="S39" s="12">
        <f t="shared" si="3"/>
        <v>14560</v>
      </c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7" t="str">
        <f>VLOOKUP(D39,'[1]Pahalgam Member Details'!$D$3:$L$326,9,0)</f>
        <v xml:space="preserve">Last communication 89 </v>
      </c>
    </row>
    <row r="40" spans="1:30" x14ac:dyDescent="0.3">
      <c r="A40" s="14">
        <v>39</v>
      </c>
      <c r="B40" s="15" t="s">
        <v>158</v>
      </c>
      <c r="C40" s="9" t="s">
        <v>22</v>
      </c>
      <c r="D40" s="15" t="s">
        <v>159</v>
      </c>
      <c r="E40" s="9" t="s">
        <v>24</v>
      </c>
      <c r="F40" s="9" t="s">
        <v>25</v>
      </c>
      <c r="G40" s="15" t="s">
        <v>160</v>
      </c>
      <c r="H40" s="15">
        <v>1988</v>
      </c>
      <c r="I40" s="15" t="s">
        <v>161</v>
      </c>
      <c r="J40" s="16"/>
      <c r="K40" s="10">
        <f>VLOOKUP(D40,'[1]Pahalgam Member Details'!$D$3:$L$326,3,0)</f>
        <v>22500</v>
      </c>
      <c r="L40" s="10">
        <f>VLOOKUP(D40,'[1]Pahalgam Member Details'!$D$3:$L$326,4,0)</f>
        <v>23400</v>
      </c>
      <c r="M40" s="16">
        <v>23400</v>
      </c>
      <c r="N40" s="10" t="str">
        <f>VLOOKUP(D40,'[1]Pahalgam Member Details'!$D$3:$L$326,6,0)</f>
        <v>I.R.M</v>
      </c>
      <c r="O40" s="10">
        <f t="shared" si="0"/>
        <v>0</v>
      </c>
      <c r="P40" s="11" t="e">
        <f>+#REF!-H40</f>
        <v>#REF!</v>
      </c>
      <c r="Q40" s="12">
        <f t="shared" si="1"/>
        <v>18720</v>
      </c>
      <c r="R40" s="12" t="e">
        <f t="shared" si="2"/>
        <v>#REF!</v>
      </c>
      <c r="S40" s="12">
        <f t="shared" si="3"/>
        <v>18720</v>
      </c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7" t="str">
        <f>VLOOKUP(D40,'[1]Pahalgam Member Details'!$D$3:$L$326,9,0)</f>
        <v>Last communication 89</v>
      </c>
    </row>
    <row r="41" spans="1:30" ht="28.8" x14ac:dyDescent="0.3">
      <c r="A41" s="14">
        <v>40</v>
      </c>
      <c r="B41" s="15" t="s">
        <v>162</v>
      </c>
      <c r="C41" s="9" t="s">
        <v>22</v>
      </c>
      <c r="D41" s="15" t="s">
        <v>163</v>
      </c>
      <c r="E41" s="9" t="s">
        <v>24</v>
      </c>
      <c r="F41" s="9" t="s">
        <v>25</v>
      </c>
      <c r="G41" s="15" t="s">
        <v>164</v>
      </c>
      <c r="H41" s="15">
        <v>1988</v>
      </c>
      <c r="I41" s="15" t="s">
        <v>165</v>
      </c>
      <c r="J41" s="16"/>
      <c r="K41" s="10">
        <f>VLOOKUP(D41,'[1]Pahalgam Member Details'!$D$3:$L$326,3,0)</f>
        <v>28975</v>
      </c>
      <c r="L41" s="10">
        <f>VLOOKUP(D41,'[1]Pahalgam Member Details'!$D$3:$L$326,4,0)</f>
        <v>28975</v>
      </c>
      <c r="M41" s="16">
        <v>28975</v>
      </c>
      <c r="N41" s="10" t="str">
        <f>VLOOKUP(D41,'[1]Pahalgam Member Details'!$D$3:$L$326,6,0)</f>
        <v>I.R.M</v>
      </c>
      <c r="O41" s="10">
        <f t="shared" si="0"/>
        <v>0</v>
      </c>
      <c r="P41" s="11" t="e">
        <f>+#REF!-H41</f>
        <v>#REF!</v>
      </c>
      <c r="Q41" s="12">
        <f t="shared" si="1"/>
        <v>23180</v>
      </c>
      <c r="R41" s="12" t="e">
        <f t="shared" si="2"/>
        <v>#REF!</v>
      </c>
      <c r="S41" s="12">
        <f t="shared" si="3"/>
        <v>23180</v>
      </c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7" t="str">
        <f>VLOOKUP(D41,'[1]Pahalgam Member Details'!$D$3:$L$326,9,0)</f>
        <v>Membership transferred from one member to another member</v>
      </c>
    </row>
    <row r="42" spans="1:30" ht="21.75" customHeight="1" x14ac:dyDescent="0.3">
      <c r="A42" s="14">
        <v>41</v>
      </c>
      <c r="B42" s="15" t="s">
        <v>166</v>
      </c>
      <c r="C42" s="9" t="s">
        <v>22</v>
      </c>
      <c r="D42" s="15" t="s">
        <v>167</v>
      </c>
      <c r="E42" s="9" t="s">
        <v>24</v>
      </c>
      <c r="F42" s="9" t="s">
        <v>25</v>
      </c>
      <c r="G42" s="15" t="s">
        <v>164</v>
      </c>
      <c r="H42" s="15">
        <v>1988</v>
      </c>
      <c r="I42" s="15" t="s">
        <v>168</v>
      </c>
      <c r="J42" s="16"/>
      <c r="K42" s="10">
        <f>VLOOKUP(D42,'[1]Pahalgam Member Details'!$D$3:$L$326,3,0)</f>
        <v>28975</v>
      </c>
      <c r="L42" s="10">
        <f>VLOOKUP(D42,'[1]Pahalgam Member Details'!$D$3:$L$326,4,0)</f>
        <v>28975</v>
      </c>
      <c r="M42" s="16">
        <v>28975</v>
      </c>
      <c r="N42" s="10" t="str">
        <f>VLOOKUP(D42,'[1]Pahalgam Member Details'!$D$3:$L$326,6,0)</f>
        <v>I.R.M</v>
      </c>
      <c r="O42" s="10">
        <f t="shared" si="0"/>
        <v>0</v>
      </c>
      <c r="P42" s="11" t="e">
        <f>+#REF!-H42</f>
        <v>#REF!</v>
      </c>
      <c r="Q42" s="12">
        <f t="shared" si="1"/>
        <v>23180</v>
      </c>
      <c r="R42" s="12" t="e">
        <f t="shared" si="2"/>
        <v>#REF!</v>
      </c>
      <c r="S42" s="12">
        <f t="shared" si="3"/>
        <v>23180</v>
      </c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7" t="str">
        <f>VLOOKUP(D42,'[1]Pahalgam Member Details'!$D$3:$L$326,9,0)</f>
        <v>Last communication 95, some legal documents filed</v>
      </c>
    </row>
    <row r="43" spans="1:30" ht="35.25" customHeight="1" x14ac:dyDescent="0.3">
      <c r="A43" s="14">
        <v>42</v>
      </c>
      <c r="B43" s="15" t="s">
        <v>169</v>
      </c>
      <c r="C43" s="9" t="s">
        <v>22</v>
      </c>
      <c r="D43" s="15" t="s">
        <v>170</v>
      </c>
      <c r="E43" s="9" t="s">
        <v>24</v>
      </c>
      <c r="F43" s="9" t="s">
        <v>25</v>
      </c>
      <c r="G43" s="15" t="s">
        <v>171</v>
      </c>
      <c r="H43" s="15">
        <v>1989</v>
      </c>
      <c r="I43" s="15" t="s">
        <v>172</v>
      </c>
      <c r="J43" s="16"/>
      <c r="K43" s="10">
        <f>VLOOKUP(D43,'[1]Pahalgam Member Details'!$D$3:$L$326,3,0)</f>
        <v>22500</v>
      </c>
      <c r="L43" s="10">
        <f>VLOOKUP(D43,'[1]Pahalgam Member Details'!$D$3:$L$326,4,0)</f>
        <v>22500</v>
      </c>
      <c r="M43" s="16">
        <v>22500</v>
      </c>
      <c r="N43" s="10" t="str">
        <f>VLOOKUP(D43,'[1]Pahalgam Member Details'!$D$3:$L$326,6,0)</f>
        <v>I.R.M</v>
      </c>
      <c r="O43" s="10">
        <f t="shared" si="0"/>
        <v>0</v>
      </c>
      <c r="P43" s="11" t="e">
        <f>+#REF!-H43</f>
        <v>#REF!</v>
      </c>
      <c r="Q43" s="12">
        <f t="shared" si="1"/>
        <v>18000</v>
      </c>
      <c r="R43" s="12" t="e">
        <f t="shared" si="2"/>
        <v>#REF!</v>
      </c>
      <c r="S43" s="12">
        <f t="shared" si="3"/>
        <v>18000</v>
      </c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7" t="str">
        <f>VLOOKUP(D43,'[1]Pahalgam Member Details'!$D$3:$L$326,9,0)</f>
        <v>Last communication 02, total 1 membership (One Goa)</v>
      </c>
    </row>
    <row r="44" spans="1:30" x14ac:dyDescent="0.3">
      <c r="A44" s="14">
        <v>43</v>
      </c>
      <c r="B44" s="15" t="s">
        <v>173</v>
      </c>
      <c r="C44" s="9" t="s">
        <v>22</v>
      </c>
      <c r="D44" s="15" t="s">
        <v>174</v>
      </c>
      <c r="E44" s="9" t="s">
        <v>24</v>
      </c>
      <c r="F44" s="9" t="s">
        <v>25</v>
      </c>
      <c r="G44" s="15" t="s">
        <v>175</v>
      </c>
      <c r="H44" s="15">
        <v>1989</v>
      </c>
      <c r="I44" s="15" t="s">
        <v>176</v>
      </c>
      <c r="J44" s="16"/>
      <c r="K44" s="10">
        <f>VLOOKUP(D44,'[1]Pahalgam Member Details'!$D$3:$L$326,3,0)</f>
        <v>30500</v>
      </c>
      <c r="L44" s="10">
        <f>VLOOKUP(D44,'[1]Pahalgam Member Details'!$D$3:$L$326,4,0)</f>
        <v>31800</v>
      </c>
      <c r="M44" s="16">
        <v>31800</v>
      </c>
      <c r="N44" s="10" t="str">
        <f>VLOOKUP(D44,'[1]Pahalgam Member Details'!$D$3:$L$326,6,0)</f>
        <v>I.R.M</v>
      </c>
      <c r="O44" s="10">
        <f t="shared" si="0"/>
        <v>0</v>
      </c>
      <c r="P44" s="11" t="e">
        <f>+#REF!-H44</f>
        <v>#REF!</v>
      </c>
      <c r="Q44" s="12">
        <f t="shared" si="1"/>
        <v>25440</v>
      </c>
      <c r="R44" s="12" t="e">
        <f t="shared" si="2"/>
        <v>#REF!</v>
      </c>
      <c r="S44" s="12">
        <f t="shared" si="3"/>
        <v>25440</v>
      </c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7" t="str">
        <f>VLOOKUP(D44,'[1]Pahalgam Member Details'!$D$3:$L$326,9,0)</f>
        <v>Last communication 89</v>
      </c>
    </row>
    <row r="45" spans="1:30" x14ac:dyDescent="0.3">
      <c r="A45" s="14">
        <v>44</v>
      </c>
      <c r="B45" s="15" t="s">
        <v>177</v>
      </c>
      <c r="C45" s="9" t="s">
        <v>22</v>
      </c>
      <c r="D45" s="15" t="s">
        <v>178</v>
      </c>
      <c r="E45" s="9" t="s">
        <v>24</v>
      </c>
      <c r="F45" s="9" t="s">
        <v>25</v>
      </c>
      <c r="G45" s="15" t="s">
        <v>179</v>
      </c>
      <c r="H45" s="15">
        <v>1989</v>
      </c>
      <c r="I45" s="15" t="s">
        <v>180</v>
      </c>
      <c r="J45" s="16"/>
      <c r="K45" s="10">
        <f>VLOOKUP(D45,'[1]Pahalgam Member Details'!$D$3:$L$326,3,0)</f>
        <v>15500</v>
      </c>
      <c r="L45" s="10">
        <f>VLOOKUP(D45,'[1]Pahalgam Member Details'!$D$3:$L$326,4,0)</f>
        <v>15500</v>
      </c>
      <c r="M45" s="16">
        <v>15500</v>
      </c>
      <c r="N45" s="10" t="str">
        <f>VLOOKUP(D45,'[1]Pahalgam Member Details'!$D$3:$L$326,6,0)</f>
        <v>I.R.M</v>
      </c>
      <c r="O45" s="10">
        <f t="shared" si="0"/>
        <v>0</v>
      </c>
      <c r="P45" s="11" t="e">
        <f>+#REF!-H45</f>
        <v>#REF!</v>
      </c>
      <c r="Q45" s="12">
        <f t="shared" si="1"/>
        <v>12400</v>
      </c>
      <c r="R45" s="12" t="e">
        <f t="shared" si="2"/>
        <v>#REF!</v>
      </c>
      <c r="S45" s="12">
        <f t="shared" si="3"/>
        <v>12400</v>
      </c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7" t="str">
        <f>VLOOKUP(D45,'[1]Pahalgam Member Details'!$D$3:$L$326,9,0)</f>
        <v>Last communication 08</v>
      </c>
    </row>
    <row r="46" spans="1:30" x14ac:dyDescent="0.3">
      <c r="A46" s="14">
        <v>45</v>
      </c>
      <c r="B46" s="15" t="s">
        <v>181</v>
      </c>
      <c r="C46" s="9" t="s">
        <v>22</v>
      </c>
      <c r="D46" s="15" t="s">
        <v>182</v>
      </c>
      <c r="E46" s="9" t="s">
        <v>24</v>
      </c>
      <c r="F46" s="9" t="s">
        <v>25</v>
      </c>
      <c r="G46" s="15" t="s">
        <v>183</v>
      </c>
      <c r="H46" s="15">
        <v>1989</v>
      </c>
      <c r="I46" s="15" t="s">
        <v>184</v>
      </c>
      <c r="J46" s="16"/>
      <c r="K46" s="10">
        <f>VLOOKUP(D46,'[1]Pahalgam Member Details'!$D$3:$L$326,3,0)</f>
        <v>22500</v>
      </c>
      <c r="L46" s="10">
        <f>VLOOKUP(D46,'[1]Pahalgam Member Details'!$D$3:$L$326,4,0)</f>
        <v>23400</v>
      </c>
      <c r="M46" s="16">
        <v>23400</v>
      </c>
      <c r="N46" s="10" t="str">
        <f>VLOOKUP(D46,'[1]Pahalgam Member Details'!$D$3:$L$326,6,0)</f>
        <v>I.R.M</v>
      </c>
      <c r="O46" s="10">
        <f t="shared" si="0"/>
        <v>0</v>
      </c>
      <c r="P46" s="11" t="e">
        <f>+#REF!-H46</f>
        <v>#REF!</v>
      </c>
      <c r="Q46" s="12">
        <f t="shared" si="1"/>
        <v>18720</v>
      </c>
      <c r="R46" s="12" t="e">
        <f t="shared" si="2"/>
        <v>#REF!</v>
      </c>
      <c r="S46" s="12">
        <f t="shared" si="3"/>
        <v>18720</v>
      </c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7" t="str">
        <f>VLOOKUP(D46,'[1]Pahalgam Member Details'!$D$3:$L$326,9,0)</f>
        <v>Last communication 08</v>
      </c>
    </row>
    <row r="47" spans="1:30" ht="28.8" x14ac:dyDescent="0.3">
      <c r="A47" s="14">
        <v>46</v>
      </c>
      <c r="B47" s="15" t="s">
        <v>185</v>
      </c>
      <c r="C47" s="9" t="s">
        <v>22</v>
      </c>
      <c r="D47" s="15" t="s">
        <v>186</v>
      </c>
      <c r="E47" s="9" t="s">
        <v>24</v>
      </c>
      <c r="F47" s="9" t="s">
        <v>25</v>
      </c>
      <c r="G47" s="15" t="s">
        <v>187</v>
      </c>
      <c r="H47" s="15">
        <v>1989</v>
      </c>
      <c r="I47" s="15" t="s">
        <v>188</v>
      </c>
      <c r="J47" s="16"/>
      <c r="K47" s="10">
        <f>VLOOKUP(D47,'[1]Pahalgam Member Details'!$D$3:$L$326,3,0)</f>
        <v>31800</v>
      </c>
      <c r="L47" s="10">
        <f>VLOOKUP(D47,'[1]Pahalgam Member Details'!$D$3:$L$326,4,0)</f>
        <v>28600</v>
      </c>
      <c r="M47" s="16">
        <v>28600</v>
      </c>
      <c r="N47" s="10" t="str">
        <f>VLOOKUP(D47,'[1]Pahalgam Member Details'!$D$3:$L$326,6,0)</f>
        <v>Outstanding</v>
      </c>
      <c r="O47" s="10">
        <f t="shared" si="0"/>
        <v>0</v>
      </c>
      <c r="P47" s="11" t="e">
        <f>+#REF!-H47</f>
        <v>#REF!</v>
      </c>
      <c r="Q47" s="12">
        <f t="shared" si="1"/>
        <v>22880</v>
      </c>
      <c r="R47" s="12" t="e">
        <f t="shared" si="2"/>
        <v>#REF!</v>
      </c>
      <c r="S47" s="12">
        <f t="shared" si="3"/>
        <v>22880</v>
      </c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7" t="str">
        <f>VLOOKUP(D47,'[1]Pahalgam Member Details'!$D$3:$L$326,9,0)</f>
        <v>Last communication 93
(Outstanding Rs 3200/-)</v>
      </c>
    </row>
    <row r="48" spans="1:30" ht="29.25" customHeight="1" x14ac:dyDescent="0.3">
      <c r="A48" s="14">
        <v>47</v>
      </c>
      <c r="B48" s="15" t="s">
        <v>189</v>
      </c>
      <c r="C48" s="9" t="s">
        <v>22</v>
      </c>
      <c r="D48" s="15" t="s">
        <v>190</v>
      </c>
      <c r="E48" s="9" t="s">
        <v>24</v>
      </c>
      <c r="F48" s="9" t="s">
        <v>25</v>
      </c>
      <c r="G48" s="15" t="s">
        <v>191</v>
      </c>
      <c r="H48" s="15">
        <v>1989</v>
      </c>
      <c r="I48" s="15" t="s">
        <v>192</v>
      </c>
      <c r="J48" s="16"/>
      <c r="K48" s="10">
        <f>VLOOKUP(D48,'[1]Pahalgam Member Details'!$D$3:$L$326,3,0)</f>
        <v>17500</v>
      </c>
      <c r="L48" s="10">
        <f>VLOOKUP(D48,'[1]Pahalgam Member Details'!$D$3:$L$326,4,0)</f>
        <v>18200</v>
      </c>
      <c r="M48" s="16">
        <v>18200</v>
      </c>
      <c r="N48" s="10" t="str">
        <f>VLOOKUP(D48,'[1]Pahalgam Member Details'!$D$3:$L$326,6,0)</f>
        <v>I.R.M</v>
      </c>
      <c r="O48" s="10">
        <f t="shared" si="0"/>
        <v>0</v>
      </c>
      <c r="P48" s="11" t="e">
        <f>+#REF!-H48</f>
        <v>#REF!</v>
      </c>
      <c r="Q48" s="12">
        <f t="shared" si="1"/>
        <v>14560</v>
      </c>
      <c r="R48" s="12" t="e">
        <f t="shared" si="2"/>
        <v>#REF!</v>
      </c>
      <c r="S48" s="12">
        <f t="shared" si="3"/>
        <v>14560</v>
      </c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7" t="str">
        <f>VLOOKUP(D48,'[1]Pahalgam Member Details'!$D$3:$L$326,9,0)</f>
        <v>Last communication 89</v>
      </c>
    </row>
    <row r="49" spans="1:30" ht="28.8" x14ac:dyDescent="0.3">
      <c r="A49" s="14">
        <v>48</v>
      </c>
      <c r="B49" s="15" t="s">
        <v>193</v>
      </c>
      <c r="C49" s="9" t="s">
        <v>22</v>
      </c>
      <c r="D49" s="15" t="s">
        <v>194</v>
      </c>
      <c r="E49" s="9" t="s">
        <v>24</v>
      </c>
      <c r="F49" s="9" t="s">
        <v>25</v>
      </c>
      <c r="G49" s="15" t="s">
        <v>195</v>
      </c>
      <c r="H49" s="15">
        <v>1989</v>
      </c>
      <c r="I49" s="15" t="s">
        <v>196</v>
      </c>
      <c r="J49" s="16"/>
      <c r="K49" s="10">
        <f>VLOOKUP(D49,'[1]Pahalgam Member Details'!$D$3:$L$326,3,0)</f>
        <v>23400</v>
      </c>
      <c r="L49" s="10">
        <f>VLOOKUP(D49,'[1]Pahalgam Member Details'!$D$3:$L$326,4,0)</f>
        <v>21100</v>
      </c>
      <c r="M49" s="16">
        <v>21100</v>
      </c>
      <c r="N49" s="10" t="str">
        <f>VLOOKUP(D49,'[1]Pahalgam Member Details'!$D$3:$L$326,6,0)</f>
        <v>Outstanding</v>
      </c>
      <c r="O49" s="10">
        <f t="shared" si="0"/>
        <v>0</v>
      </c>
      <c r="P49" s="11" t="e">
        <f>+#REF!-H49</f>
        <v>#REF!</v>
      </c>
      <c r="Q49" s="12">
        <f t="shared" si="1"/>
        <v>16880</v>
      </c>
      <c r="R49" s="12" t="e">
        <f t="shared" si="2"/>
        <v>#REF!</v>
      </c>
      <c r="S49" s="12">
        <f t="shared" si="3"/>
        <v>16880</v>
      </c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7" t="str">
        <f>VLOOKUP(D49,'[1]Pahalgam Member Details'!$D$3:$L$326,9,0)</f>
        <v>Last communication 89
(Outstanding Rs 2300/-)</v>
      </c>
    </row>
    <row r="50" spans="1:30" ht="28.8" x14ac:dyDescent="0.3">
      <c r="A50" s="14">
        <v>49</v>
      </c>
      <c r="B50" s="15" t="s">
        <v>197</v>
      </c>
      <c r="C50" s="9" t="s">
        <v>22</v>
      </c>
      <c r="D50" s="15" t="s">
        <v>198</v>
      </c>
      <c r="E50" s="9" t="s">
        <v>24</v>
      </c>
      <c r="F50" s="9" t="s">
        <v>25</v>
      </c>
      <c r="G50" s="15" t="s">
        <v>199</v>
      </c>
      <c r="H50" s="15">
        <v>1989</v>
      </c>
      <c r="I50" s="15" t="s">
        <v>200</v>
      </c>
      <c r="J50" s="16"/>
      <c r="K50" s="10">
        <f>VLOOKUP(D50,'[1]Pahalgam Member Details'!$D$3:$L$326,3,0)</f>
        <v>23400</v>
      </c>
      <c r="L50" s="10">
        <f>VLOOKUP(D50,'[1]Pahalgam Member Details'!$D$3:$L$326,4,0)</f>
        <v>21100</v>
      </c>
      <c r="M50" s="16">
        <v>21100</v>
      </c>
      <c r="N50" s="10" t="str">
        <f>VLOOKUP(D50,'[1]Pahalgam Member Details'!$D$3:$L$326,6,0)</f>
        <v>Outstanding</v>
      </c>
      <c r="O50" s="10">
        <f t="shared" si="0"/>
        <v>0</v>
      </c>
      <c r="P50" s="11" t="e">
        <f>+#REF!-H50</f>
        <v>#REF!</v>
      </c>
      <c r="Q50" s="12">
        <f t="shared" si="1"/>
        <v>16880</v>
      </c>
      <c r="R50" s="12" t="e">
        <f t="shared" si="2"/>
        <v>#REF!</v>
      </c>
      <c r="S50" s="12">
        <f t="shared" si="3"/>
        <v>16880</v>
      </c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7" t="str">
        <f>VLOOKUP(D50,'[1]Pahalgam Member Details'!$D$3:$L$326,9,0)</f>
        <v>Last communication 89
(Outstanding Rs 2300/-)</v>
      </c>
    </row>
    <row r="51" spans="1:30" x14ac:dyDescent="0.3">
      <c r="A51" s="14">
        <v>50</v>
      </c>
      <c r="B51" s="15" t="s">
        <v>201</v>
      </c>
      <c r="C51" s="9" t="s">
        <v>22</v>
      </c>
      <c r="D51" s="15" t="s">
        <v>202</v>
      </c>
      <c r="E51" s="9" t="s">
        <v>24</v>
      </c>
      <c r="F51" s="9" t="s">
        <v>25</v>
      </c>
      <c r="G51" s="15" t="s">
        <v>199</v>
      </c>
      <c r="H51" s="15">
        <v>1989</v>
      </c>
      <c r="I51" s="15" t="s">
        <v>203</v>
      </c>
      <c r="J51" s="16"/>
      <c r="K51" s="10">
        <f>VLOOKUP(D51,'[1]Pahalgam Member Details'!$D$3:$L$326,3,0)</f>
        <v>22500</v>
      </c>
      <c r="L51" s="10">
        <f>VLOOKUP(D51,'[1]Pahalgam Member Details'!$D$3:$L$326,4,0)</f>
        <v>23400</v>
      </c>
      <c r="M51" s="16">
        <v>23400</v>
      </c>
      <c r="N51" s="10" t="str">
        <f>VLOOKUP(D51,'[1]Pahalgam Member Details'!$D$3:$L$326,6,0)</f>
        <v>I.R.M</v>
      </c>
      <c r="O51" s="10">
        <f t="shared" si="0"/>
        <v>0</v>
      </c>
      <c r="P51" s="11" t="e">
        <f>+#REF!-H51</f>
        <v>#REF!</v>
      </c>
      <c r="Q51" s="12">
        <f t="shared" si="1"/>
        <v>18720</v>
      </c>
      <c r="R51" s="12" t="e">
        <f t="shared" si="2"/>
        <v>#REF!</v>
      </c>
      <c r="S51" s="12">
        <f t="shared" si="3"/>
        <v>18720</v>
      </c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7" t="str">
        <f>VLOOKUP(D51,'[1]Pahalgam Member Details'!$D$3:$L$326,9,0)</f>
        <v>Last communication 01</v>
      </c>
    </row>
    <row r="52" spans="1:30" ht="28.8" x14ac:dyDescent="0.3">
      <c r="A52" s="14">
        <v>51</v>
      </c>
      <c r="B52" s="15" t="s">
        <v>204</v>
      </c>
      <c r="C52" s="9" t="s">
        <v>22</v>
      </c>
      <c r="D52" s="15" t="s">
        <v>205</v>
      </c>
      <c r="E52" s="9" t="s">
        <v>24</v>
      </c>
      <c r="F52" s="9" t="s">
        <v>25</v>
      </c>
      <c r="G52" s="15" t="s">
        <v>199</v>
      </c>
      <c r="H52" s="15">
        <v>1989</v>
      </c>
      <c r="I52" s="15" t="s">
        <v>206</v>
      </c>
      <c r="J52" s="16"/>
      <c r="K52" s="10">
        <f>VLOOKUP(D52,'[1]Pahalgam Member Details'!$D$3:$L$326,3,0)</f>
        <v>23400</v>
      </c>
      <c r="L52" s="10">
        <f>VLOOKUP(D52,'[1]Pahalgam Member Details'!$D$3:$L$326,4,0)</f>
        <v>21100</v>
      </c>
      <c r="M52" s="16">
        <v>21100</v>
      </c>
      <c r="N52" s="10" t="str">
        <f>VLOOKUP(D52,'[1]Pahalgam Member Details'!$D$3:$L$326,6,0)</f>
        <v>Outstanding</v>
      </c>
      <c r="O52" s="10">
        <f t="shared" si="0"/>
        <v>0</v>
      </c>
      <c r="P52" s="11" t="e">
        <f>+#REF!-H52</f>
        <v>#REF!</v>
      </c>
      <c r="Q52" s="12">
        <f t="shared" si="1"/>
        <v>16880</v>
      </c>
      <c r="R52" s="12" t="e">
        <f t="shared" si="2"/>
        <v>#REF!</v>
      </c>
      <c r="S52" s="12">
        <f t="shared" si="3"/>
        <v>16880</v>
      </c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7" t="str">
        <f>VLOOKUP(D52,'[1]Pahalgam Member Details'!$D$3:$L$326,9,0)</f>
        <v>Last communication 89
(Outstanding Rs 2300/-)</v>
      </c>
    </row>
    <row r="53" spans="1:30" x14ac:dyDescent="0.3">
      <c r="A53" s="14">
        <v>52</v>
      </c>
      <c r="B53" s="15" t="s">
        <v>207</v>
      </c>
      <c r="C53" s="9" t="s">
        <v>22</v>
      </c>
      <c r="D53" s="15" t="s">
        <v>208</v>
      </c>
      <c r="E53" s="9" t="s">
        <v>24</v>
      </c>
      <c r="F53" s="9" t="s">
        <v>25</v>
      </c>
      <c r="G53" s="15" t="s">
        <v>209</v>
      </c>
      <c r="H53" s="15">
        <v>1989</v>
      </c>
      <c r="I53" s="15" t="s">
        <v>210</v>
      </c>
      <c r="J53" s="16"/>
      <c r="K53" s="10">
        <f>VLOOKUP(D53,'[1]Pahalgam Member Details'!$D$3:$L$326,3,0)</f>
        <v>22500</v>
      </c>
      <c r="L53" s="10">
        <f>VLOOKUP(D53,'[1]Pahalgam Member Details'!$D$3:$L$326,4,0)</f>
        <v>23400</v>
      </c>
      <c r="M53" s="16">
        <v>23400</v>
      </c>
      <c r="N53" s="10" t="str">
        <f>VLOOKUP(D53,'[1]Pahalgam Member Details'!$D$3:$L$326,6,0)</f>
        <v>I.R.M</v>
      </c>
      <c r="O53" s="10">
        <f t="shared" si="0"/>
        <v>0</v>
      </c>
      <c r="P53" s="11" t="e">
        <f>+#REF!-H53</f>
        <v>#REF!</v>
      </c>
      <c r="Q53" s="12">
        <f t="shared" si="1"/>
        <v>18720</v>
      </c>
      <c r="R53" s="12" t="e">
        <f t="shared" si="2"/>
        <v>#REF!</v>
      </c>
      <c r="S53" s="12">
        <f t="shared" si="3"/>
        <v>18720</v>
      </c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7" t="str">
        <f>VLOOKUP(D53,'[1]Pahalgam Member Details'!$D$3:$L$326,9,0)</f>
        <v>Last communication 94</v>
      </c>
    </row>
    <row r="54" spans="1:30" x14ac:dyDescent="0.3">
      <c r="A54" s="14">
        <v>53</v>
      </c>
      <c r="B54" s="15" t="s">
        <v>211</v>
      </c>
      <c r="C54" s="9" t="s">
        <v>22</v>
      </c>
      <c r="D54" s="15" t="s">
        <v>212</v>
      </c>
      <c r="E54" s="9" t="s">
        <v>24</v>
      </c>
      <c r="F54" s="9" t="s">
        <v>25</v>
      </c>
      <c r="G54" s="15" t="s">
        <v>209</v>
      </c>
      <c r="H54" s="15">
        <v>1989</v>
      </c>
      <c r="I54" s="15" t="s">
        <v>213</v>
      </c>
      <c r="J54" s="16"/>
      <c r="K54" s="10">
        <f>VLOOKUP(D54,'[1]Pahalgam Member Details'!$D$3:$L$326,3,0)</f>
        <v>22500</v>
      </c>
      <c r="L54" s="10">
        <f>VLOOKUP(D54,'[1]Pahalgam Member Details'!$D$3:$L$326,4,0)</f>
        <v>23400</v>
      </c>
      <c r="M54" s="16">
        <v>23400</v>
      </c>
      <c r="N54" s="10" t="str">
        <f>VLOOKUP(D54,'[1]Pahalgam Member Details'!$D$3:$L$326,6,0)</f>
        <v>I.R.M</v>
      </c>
      <c r="O54" s="10">
        <f t="shared" si="0"/>
        <v>0</v>
      </c>
      <c r="P54" s="11" t="e">
        <f>+#REF!-H54</f>
        <v>#REF!</v>
      </c>
      <c r="Q54" s="12">
        <f t="shared" si="1"/>
        <v>18720</v>
      </c>
      <c r="R54" s="12" t="e">
        <f t="shared" si="2"/>
        <v>#REF!</v>
      </c>
      <c r="S54" s="12">
        <f t="shared" si="3"/>
        <v>18720</v>
      </c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7" t="str">
        <f>VLOOKUP(D54,'[1]Pahalgam Member Details'!$D$3:$L$326,9,0)</f>
        <v>Last communication 01, total 2 membership</v>
      </c>
    </row>
    <row r="55" spans="1:30" x14ac:dyDescent="0.3">
      <c r="A55" s="14">
        <v>54</v>
      </c>
      <c r="B55" s="15" t="s">
        <v>214</v>
      </c>
      <c r="C55" s="9" t="s">
        <v>22</v>
      </c>
      <c r="D55" s="15" t="s">
        <v>215</v>
      </c>
      <c r="E55" s="9" t="s">
        <v>24</v>
      </c>
      <c r="F55" s="9" t="s">
        <v>25</v>
      </c>
      <c r="G55" s="15" t="s">
        <v>216</v>
      </c>
      <c r="H55" s="15">
        <v>1989</v>
      </c>
      <c r="I55" s="15" t="s">
        <v>217</v>
      </c>
      <c r="J55" s="16"/>
      <c r="K55" s="10">
        <f>VLOOKUP(D55,'[1]Pahalgam Member Details'!$D$3:$L$326,3,0)</f>
        <v>22500</v>
      </c>
      <c r="L55" s="10">
        <f>VLOOKUP(D55,'[1]Pahalgam Member Details'!$D$3:$L$326,4,0)</f>
        <v>23400</v>
      </c>
      <c r="M55" s="16">
        <v>23400</v>
      </c>
      <c r="N55" s="10" t="str">
        <f>VLOOKUP(D55,'[1]Pahalgam Member Details'!$D$3:$L$326,6,0)</f>
        <v>I.R.M</v>
      </c>
      <c r="O55" s="10">
        <f t="shared" si="0"/>
        <v>0</v>
      </c>
      <c r="P55" s="11" t="e">
        <f>+#REF!-H55</f>
        <v>#REF!</v>
      </c>
      <c r="Q55" s="12">
        <f t="shared" si="1"/>
        <v>18720</v>
      </c>
      <c r="R55" s="12" t="e">
        <f t="shared" si="2"/>
        <v>#REF!</v>
      </c>
      <c r="S55" s="12">
        <f t="shared" si="3"/>
        <v>18720</v>
      </c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7" t="str">
        <f>VLOOKUP(D55,'[1]Pahalgam Member Details'!$D$3:$L$326,9,0)</f>
        <v>Last communication 90</v>
      </c>
    </row>
    <row r="56" spans="1:30" x14ac:dyDescent="0.3">
      <c r="A56" s="14">
        <v>55</v>
      </c>
      <c r="B56" s="15" t="s">
        <v>218</v>
      </c>
      <c r="C56" s="9" t="s">
        <v>22</v>
      </c>
      <c r="D56" s="15" t="s">
        <v>219</v>
      </c>
      <c r="E56" s="9" t="s">
        <v>24</v>
      </c>
      <c r="F56" s="9" t="s">
        <v>25</v>
      </c>
      <c r="G56" s="15" t="s">
        <v>220</v>
      </c>
      <c r="H56" s="15">
        <v>1989</v>
      </c>
      <c r="I56" s="15" t="s">
        <v>221</v>
      </c>
      <c r="J56" s="16"/>
      <c r="K56" s="10">
        <f>VLOOKUP(D56,'[1]Pahalgam Member Details'!$D$3:$L$326,3,0)</f>
        <v>22500</v>
      </c>
      <c r="L56" s="10">
        <f>VLOOKUP(D56,'[1]Pahalgam Member Details'!$D$3:$L$326,4,0)</f>
        <v>23400</v>
      </c>
      <c r="M56" s="16">
        <v>23400</v>
      </c>
      <c r="N56" s="10" t="str">
        <f>VLOOKUP(D56,'[1]Pahalgam Member Details'!$D$3:$L$326,6,0)</f>
        <v>I.R.M</v>
      </c>
      <c r="O56" s="10">
        <f t="shared" si="0"/>
        <v>0</v>
      </c>
      <c r="P56" s="11" t="e">
        <f>+#REF!-H56</f>
        <v>#REF!</v>
      </c>
      <c r="Q56" s="12">
        <f t="shared" si="1"/>
        <v>18720</v>
      </c>
      <c r="R56" s="12" t="e">
        <f t="shared" si="2"/>
        <v>#REF!</v>
      </c>
      <c r="S56" s="12">
        <f t="shared" si="3"/>
        <v>18720</v>
      </c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7" t="str">
        <f>VLOOKUP(D56,'[1]Pahalgam Member Details'!$D$3:$L$326,9,0)</f>
        <v>Last communication 89</v>
      </c>
    </row>
    <row r="57" spans="1:30" ht="28.8" x14ac:dyDescent="0.3">
      <c r="A57" s="14">
        <v>56</v>
      </c>
      <c r="B57" s="15" t="s">
        <v>222</v>
      </c>
      <c r="C57" s="9" t="s">
        <v>22</v>
      </c>
      <c r="D57" s="15" t="s">
        <v>223</v>
      </c>
      <c r="E57" s="9" t="s">
        <v>24</v>
      </c>
      <c r="F57" s="9" t="s">
        <v>25</v>
      </c>
      <c r="G57" s="15" t="s">
        <v>224</v>
      </c>
      <c r="H57" s="15">
        <v>1989</v>
      </c>
      <c r="I57" s="15" t="s">
        <v>225</v>
      </c>
      <c r="J57" s="16"/>
      <c r="K57" s="10">
        <f>VLOOKUP(D57,'[1]Pahalgam Member Details'!$D$3:$L$326,3,0)</f>
        <v>16000</v>
      </c>
      <c r="L57" s="10">
        <f>VLOOKUP(D57,'[1]Pahalgam Member Details'!$D$3:$L$326,4,0)</f>
        <v>11200</v>
      </c>
      <c r="M57" s="16">
        <v>11200</v>
      </c>
      <c r="N57" s="10" t="str">
        <f>VLOOKUP(D57,'[1]Pahalgam Member Details'!$D$3:$L$326,6,0)</f>
        <v>Outstanding</v>
      </c>
      <c r="O57" s="10">
        <f t="shared" si="0"/>
        <v>0</v>
      </c>
      <c r="P57" s="11" t="e">
        <f>+#REF!-H57</f>
        <v>#REF!</v>
      </c>
      <c r="Q57" s="12">
        <f t="shared" si="1"/>
        <v>8960</v>
      </c>
      <c r="R57" s="12" t="e">
        <f t="shared" si="2"/>
        <v>#REF!</v>
      </c>
      <c r="S57" s="12">
        <f t="shared" si="3"/>
        <v>8960</v>
      </c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7" t="str">
        <f>VLOOKUP(D57,'[1]Pahalgam Member Details'!$D$3:$L$326,9,0)</f>
        <v>Last communication 03
(Outstanding Rs 4800/-)</v>
      </c>
    </row>
    <row r="58" spans="1:30" x14ac:dyDescent="0.3">
      <c r="A58" s="14">
        <v>57</v>
      </c>
      <c r="B58" s="15" t="s">
        <v>226</v>
      </c>
      <c r="C58" s="9" t="s">
        <v>22</v>
      </c>
      <c r="D58" s="15" t="s">
        <v>227</v>
      </c>
      <c r="E58" s="9" t="s">
        <v>24</v>
      </c>
      <c r="F58" s="9" t="s">
        <v>25</v>
      </c>
      <c r="G58" s="15" t="s">
        <v>228</v>
      </c>
      <c r="H58" s="15">
        <v>1989</v>
      </c>
      <c r="I58" s="15" t="s">
        <v>229</v>
      </c>
      <c r="J58" s="16"/>
      <c r="K58" s="10">
        <f>VLOOKUP(D58,'[1]Pahalgam Member Details'!$D$3:$L$326,3,0)</f>
        <v>17500</v>
      </c>
      <c r="L58" s="10">
        <f>VLOOKUP(D58,'[1]Pahalgam Member Details'!$D$3:$L$326,4,0)</f>
        <v>17500</v>
      </c>
      <c r="M58" s="16">
        <v>17500</v>
      </c>
      <c r="N58" s="10" t="str">
        <f>VLOOKUP(D58,'[1]Pahalgam Member Details'!$D$3:$L$326,6,0)</f>
        <v>I.R.M</v>
      </c>
      <c r="O58" s="10">
        <f t="shared" si="0"/>
        <v>0</v>
      </c>
      <c r="P58" s="11" t="e">
        <f>+#REF!-H58</f>
        <v>#REF!</v>
      </c>
      <c r="Q58" s="12">
        <f t="shared" si="1"/>
        <v>14000</v>
      </c>
      <c r="R58" s="12" t="e">
        <f t="shared" si="2"/>
        <v>#REF!</v>
      </c>
      <c r="S58" s="12">
        <f t="shared" si="3"/>
        <v>14000</v>
      </c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7" t="str">
        <f>VLOOKUP(D58,'[1]Pahalgam Member Details'!$D$3:$L$326,9,0)</f>
        <v>Last communication 90</v>
      </c>
    </row>
    <row r="59" spans="1:30" x14ac:dyDescent="0.3">
      <c r="A59" s="14">
        <v>58</v>
      </c>
      <c r="B59" s="15" t="s">
        <v>230</v>
      </c>
      <c r="C59" s="9" t="s">
        <v>22</v>
      </c>
      <c r="D59" s="15" t="s">
        <v>231</v>
      </c>
      <c r="E59" s="9" t="s">
        <v>24</v>
      </c>
      <c r="F59" s="9" t="s">
        <v>25</v>
      </c>
      <c r="G59" s="15" t="s">
        <v>228</v>
      </c>
      <c r="H59" s="15">
        <v>1989</v>
      </c>
      <c r="I59" s="15" t="s">
        <v>232</v>
      </c>
      <c r="J59" s="16"/>
      <c r="K59" s="10">
        <f>VLOOKUP(D59,'[1]Pahalgam Member Details'!$D$3:$L$326,3,0)</f>
        <v>17500</v>
      </c>
      <c r="L59" s="10">
        <f>VLOOKUP(D59,'[1]Pahalgam Member Details'!$D$3:$L$326,4,0)</f>
        <v>17500</v>
      </c>
      <c r="M59" s="16">
        <v>17500</v>
      </c>
      <c r="N59" s="10" t="str">
        <f>VLOOKUP(D59,'[1]Pahalgam Member Details'!$D$3:$L$326,6,0)</f>
        <v>I.R.M</v>
      </c>
      <c r="O59" s="10">
        <f t="shared" si="0"/>
        <v>0</v>
      </c>
      <c r="P59" s="11" t="e">
        <f>+#REF!-H59</f>
        <v>#REF!</v>
      </c>
      <c r="Q59" s="12">
        <f t="shared" si="1"/>
        <v>14000</v>
      </c>
      <c r="R59" s="12" t="e">
        <f t="shared" si="2"/>
        <v>#REF!</v>
      </c>
      <c r="S59" s="12">
        <f t="shared" si="3"/>
        <v>14000</v>
      </c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7" t="str">
        <f>VLOOKUP(D59,'[1]Pahalgam Member Details'!$D$3:$L$326,9,0)</f>
        <v>Last communication 90</v>
      </c>
    </row>
    <row r="60" spans="1:30" x14ac:dyDescent="0.3">
      <c r="A60" s="14">
        <v>59</v>
      </c>
      <c r="B60" s="15" t="s">
        <v>233</v>
      </c>
      <c r="C60" s="9" t="s">
        <v>22</v>
      </c>
      <c r="D60" s="15" t="s">
        <v>234</v>
      </c>
      <c r="E60" s="9" t="s">
        <v>24</v>
      </c>
      <c r="F60" s="9" t="s">
        <v>25</v>
      </c>
      <c r="G60" s="15" t="s">
        <v>235</v>
      </c>
      <c r="H60" s="15">
        <v>1989</v>
      </c>
      <c r="I60" s="15" t="s">
        <v>236</v>
      </c>
      <c r="J60" s="16"/>
      <c r="K60" s="10">
        <f>VLOOKUP(D60,'[1]Pahalgam Member Details'!$D$3:$L$326,3,0)</f>
        <v>30500</v>
      </c>
      <c r="L60" s="10">
        <f>VLOOKUP(D60,'[1]Pahalgam Member Details'!$D$3:$L$326,4,0)</f>
        <v>31800</v>
      </c>
      <c r="M60" s="16">
        <v>31800</v>
      </c>
      <c r="N60" s="10" t="str">
        <f>VLOOKUP(D60,'[1]Pahalgam Member Details'!$D$3:$L$326,6,0)</f>
        <v>I.R.M</v>
      </c>
      <c r="O60" s="10">
        <f t="shared" si="0"/>
        <v>0</v>
      </c>
      <c r="P60" s="11" t="e">
        <f>+#REF!-H60</f>
        <v>#REF!</v>
      </c>
      <c r="Q60" s="12">
        <f t="shared" si="1"/>
        <v>25440</v>
      </c>
      <c r="R60" s="12" t="e">
        <f t="shared" si="2"/>
        <v>#REF!</v>
      </c>
      <c r="S60" s="12">
        <f t="shared" si="3"/>
        <v>25440</v>
      </c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7" t="str">
        <f>VLOOKUP(D60,'[1]Pahalgam Member Details'!$D$3:$L$326,9,0)</f>
        <v>Last communication 94</v>
      </c>
    </row>
    <row r="61" spans="1:30" ht="43.2" x14ac:dyDescent="0.3">
      <c r="A61" s="14">
        <v>60</v>
      </c>
      <c r="B61" s="15" t="s">
        <v>237</v>
      </c>
      <c r="C61" s="9" t="s">
        <v>22</v>
      </c>
      <c r="D61" s="15" t="s">
        <v>238</v>
      </c>
      <c r="E61" s="9" t="s">
        <v>24</v>
      </c>
      <c r="F61" s="9" t="s">
        <v>25</v>
      </c>
      <c r="G61" s="15" t="s">
        <v>239</v>
      </c>
      <c r="H61" s="15">
        <v>1989</v>
      </c>
      <c r="I61" s="15" t="s">
        <v>240</v>
      </c>
      <c r="J61" s="16"/>
      <c r="K61" s="10">
        <f>VLOOKUP(D61,'[1]Pahalgam Member Details'!$D$3:$L$326,3,0)</f>
        <v>18500</v>
      </c>
      <c r="L61" s="10">
        <f>VLOOKUP(D61,'[1]Pahalgam Member Details'!$D$3:$L$326,4,0)</f>
        <v>18500</v>
      </c>
      <c r="M61" s="16">
        <v>18500</v>
      </c>
      <c r="N61" s="10" t="str">
        <f>VLOOKUP(D61,'[1]Pahalgam Member Details'!$D$3:$L$326,6,0)</f>
        <v>I.R.M</v>
      </c>
      <c r="O61" s="10">
        <f t="shared" si="0"/>
        <v>0</v>
      </c>
      <c r="P61" s="11" t="e">
        <f>+#REF!-H61</f>
        <v>#REF!</v>
      </c>
      <c r="Q61" s="12">
        <f t="shared" si="1"/>
        <v>14800</v>
      </c>
      <c r="R61" s="12" t="e">
        <f t="shared" si="2"/>
        <v>#REF!</v>
      </c>
      <c r="S61" s="12">
        <f t="shared" si="3"/>
        <v>14800</v>
      </c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7" t="str">
        <f>VLOOKUP(D61,'[1]Pahalgam Member Details'!$D$3:$L$326,9,0)</f>
        <v>Last communication 94
(Unit cost Details not found Rimes &amp; File Member 3 year inst)</v>
      </c>
    </row>
    <row r="62" spans="1:30" ht="43.2" x14ac:dyDescent="0.3">
      <c r="A62" s="14">
        <v>61</v>
      </c>
      <c r="B62" s="15" t="s">
        <v>241</v>
      </c>
      <c r="C62" s="9" t="s">
        <v>22</v>
      </c>
      <c r="D62" s="15" t="s">
        <v>242</v>
      </c>
      <c r="E62" s="9" t="s">
        <v>24</v>
      </c>
      <c r="F62" s="9" t="s">
        <v>25</v>
      </c>
      <c r="G62" s="15" t="s">
        <v>239</v>
      </c>
      <c r="H62" s="15">
        <v>1989</v>
      </c>
      <c r="I62" s="15" t="s">
        <v>243</v>
      </c>
      <c r="J62" s="16"/>
      <c r="K62" s="10">
        <f>VLOOKUP(D62,'[1]Pahalgam Member Details'!$D$3:$L$326,3,0)</f>
        <v>18500</v>
      </c>
      <c r="L62" s="10">
        <f>VLOOKUP(D62,'[1]Pahalgam Member Details'!$D$3:$L$326,4,0)</f>
        <v>18500</v>
      </c>
      <c r="M62" s="16">
        <v>18500</v>
      </c>
      <c r="N62" s="10" t="str">
        <f>VLOOKUP(D62,'[1]Pahalgam Member Details'!$D$3:$L$326,6,0)</f>
        <v>I.R.M</v>
      </c>
      <c r="O62" s="10">
        <f t="shared" si="0"/>
        <v>0</v>
      </c>
      <c r="P62" s="11" t="e">
        <f>+#REF!-H62</f>
        <v>#REF!</v>
      </c>
      <c r="Q62" s="12">
        <f t="shared" si="1"/>
        <v>14800</v>
      </c>
      <c r="R62" s="12" t="e">
        <f t="shared" si="2"/>
        <v>#REF!</v>
      </c>
      <c r="S62" s="12">
        <f t="shared" si="3"/>
        <v>14800</v>
      </c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7" t="str">
        <f>VLOOKUP(D62,'[1]Pahalgam Member Details'!$D$3:$L$326,9,0)</f>
        <v>Last communication 95
(Unit cost Details not found Rimes &amp; File Member 3 year inst)</v>
      </c>
    </row>
    <row r="63" spans="1:30" ht="43.2" x14ac:dyDescent="0.3">
      <c r="A63" s="14">
        <v>62</v>
      </c>
      <c r="B63" s="15" t="s">
        <v>244</v>
      </c>
      <c r="C63" s="9" t="s">
        <v>22</v>
      </c>
      <c r="D63" s="15" t="s">
        <v>245</v>
      </c>
      <c r="E63" s="9" t="s">
        <v>24</v>
      </c>
      <c r="F63" s="9" t="s">
        <v>25</v>
      </c>
      <c r="G63" s="15" t="s">
        <v>69</v>
      </c>
      <c r="H63" s="15">
        <v>1990</v>
      </c>
      <c r="I63" s="15" t="s">
        <v>246</v>
      </c>
      <c r="J63" s="16"/>
      <c r="K63" s="10">
        <f>VLOOKUP(D63,'[1]Pahalgam Member Details'!$D$3:$L$326,3,0)</f>
        <v>25500</v>
      </c>
      <c r="L63" s="10">
        <f>VLOOKUP(D63,'[1]Pahalgam Member Details'!$D$3:$L$326,4,0)</f>
        <v>25500</v>
      </c>
      <c r="M63" s="16">
        <v>25500</v>
      </c>
      <c r="N63" s="10" t="str">
        <f>VLOOKUP(D63,'[1]Pahalgam Member Details'!$D$3:$L$326,6,0)</f>
        <v>I.R.M</v>
      </c>
      <c r="O63" s="10">
        <f t="shared" si="0"/>
        <v>0</v>
      </c>
      <c r="P63" s="11" t="e">
        <f>+#REF!-H63</f>
        <v>#REF!</v>
      </c>
      <c r="Q63" s="12">
        <f t="shared" si="1"/>
        <v>20400</v>
      </c>
      <c r="R63" s="12" t="e">
        <f t="shared" si="2"/>
        <v>#REF!</v>
      </c>
      <c r="S63" s="12">
        <f t="shared" si="3"/>
        <v>20400</v>
      </c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7" t="str">
        <f>VLOOKUP(D63,'[1]Pahalgam Member Details'!$D$3:$L$326,9,0)</f>
        <v>Last communication 09
(Unit cost Details not found Rimes &amp; File Member 5 year intal)</v>
      </c>
    </row>
    <row r="64" spans="1:30" ht="43.2" x14ac:dyDescent="0.3">
      <c r="A64" s="14">
        <v>63</v>
      </c>
      <c r="B64" s="15" t="s">
        <v>247</v>
      </c>
      <c r="C64" s="9" t="s">
        <v>22</v>
      </c>
      <c r="D64" s="15" t="s">
        <v>248</v>
      </c>
      <c r="E64" s="9" t="s">
        <v>24</v>
      </c>
      <c r="F64" s="9" t="s">
        <v>25</v>
      </c>
      <c r="G64" s="15" t="s">
        <v>249</v>
      </c>
      <c r="H64" s="15">
        <v>1990</v>
      </c>
      <c r="I64" s="15" t="s">
        <v>250</v>
      </c>
      <c r="J64" s="16"/>
      <c r="K64" s="10">
        <f>VLOOKUP(D64,'[1]Pahalgam Member Details'!$D$3:$L$326,3,0)</f>
        <v>18500</v>
      </c>
      <c r="L64" s="10">
        <f>VLOOKUP(D64,'[1]Pahalgam Member Details'!$D$3:$L$326,4,0)</f>
        <v>18500</v>
      </c>
      <c r="M64" s="16">
        <v>18500</v>
      </c>
      <c r="N64" s="10" t="str">
        <f>VLOOKUP(D64,'[1]Pahalgam Member Details'!$D$3:$L$326,6,0)</f>
        <v>I.R.M</v>
      </c>
      <c r="O64" s="10">
        <f t="shared" si="0"/>
        <v>0</v>
      </c>
      <c r="P64" s="11" t="e">
        <f>+#REF!-H64</f>
        <v>#REF!</v>
      </c>
      <c r="Q64" s="12">
        <f t="shared" si="1"/>
        <v>14800</v>
      </c>
      <c r="R64" s="12" t="e">
        <f t="shared" si="2"/>
        <v>#REF!</v>
      </c>
      <c r="S64" s="12">
        <f t="shared" si="3"/>
        <v>14800</v>
      </c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7" t="str">
        <f>VLOOKUP(D64,'[1]Pahalgam Member Details'!$D$3:$L$326,9,0)</f>
        <v>Last communication 90
(Unit cost Details not found Rimes &amp; File Member 5 year intal)</v>
      </c>
    </row>
    <row r="65" spans="1:30" ht="43.2" x14ac:dyDescent="0.3">
      <c r="A65" s="14">
        <v>64</v>
      </c>
      <c r="B65" s="15" t="s">
        <v>251</v>
      </c>
      <c r="C65" s="9" t="s">
        <v>22</v>
      </c>
      <c r="D65" s="15" t="s">
        <v>252</v>
      </c>
      <c r="E65" s="9" t="s">
        <v>24</v>
      </c>
      <c r="F65" s="9" t="s">
        <v>25</v>
      </c>
      <c r="G65" s="15" t="s">
        <v>253</v>
      </c>
      <c r="H65" s="15">
        <v>1990</v>
      </c>
      <c r="I65" s="15" t="s">
        <v>254</v>
      </c>
      <c r="J65" s="16"/>
      <c r="K65" s="10">
        <f>VLOOKUP(D65,'[1]Pahalgam Member Details'!$D$3:$L$326,3,0)</f>
        <v>25500</v>
      </c>
      <c r="L65" s="10">
        <f>VLOOKUP(D65,'[1]Pahalgam Member Details'!$D$3:$L$326,4,0)</f>
        <v>25500</v>
      </c>
      <c r="M65" s="16">
        <v>25500</v>
      </c>
      <c r="N65" s="10" t="str">
        <f>VLOOKUP(D65,'[1]Pahalgam Member Details'!$D$3:$L$326,6,0)</f>
        <v>I.R.M</v>
      </c>
      <c r="O65" s="10">
        <f t="shared" si="0"/>
        <v>0</v>
      </c>
      <c r="P65" s="11" t="e">
        <f>+#REF!-H65</f>
        <v>#REF!</v>
      </c>
      <c r="Q65" s="12">
        <f t="shared" si="1"/>
        <v>20400</v>
      </c>
      <c r="R65" s="12" t="e">
        <f t="shared" si="2"/>
        <v>#REF!</v>
      </c>
      <c r="S65" s="12">
        <f t="shared" si="3"/>
        <v>20400</v>
      </c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7" t="str">
        <f>VLOOKUP(D65,'[1]Pahalgam Member Details'!$D$3:$L$326,9,0)</f>
        <v>Last communication 90
(Unit cost Details not found Rimes &amp; File Member 5 year intal)</v>
      </c>
    </row>
    <row r="66" spans="1:30" ht="43.2" x14ac:dyDescent="0.3">
      <c r="A66" s="14">
        <v>65</v>
      </c>
      <c r="B66" s="15" t="s">
        <v>255</v>
      </c>
      <c r="C66" s="9" t="s">
        <v>22</v>
      </c>
      <c r="D66" s="15" t="s">
        <v>256</v>
      </c>
      <c r="E66" s="9" t="s">
        <v>24</v>
      </c>
      <c r="F66" s="9" t="s">
        <v>25</v>
      </c>
      <c r="G66" s="15" t="s">
        <v>140</v>
      </c>
      <c r="H66" s="15">
        <v>1990</v>
      </c>
      <c r="I66" s="15" t="s">
        <v>257</v>
      </c>
      <c r="J66" s="16"/>
      <c r="K66" s="10">
        <f>VLOOKUP(D66,'[1]Pahalgam Member Details'!$D$3:$L$326,3,0)</f>
        <v>25500</v>
      </c>
      <c r="L66" s="10">
        <f>VLOOKUP(D66,'[1]Pahalgam Member Details'!$D$3:$L$326,4,0)</f>
        <v>25500</v>
      </c>
      <c r="M66" s="16">
        <v>25500</v>
      </c>
      <c r="N66" s="10" t="str">
        <f>VLOOKUP(D66,'[1]Pahalgam Member Details'!$D$3:$L$326,6,0)</f>
        <v>I.R.M</v>
      </c>
      <c r="O66" s="10">
        <f t="shared" ref="O66:O129" si="4">+L66-M66</f>
        <v>0</v>
      </c>
      <c r="P66" s="11" t="e">
        <f>+#REF!-H66</f>
        <v>#REF!</v>
      </c>
      <c r="Q66" s="12">
        <f t="shared" ref="Q66:Q129" si="5">IF(N66="regular",((M66-(M66/99)*P66)),(M66-(M66*20%)))</f>
        <v>20400</v>
      </c>
      <c r="R66" s="12" t="e">
        <f t="shared" ref="R66:R129" si="6">((M66-(M66/99)*P66))</f>
        <v>#REF!</v>
      </c>
      <c r="S66" s="12">
        <f t="shared" ref="S66:S129" si="7">IF(N66="regular",0,(M66-(M66*20%)))</f>
        <v>20400</v>
      </c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7" t="str">
        <f>VLOOKUP(D66,'[1]Pahalgam Member Details'!$D$3:$L$326,9,0)</f>
        <v>Last communication 90
(Unit cost Details not found Rimes &amp; File Member 5 year intal)</v>
      </c>
    </row>
    <row r="67" spans="1:30" x14ac:dyDescent="0.3">
      <c r="A67" s="14">
        <v>66</v>
      </c>
      <c r="B67" s="15" t="s">
        <v>258</v>
      </c>
      <c r="C67" s="9" t="s">
        <v>22</v>
      </c>
      <c r="D67" s="15" t="s">
        <v>259</v>
      </c>
      <c r="E67" s="9" t="s">
        <v>24</v>
      </c>
      <c r="F67" s="9" t="s">
        <v>25</v>
      </c>
      <c r="G67" s="15" t="s">
        <v>260</v>
      </c>
      <c r="H67" s="15">
        <v>1988</v>
      </c>
      <c r="I67" s="15" t="s">
        <v>261</v>
      </c>
      <c r="J67" s="16"/>
      <c r="K67" s="10">
        <f>VLOOKUP(D67,'[1]Pahalgam Member Details'!$D$3:$L$326,3,0)</f>
        <v>30500</v>
      </c>
      <c r="L67" s="10">
        <f>VLOOKUP(D67,'[1]Pahalgam Member Details'!$D$3:$L$326,4,0)</f>
        <v>30500</v>
      </c>
      <c r="M67" s="16">
        <v>30500</v>
      </c>
      <c r="N67" s="10" t="str">
        <f>VLOOKUP(D67,'[1]Pahalgam Member Details'!$D$3:$L$326,6,0)</f>
        <v>I.R.M</v>
      </c>
      <c r="O67" s="10">
        <f t="shared" si="4"/>
        <v>0</v>
      </c>
      <c r="P67" s="11" t="e">
        <f>+#REF!-H67</f>
        <v>#REF!</v>
      </c>
      <c r="Q67" s="12">
        <f t="shared" si="5"/>
        <v>24400</v>
      </c>
      <c r="R67" s="12" t="e">
        <f t="shared" si="6"/>
        <v>#REF!</v>
      </c>
      <c r="S67" s="12">
        <f t="shared" si="7"/>
        <v>24400</v>
      </c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7" t="str">
        <f>VLOOKUP(D67,'[1]Pahalgam Member Details'!$D$3:$L$326,9,0)</f>
        <v>Last communication 98</v>
      </c>
    </row>
    <row r="68" spans="1:30" x14ac:dyDescent="0.3">
      <c r="A68" s="14">
        <v>67</v>
      </c>
      <c r="B68" s="15" t="s">
        <v>262</v>
      </c>
      <c r="C68" s="9" t="s">
        <v>22</v>
      </c>
      <c r="D68" s="15" t="s">
        <v>263</v>
      </c>
      <c r="E68" s="9" t="s">
        <v>24</v>
      </c>
      <c r="F68" s="9" t="s">
        <v>25</v>
      </c>
      <c r="G68" s="15" t="s">
        <v>264</v>
      </c>
      <c r="H68" s="15">
        <v>1988</v>
      </c>
      <c r="I68" s="15" t="s">
        <v>265</v>
      </c>
      <c r="J68" s="16"/>
      <c r="K68" s="10">
        <f>VLOOKUP(D68,'[1]Pahalgam Member Details'!$D$3:$L$326,3,0)</f>
        <v>22500</v>
      </c>
      <c r="L68" s="10">
        <f>VLOOKUP(D68,'[1]Pahalgam Member Details'!$D$3:$L$326,4,0)</f>
        <v>22500</v>
      </c>
      <c r="M68" s="16">
        <v>22500</v>
      </c>
      <c r="N68" s="10" t="str">
        <f>VLOOKUP(D68,'[1]Pahalgam Member Details'!$D$3:$L$326,6,0)</f>
        <v>I.R.M</v>
      </c>
      <c r="O68" s="10">
        <f t="shared" si="4"/>
        <v>0</v>
      </c>
      <c r="P68" s="11" t="e">
        <f>+#REF!-H68</f>
        <v>#REF!</v>
      </c>
      <c r="Q68" s="12">
        <f t="shared" si="5"/>
        <v>18000</v>
      </c>
      <c r="R68" s="12" t="e">
        <f t="shared" si="6"/>
        <v>#REF!</v>
      </c>
      <c r="S68" s="12">
        <f t="shared" si="7"/>
        <v>18000</v>
      </c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7" t="str">
        <f>VLOOKUP(D68,'[1]Pahalgam Member Details'!$D$3:$L$326,9,0)</f>
        <v>Last communication 07 and one more membership</v>
      </c>
    </row>
    <row r="69" spans="1:30" x14ac:dyDescent="0.3">
      <c r="A69" s="14">
        <v>68</v>
      </c>
      <c r="B69" s="15" t="s">
        <v>266</v>
      </c>
      <c r="C69" s="9" t="s">
        <v>22</v>
      </c>
      <c r="D69" s="15" t="s">
        <v>267</v>
      </c>
      <c r="E69" s="9" t="s">
        <v>24</v>
      </c>
      <c r="F69" s="9" t="s">
        <v>25</v>
      </c>
      <c r="G69" s="15" t="s">
        <v>268</v>
      </c>
      <c r="H69" s="15">
        <v>1988</v>
      </c>
      <c r="I69" s="15" t="s">
        <v>269</v>
      </c>
      <c r="J69" s="16"/>
      <c r="K69" s="10">
        <f>VLOOKUP(D69,'[1]Pahalgam Member Details'!$D$3:$L$326,3,0)</f>
        <v>31800</v>
      </c>
      <c r="L69" s="10">
        <f>VLOOKUP(D69,'[1]Pahalgam Member Details'!$D$3:$L$326,4,0)</f>
        <v>31800</v>
      </c>
      <c r="M69" s="16">
        <v>31800</v>
      </c>
      <c r="N69" s="10" t="str">
        <f>VLOOKUP(D69,'[1]Pahalgam Member Details'!$D$3:$L$326,6,0)</f>
        <v>I.R.M</v>
      </c>
      <c r="O69" s="10">
        <f t="shared" si="4"/>
        <v>0</v>
      </c>
      <c r="P69" s="11" t="e">
        <f>+#REF!-H69</f>
        <v>#REF!</v>
      </c>
      <c r="Q69" s="12">
        <f t="shared" si="5"/>
        <v>25440</v>
      </c>
      <c r="R69" s="12" t="e">
        <f t="shared" si="6"/>
        <v>#REF!</v>
      </c>
      <c r="S69" s="12">
        <f t="shared" si="7"/>
        <v>25440</v>
      </c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7" t="str">
        <f>VLOOKUP(D69,'[1]Pahalgam Member Details'!$D$3:$L$326,9,0)</f>
        <v>Last communication 94</v>
      </c>
    </row>
    <row r="70" spans="1:30" x14ac:dyDescent="0.3">
      <c r="A70" s="14">
        <v>69</v>
      </c>
      <c r="B70" s="15" t="s">
        <v>270</v>
      </c>
      <c r="C70" s="9" t="s">
        <v>22</v>
      </c>
      <c r="D70" s="15" t="s">
        <v>271</v>
      </c>
      <c r="E70" s="9" t="s">
        <v>24</v>
      </c>
      <c r="F70" s="9" t="s">
        <v>25</v>
      </c>
      <c r="G70" s="15" t="s">
        <v>129</v>
      </c>
      <c r="H70" s="15">
        <v>1987</v>
      </c>
      <c r="I70" s="15" t="s">
        <v>272</v>
      </c>
      <c r="J70" s="16"/>
      <c r="K70" s="10">
        <f>VLOOKUP(D70,'[1]Pahalgam Member Details'!$D$3:$L$326,3,0)</f>
        <v>31800</v>
      </c>
      <c r="L70" s="10">
        <f>VLOOKUP(D70,'[1]Pahalgam Member Details'!$D$3:$L$326,4,0)</f>
        <v>31800</v>
      </c>
      <c r="M70" s="16">
        <v>31800</v>
      </c>
      <c r="N70" s="10" t="str">
        <f>VLOOKUP(D70,'[1]Pahalgam Member Details'!$D$3:$L$326,6,0)</f>
        <v>I.R.M</v>
      </c>
      <c r="O70" s="10">
        <f t="shared" si="4"/>
        <v>0</v>
      </c>
      <c r="P70" s="11" t="e">
        <f>+#REF!-H70</f>
        <v>#REF!</v>
      </c>
      <c r="Q70" s="12">
        <f t="shared" si="5"/>
        <v>25440</v>
      </c>
      <c r="R70" s="12" t="e">
        <f t="shared" si="6"/>
        <v>#REF!</v>
      </c>
      <c r="S70" s="12">
        <f t="shared" si="7"/>
        <v>25440</v>
      </c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7" t="str">
        <f>VLOOKUP(D70,'[1]Pahalgam Member Details'!$D$3:$L$326,9,0)</f>
        <v>Last communication till 92</v>
      </c>
    </row>
    <row r="71" spans="1:30" x14ac:dyDescent="0.3">
      <c r="A71" s="14">
        <v>70</v>
      </c>
      <c r="B71" s="15" t="s">
        <v>273</v>
      </c>
      <c r="C71" s="9" t="s">
        <v>22</v>
      </c>
      <c r="D71" s="15" t="s">
        <v>274</v>
      </c>
      <c r="E71" s="9" t="s">
        <v>24</v>
      </c>
      <c r="F71" s="9" t="s">
        <v>25</v>
      </c>
      <c r="G71" s="15" t="s">
        <v>152</v>
      </c>
      <c r="H71" s="15">
        <v>1987</v>
      </c>
      <c r="I71" s="15" t="s">
        <v>275</v>
      </c>
      <c r="J71" s="16"/>
      <c r="K71" s="10">
        <f>VLOOKUP(D71,'[1]Pahalgam Member Details'!$D$3:$L$326,3,0)</f>
        <v>23400</v>
      </c>
      <c r="L71" s="10">
        <f>VLOOKUP(D71,'[1]Pahalgam Member Details'!$D$3:$L$326,4,0)</f>
        <v>23400</v>
      </c>
      <c r="M71" s="16">
        <v>23400</v>
      </c>
      <c r="N71" s="10" t="str">
        <f>VLOOKUP(D71,'[1]Pahalgam Member Details'!$D$3:$L$326,6,0)</f>
        <v>I.R.M</v>
      </c>
      <c r="O71" s="10">
        <f t="shared" si="4"/>
        <v>0</v>
      </c>
      <c r="P71" s="11" t="e">
        <f>+#REF!-H71</f>
        <v>#REF!</v>
      </c>
      <c r="Q71" s="12">
        <f t="shared" si="5"/>
        <v>18720</v>
      </c>
      <c r="R71" s="12" t="e">
        <f t="shared" si="6"/>
        <v>#REF!</v>
      </c>
      <c r="S71" s="12">
        <f t="shared" si="7"/>
        <v>18720</v>
      </c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7" t="str">
        <f>VLOOKUP(D71,'[1]Pahalgam Member Details'!$D$3:$L$326,9,0)</f>
        <v>Last communication till 91</v>
      </c>
    </row>
    <row r="72" spans="1:30" x14ac:dyDescent="0.3">
      <c r="A72" s="14">
        <v>71</v>
      </c>
      <c r="B72" s="15" t="s">
        <v>276</v>
      </c>
      <c r="C72" s="9" t="s">
        <v>22</v>
      </c>
      <c r="D72" s="15" t="s">
        <v>277</v>
      </c>
      <c r="E72" s="9" t="s">
        <v>24</v>
      </c>
      <c r="F72" s="9" t="s">
        <v>25</v>
      </c>
      <c r="G72" s="15" t="s">
        <v>278</v>
      </c>
      <c r="H72" s="15">
        <v>1987</v>
      </c>
      <c r="I72" s="15" t="s">
        <v>279</v>
      </c>
      <c r="J72" s="16"/>
      <c r="K72" s="10">
        <f>VLOOKUP(D72,'[1]Pahalgam Member Details'!$D$3:$L$326,3,0)</f>
        <v>18500</v>
      </c>
      <c r="L72" s="10">
        <f>VLOOKUP(D72,'[1]Pahalgam Member Details'!$D$3:$L$326,4,0)</f>
        <v>19400</v>
      </c>
      <c r="M72" s="16">
        <v>19400</v>
      </c>
      <c r="N72" s="10" t="str">
        <f>VLOOKUP(D72,'[1]Pahalgam Member Details'!$D$3:$L$326,6,0)</f>
        <v>I.R.M</v>
      </c>
      <c r="O72" s="10">
        <f t="shared" si="4"/>
        <v>0</v>
      </c>
      <c r="P72" s="11" t="e">
        <f>+#REF!-H72</f>
        <v>#REF!</v>
      </c>
      <c r="Q72" s="12">
        <f t="shared" si="5"/>
        <v>15520</v>
      </c>
      <c r="R72" s="12" t="e">
        <f t="shared" si="6"/>
        <v>#REF!</v>
      </c>
      <c r="S72" s="12">
        <f t="shared" si="7"/>
        <v>15520</v>
      </c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7" t="str">
        <f>VLOOKUP(D72,'[1]Pahalgam Member Details'!$D$3:$L$326,9,0)</f>
        <v>Last communication till 89</v>
      </c>
    </row>
    <row r="73" spans="1:30" ht="28.8" x14ac:dyDescent="0.3">
      <c r="A73" s="14">
        <v>72</v>
      </c>
      <c r="B73" s="15" t="s">
        <v>280</v>
      </c>
      <c r="C73" s="9" t="s">
        <v>22</v>
      </c>
      <c r="D73" s="15" t="s">
        <v>281</v>
      </c>
      <c r="E73" s="9" t="s">
        <v>24</v>
      </c>
      <c r="F73" s="9" t="s">
        <v>25</v>
      </c>
      <c r="G73" s="15" t="s">
        <v>282</v>
      </c>
      <c r="H73" s="15">
        <v>1988</v>
      </c>
      <c r="I73" s="15" t="s">
        <v>283</v>
      </c>
      <c r="J73" s="16"/>
      <c r="K73" s="10">
        <f>VLOOKUP(D73,'[1]Pahalgam Member Details'!$D$3:$L$326,3,0)</f>
        <v>22500</v>
      </c>
      <c r="L73" s="10">
        <f>VLOOKUP(D73,'[1]Pahalgam Member Details'!$D$3:$L$326,4,0)</f>
        <v>23400</v>
      </c>
      <c r="M73" s="16">
        <v>23400</v>
      </c>
      <c r="N73" s="10" t="str">
        <f>VLOOKUP(D73,'[1]Pahalgam Member Details'!$D$3:$L$326,6,0)</f>
        <v>I.R.M</v>
      </c>
      <c r="O73" s="10">
        <f t="shared" si="4"/>
        <v>0</v>
      </c>
      <c r="P73" s="11" t="e">
        <f>+#REF!-H73</f>
        <v>#REF!</v>
      </c>
      <c r="Q73" s="12">
        <f t="shared" si="5"/>
        <v>18720</v>
      </c>
      <c r="R73" s="12" t="e">
        <f t="shared" si="6"/>
        <v>#REF!</v>
      </c>
      <c r="S73" s="12">
        <f t="shared" si="7"/>
        <v>18720</v>
      </c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7" t="str">
        <f>VLOOKUP(D73,'[1]Pahalgam Member Details'!$D$3:$L$326,9,0)</f>
        <v>Some legal documents filed
Legal compalint and amount Refund</v>
      </c>
    </row>
    <row r="74" spans="1:30" x14ac:dyDescent="0.3">
      <c r="A74" s="14">
        <v>73</v>
      </c>
      <c r="B74" s="15" t="s">
        <v>284</v>
      </c>
      <c r="C74" s="9" t="s">
        <v>22</v>
      </c>
      <c r="D74" s="15" t="s">
        <v>285</v>
      </c>
      <c r="E74" s="9" t="s">
        <v>24</v>
      </c>
      <c r="F74" s="9" t="s">
        <v>25</v>
      </c>
      <c r="G74" s="15" t="s">
        <v>286</v>
      </c>
      <c r="H74" s="15">
        <v>1988</v>
      </c>
      <c r="I74" s="15" t="s">
        <v>287</v>
      </c>
      <c r="J74" s="16"/>
      <c r="K74" s="10">
        <f>VLOOKUP(D74,'[1]Pahalgam Member Details'!$D$3:$L$326,3,0)</f>
        <v>30500</v>
      </c>
      <c r="L74" s="10">
        <f>VLOOKUP(D74,'[1]Pahalgam Member Details'!$D$3:$L$326,4,0)</f>
        <v>31800</v>
      </c>
      <c r="M74" s="16">
        <v>31800</v>
      </c>
      <c r="N74" s="10" t="str">
        <f>VLOOKUP(D74,'[1]Pahalgam Member Details'!$D$3:$L$326,6,0)</f>
        <v>I.R.M</v>
      </c>
      <c r="O74" s="10">
        <f t="shared" si="4"/>
        <v>0</v>
      </c>
      <c r="P74" s="11" t="e">
        <f>+#REF!-H74</f>
        <v>#REF!</v>
      </c>
      <c r="Q74" s="12">
        <f t="shared" si="5"/>
        <v>25440</v>
      </c>
      <c r="R74" s="12" t="e">
        <f t="shared" si="6"/>
        <v>#REF!</v>
      </c>
      <c r="S74" s="12">
        <f t="shared" si="7"/>
        <v>25440</v>
      </c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7" t="str">
        <f>VLOOKUP(D74,'[1]Pahalgam Member Details'!$D$3:$L$326,9,0)</f>
        <v>Last communication 93</v>
      </c>
    </row>
    <row r="75" spans="1:30" x14ac:dyDescent="0.3">
      <c r="A75" s="14">
        <v>74</v>
      </c>
      <c r="B75" s="15" t="s">
        <v>288</v>
      </c>
      <c r="C75" s="9" t="s">
        <v>22</v>
      </c>
      <c r="D75" s="15" t="s">
        <v>289</v>
      </c>
      <c r="E75" s="9" t="s">
        <v>24</v>
      </c>
      <c r="F75" s="9" t="s">
        <v>25</v>
      </c>
      <c r="G75" s="15" t="s">
        <v>290</v>
      </c>
      <c r="H75" s="15">
        <v>1988</v>
      </c>
      <c r="I75" s="15" t="s">
        <v>291</v>
      </c>
      <c r="J75" s="16"/>
      <c r="K75" s="10">
        <f>VLOOKUP(D75,'[1]Pahalgam Member Details'!$D$3:$L$326,3,0)</f>
        <v>30500</v>
      </c>
      <c r="L75" s="10">
        <f>VLOOKUP(D75,'[1]Pahalgam Member Details'!$D$3:$L$326,4,0)</f>
        <v>31800</v>
      </c>
      <c r="M75" s="16">
        <v>31800</v>
      </c>
      <c r="N75" s="10" t="str">
        <f>VLOOKUP(D75,'[1]Pahalgam Member Details'!$D$3:$L$326,6,0)</f>
        <v>I.R.M</v>
      </c>
      <c r="O75" s="10">
        <f t="shared" si="4"/>
        <v>0</v>
      </c>
      <c r="P75" s="11" t="e">
        <f>+#REF!-H75</f>
        <v>#REF!</v>
      </c>
      <c r="Q75" s="12">
        <f t="shared" si="5"/>
        <v>25440</v>
      </c>
      <c r="R75" s="12" t="e">
        <f t="shared" si="6"/>
        <v>#REF!</v>
      </c>
      <c r="S75" s="12">
        <f t="shared" si="7"/>
        <v>25440</v>
      </c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7" t="str">
        <f>VLOOKUP(D75,'[1]Pahalgam Member Details'!$D$3:$L$326,9,0)</f>
        <v>Last communication 93</v>
      </c>
    </row>
    <row r="76" spans="1:30" x14ac:dyDescent="0.3">
      <c r="A76" s="14">
        <v>75</v>
      </c>
      <c r="B76" s="15" t="s">
        <v>292</v>
      </c>
      <c r="C76" s="9" t="s">
        <v>22</v>
      </c>
      <c r="D76" s="15" t="s">
        <v>293</v>
      </c>
      <c r="E76" s="9" t="s">
        <v>24</v>
      </c>
      <c r="F76" s="9" t="s">
        <v>25</v>
      </c>
      <c r="G76" s="15" t="s">
        <v>294</v>
      </c>
      <c r="H76" s="15">
        <v>1988</v>
      </c>
      <c r="I76" s="15" t="s">
        <v>295</v>
      </c>
      <c r="J76" s="16"/>
      <c r="K76" s="10">
        <f>VLOOKUP(D76,'[1]Pahalgam Member Details'!$D$3:$L$326,3,0)</f>
        <v>30500</v>
      </c>
      <c r="L76" s="10">
        <f>VLOOKUP(D76,'[1]Pahalgam Member Details'!$D$3:$L$326,4,0)</f>
        <v>30500</v>
      </c>
      <c r="M76" s="16">
        <v>30500</v>
      </c>
      <c r="N76" s="10" t="str">
        <f>VLOOKUP(D76,'[1]Pahalgam Member Details'!$D$3:$L$326,6,0)</f>
        <v>I.R.M</v>
      </c>
      <c r="O76" s="10">
        <f t="shared" si="4"/>
        <v>0</v>
      </c>
      <c r="P76" s="11" t="e">
        <f>+#REF!-H76</f>
        <v>#REF!</v>
      </c>
      <c r="Q76" s="12">
        <f t="shared" si="5"/>
        <v>24400</v>
      </c>
      <c r="R76" s="12" t="e">
        <f t="shared" si="6"/>
        <v>#REF!</v>
      </c>
      <c r="S76" s="12">
        <f t="shared" si="7"/>
        <v>24400</v>
      </c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7" t="str">
        <f>VLOOKUP(D76,'[1]Pahalgam Member Details'!$D$3:$L$326,9,0)</f>
        <v>Last communication 89</v>
      </c>
    </row>
    <row r="77" spans="1:30" x14ac:dyDescent="0.3">
      <c r="A77" s="14">
        <v>76</v>
      </c>
      <c r="B77" s="15" t="s">
        <v>296</v>
      </c>
      <c r="C77" s="9" t="s">
        <v>22</v>
      </c>
      <c r="D77" s="15" t="s">
        <v>297</v>
      </c>
      <c r="E77" s="9" t="s">
        <v>24</v>
      </c>
      <c r="F77" s="9" t="s">
        <v>25</v>
      </c>
      <c r="G77" s="15" t="s">
        <v>298</v>
      </c>
      <c r="H77" s="15">
        <v>1988</v>
      </c>
      <c r="I77" s="15" t="s">
        <v>299</v>
      </c>
      <c r="J77" s="16"/>
      <c r="K77" s="10">
        <f>VLOOKUP(D77,'[1]Pahalgam Member Details'!$D$3:$L$326,3,0)</f>
        <v>30500</v>
      </c>
      <c r="L77" s="10">
        <f>VLOOKUP(D77,'[1]Pahalgam Member Details'!$D$3:$L$326,4,0)</f>
        <v>30500</v>
      </c>
      <c r="M77" s="16">
        <v>30500</v>
      </c>
      <c r="N77" s="10" t="str">
        <f>VLOOKUP(D77,'[1]Pahalgam Member Details'!$D$3:$L$326,6,0)</f>
        <v>I.R.M</v>
      </c>
      <c r="O77" s="10">
        <f t="shared" si="4"/>
        <v>0</v>
      </c>
      <c r="P77" s="11" t="e">
        <f>+#REF!-H77</f>
        <v>#REF!</v>
      </c>
      <c r="Q77" s="12">
        <f t="shared" si="5"/>
        <v>24400</v>
      </c>
      <c r="R77" s="12" t="e">
        <f t="shared" si="6"/>
        <v>#REF!</v>
      </c>
      <c r="S77" s="12">
        <f t="shared" si="7"/>
        <v>24400</v>
      </c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7" t="str">
        <f>VLOOKUP(D77,'[1]Pahalgam Member Details'!$D$3:$L$326,9,0)</f>
        <v>Last communication 88</v>
      </c>
    </row>
    <row r="78" spans="1:30" x14ac:dyDescent="0.3">
      <c r="A78" s="14">
        <v>77</v>
      </c>
      <c r="B78" s="15" t="s">
        <v>300</v>
      </c>
      <c r="C78" s="9" t="s">
        <v>22</v>
      </c>
      <c r="D78" s="15" t="s">
        <v>301</v>
      </c>
      <c r="E78" s="9" t="s">
        <v>24</v>
      </c>
      <c r="F78" s="9" t="s">
        <v>25</v>
      </c>
      <c r="G78" s="15" t="s">
        <v>302</v>
      </c>
      <c r="H78" s="15">
        <v>1988</v>
      </c>
      <c r="I78" s="15" t="s">
        <v>303</v>
      </c>
      <c r="J78" s="16"/>
      <c r="K78" s="10">
        <f>VLOOKUP(D78,'[1]Pahalgam Member Details'!$D$3:$L$326,3,0)</f>
        <v>22500</v>
      </c>
      <c r="L78" s="10">
        <f>VLOOKUP(D78,'[1]Pahalgam Member Details'!$D$3:$L$326,4,0)</f>
        <v>23400</v>
      </c>
      <c r="M78" s="16">
        <v>23400</v>
      </c>
      <c r="N78" s="10" t="str">
        <f>VLOOKUP(D78,'[1]Pahalgam Member Details'!$D$3:$L$326,6,0)</f>
        <v>I.R.M</v>
      </c>
      <c r="O78" s="10">
        <f t="shared" si="4"/>
        <v>0</v>
      </c>
      <c r="P78" s="11" t="e">
        <f>+#REF!-H78</f>
        <v>#REF!</v>
      </c>
      <c r="Q78" s="12">
        <f t="shared" si="5"/>
        <v>18720</v>
      </c>
      <c r="R78" s="12" t="e">
        <f t="shared" si="6"/>
        <v>#REF!</v>
      </c>
      <c r="S78" s="12">
        <f t="shared" si="7"/>
        <v>18720</v>
      </c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7" t="str">
        <f>VLOOKUP(D78,'[1]Pahalgam Member Details'!$D$3:$L$326,9,0)</f>
        <v>Last communication 88</v>
      </c>
    </row>
    <row r="79" spans="1:30" x14ac:dyDescent="0.3">
      <c r="A79" s="14">
        <v>78</v>
      </c>
      <c r="B79" s="15" t="s">
        <v>304</v>
      </c>
      <c r="C79" s="9" t="s">
        <v>22</v>
      </c>
      <c r="D79" s="15" t="s">
        <v>305</v>
      </c>
      <c r="E79" s="9" t="s">
        <v>24</v>
      </c>
      <c r="F79" s="9" t="s">
        <v>25</v>
      </c>
      <c r="G79" s="15" t="s">
        <v>53</v>
      </c>
      <c r="H79" s="15">
        <v>1988</v>
      </c>
      <c r="I79" s="15" t="s">
        <v>306</v>
      </c>
      <c r="J79" s="16"/>
      <c r="K79" s="10">
        <f>VLOOKUP(D79,'[1]Pahalgam Member Details'!$D$3:$L$326,3,0)</f>
        <v>22500</v>
      </c>
      <c r="L79" s="10">
        <f>VLOOKUP(D79,'[1]Pahalgam Member Details'!$D$3:$L$326,4,0)</f>
        <v>23400</v>
      </c>
      <c r="M79" s="16">
        <v>23400</v>
      </c>
      <c r="N79" s="10" t="str">
        <f>VLOOKUP(D79,'[1]Pahalgam Member Details'!$D$3:$L$326,6,0)</f>
        <v>I.R.M</v>
      </c>
      <c r="O79" s="10">
        <f t="shared" si="4"/>
        <v>0</v>
      </c>
      <c r="P79" s="11" t="e">
        <f>+#REF!-H79</f>
        <v>#REF!</v>
      </c>
      <c r="Q79" s="12">
        <f t="shared" si="5"/>
        <v>18720</v>
      </c>
      <c r="R79" s="12" t="e">
        <f t="shared" si="6"/>
        <v>#REF!</v>
      </c>
      <c r="S79" s="12">
        <f t="shared" si="7"/>
        <v>18720</v>
      </c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7" t="str">
        <f>VLOOKUP(D79,'[1]Pahalgam Member Details'!$D$3:$L$326,9,0)</f>
        <v>Last communication 88</v>
      </c>
    </row>
    <row r="80" spans="1:30" x14ac:dyDescent="0.3">
      <c r="A80" s="14">
        <v>79</v>
      </c>
      <c r="B80" s="15" t="s">
        <v>307</v>
      </c>
      <c r="C80" s="9" t="s">
        <v>22</v>
      </c>
      <c r="D80" s="15" t="s">
        <v>308</v>
      </c>
      <c r="E80" s="9" t="s">
        <v>24</v>
      </c>
      <c r="F80" s="9" t="s">
        <v>25</v>
      </c>
      <c r="G80" s="15" t="s">
        <v>309</v>
      </c>
      <c r="H80" s="15">
        <v>1988</v>
      </c>
      <c r="I80" s="15" t="s">
        <v>310</v>
      </c>
      <c r="J80" s="16"/>
      <c r="K80" s="10">
        <f>VLOOKUP(D80,'[1]Pahalgam Member Details'!$D$3:$L$326,3,0)</f>
        <v>30500</v>
      </c>
      <c r="L80" s="10">
        <f>VLOOKUP(D80,'[1]Pahalgam Member Details'!$D$3:$L$326,4,0)</f>
        <v>30500</v>
      </c>
      <c r="M80" s="16">
        <v>30500</v>
      </c>
      <c r="N80" s="10" t="str">
        <f>VLOOKUP(D80,'[1]Pahalgam Member Details'!$D$3:$L$326,6,0)</f>
        <v>I.R.M</v>
      </c>
      <c r="O80" s="10">
        <f t="shared" si="4"/>
        <v>0</v>
      </c>
      <c r="P80" s="11" t="e">
        <f>+#REF!-H80</f>
        <v>#REF!</v>
      </c>
      <c r="Q80" s="12">
        <f t="shared" si="5"/>
        <v>24400</v>
      </c>
      <c r="R80" s="12" t="e">
        <f t="shared" si="6"/>
        <v>#REF!</v>
      </c>
      <c r="S80" s="12">
        <f t="shared" si="7"/>
        <v>24400</v>
      </c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7" t="str">
        <f>VLOOKUP(D80,'[1]Pahalgam Member Details'!$D$3:$L$326,9,0)</f>
        <v>Last communication 98</v>
      </c>
    </row>
    <row r="81" spans="1:30" x14ac:dyDescent="0.3">
      <c r="A81" s="14">
        <v>80</v>
      </c>
      <c r="B81" s="15" t="s">
        <v>311</v>
      </c>
      <c r="C81" s="9" t="s">
        <v>22</v>
      </c>
      <c r="D81" s="15" t="s">
        <v>312</v>
      </c>
      <c r="E81" s="9" t="s">
        <v>24</v>
      </c>
      <c r="F81" s="9" t="s">
        <v>25</v>
      </c>
      <c r="G81" s="15" t="s">
        <v>309</v>
      </c>
      <c r="H81" s="15">
        <v>1988</v>
      </c>
      <c r="I81" s="15" t="s">
        <v>313</v>
      </c>
      <c r="J81" s="16"/>
      <c r="K81" s="10">
        <f>VLOOKUP(D81,'[1]Pahalgam Member Details'!$D$3:$L$326,3,0)</f>
        <v>23400</v>
      </c>
      <c r="L81" s="10">
        <f>VLOOKUP(D81,'[1]Pahalgam Member Details'!$D$3:$L$326,4,0)</f>
        <v>23400</v>
      </c>
      <c r="M81" s="16">
        <v>23400</v>
      </c>
      <c r="N81" s="10" t="str">
        <f>VLOOKUP(D81,'[1]Pahalgam Member Details'!$D$3:$L$326,6,0)</f>
        <v>I.R.M</v>
      </c>
      <c r="O81" s="10">
        <f t="shared" si="4"/>
        <v>0</v>
      </c>
      <c r="P81" s="11" t="e">
        <f>+#REF!-H81</f>
        <v>#REF!</v>
      </c>
      <c r="Q81" s="12">
        <f t="shared" si="5"/>
        <v>18720</v>
      </c>
      <c r="R81" s="12" t="e">
        <f t="shared" si="6"/>
        <v>#REF!</v>
      </c>
      <c r="S81" s="12">
        <f t="shared" si="7"/>
        <v>18720</v>
      </c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7" t="str">
        <f>VLOOKUP(D81,'[1]Pahalgam Member Details'!$D$3:$L$326,9,0)</f>
        <v>Last communication 90</v>
      </c>
    </row>
    <row r="82" spans="1:30" x14ac:dyDescent="0.3">
      <c r="A82" s="14">
        <v>81</v>
      </c>
      <c r="B82" s="15" t="s">
        <v>314</v>
      </c>
      <c r="C82" s="9" t="s">
        <v>22</v>
      </c>
      <c r="D82" s="15" t="s">
        <v>315</v>
      </c>
      <c r="E82" s="9" t="s">
        <v>24</v>
      </c>
      <c r="F82" s="9" t="s">
        <v>25</v>
      </c>
      <c r="G82" s="15" t="s">
        <v>309</v>
      </c>
      <c r="H82" s="15">
        <v>1988</v>
      </c>
      <c r="I82" s="15" t="s">
        <v>316</v>
      </c>
      <c r="J82" s="16"/>
      <c r="K82" s="10">
        <f>VLOOKUP(D82,'[1]Pahalgam Member Details'!$D$3:$L$326,3,0)</f>
        <v>22500</v>
      </c>
      <c r="L82" s="10">
        <f>VLOOKUP(D82,'[1]Pahalgam Member Details'!$D$3:$L$326,4,0)</f>
        <v>22500</v>
      </c>
      <c r="M82" s="16">
        <v>22500</v>
      </c>
      <c r="N82" s="10" t="str">
        <f>VLOOKUP(D82,'[1]Pahalgam Member Details'!$D$3:$L$326,6,0)</f>
        <v>I.R.M</v>
      </c>
      <c r="O82" s="10">
        <f t="shared" si="4"/>
        <v>0</v>
      </c>
      <c r="P82" s="11" t="e">
        <f>+#REF!-H82</f>
        <v>#REF!</v>
      </c>
      <c r="Q82" s="12">
        <f t="shared" si="5"/>
        <v>18000</v>
      </c>
      <c r="R82" s="12" t="e">
        <f t="shared" si="6"/>
        <v>#REF!</v>
      </c>
      <c r="S82" s="12">
        <f t="shared" si="7"/>
        <v>18000</v>
      </c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7" t="str">
        <f>VLOOKUP(D82,'[1]Pahalgam Member Details'!$D$3:$L$326,9,0)</f>
        <v>Last communication 88</v>
      </c>
    </row>
    <row r="83" spans="1:30" x14ac:dyDescent="0.3">
      <c r="A83" s="14">
        <v>82</v>
      </c>
      <c r="B83" s="15" t="s">
        <v>317</v>
      </c>
      <c r="C83" s="9" t="s">
        <v>22</v>
      </c>
      <c r="D83" s="15" t="s">
        <v>318</v>
      </c>
      <c r="E83" s="9" t="s">
        <v>24</v>
      </c>
      <c r="F83" s="9" t="s">
        <v>25</v>
      </c>
      <c r="G83" s="15" t="s">
        <v>319</v>
      </c>
      <c r="H83" s="15">
        <v>1988</v>
      </c>
      <c r="I83" s="15" t="s">
        <v>320</v>
      </c>
      <c r="J83" s="16"/>
      <c r="K83" s="10">
        <f>VLOOKUP(D83,'[1]Pahalgam Member Details'!$D$3:$L$326,3,0)</f>
        <v>22500</v>
      </c>
      <c r="L83" s="10">
        <f>VLOOKUP(D83,'[1]Pahalgam Member Details'!$D$3:$L$326,4,0)</f>
        <v>23400</v>
      </c>
      <c r="M83" s="16">
        <v>23400</v>
      </c>
      <c r="N83" s="10" t="str">
        <f>VLOOKUP(D83,'[1]Pahalgam Member Details'!$D$3:$L$326,6,0)</f>
        <v>I.R.M</v>
      </c>
      <c r="O83" s="10">
        <f t="shared" si="4"/>
        <v>0</v>
      </c>
      <c r="P83" s="11" t="e">
        <f>+#REF!-H83</f>
        <v>#REF!</v>
      </c>
      <c r="Q83" s="12">
        <f t="shared" si="5"/>
        <v>18720</v>
      </c>
      <c r="R83" s="12" t="e">
        <f t="shared" si="6"/>
        <v>#REF!</v>
      </c>
      <c r="S83" s="12">
        <f t="shared" si="7"/>
        <v>18720</v>
      </c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7" t="str">
        <f>VLOOKUP(D83,'[1]Pahalgam Member Details'!$D$3:$L$326,9,0)</f>
        <v>Last communication 03</v>
      </c>
    </row>
    <row r="84" spans="1:30" x14ac:dyDescent="0.3">
      <c r="A84" s="14">
        <v>83</v>
      </c>
      <c r="B84" s="15" t="s">
        <v>321</v>
      </c>
      <c r="C84" s="9" t="s">
        <v>22</v>
      </c>
      <c r="D84" s="15" t="s">
        <v>322</v>
      </c>
      <c r="E84" s="9" t="s">
        <v>24</v>
      </c>
      <c r="F84" s="9" t="s">
        <v>25</v>
      </c>
      <c r="G84" s="15" t="s">
        <v>323</v>
      </c>
      <c r="H84" s="15">
        <v>1988</v>
      </c>
      <c r="I84" s="15" t="s">
        <v>324</v>
      </c>
      <c r="J84" s="16"/>
      <c r="K84" s="10">
        <f>VLOOKUP(D84,'[1]Pahalgam Member Details'!$D$3:$L$326,3,0)</f>
        <v>22500</v>
      </c>
      <c r="L84" s="10">
        <f>VLOOKUP(D84,'[1]Pahalgam Member Details'!$D$3:$L$326,4,0)</f>
        <v>22500</v>
      </c>
      <c r="M84" s="16">
        <v>22500</v>
      </c>
      <c r="N84" s="10" t="str">
        <f>VLOOKUP(D84,'[1]Pahalgam Member Details'!$D$3:$L$326,6,0)</f>
        <v>I.R.M</v>
      </c>
      <c r="O84" s="10">
        <f t="shared" si="4"/>
        <v>0</v>
      </c>
      <c r="P84" s="11" t="e">
        <f>+#REF!-H84</f>
        <v>#REF!</v>
      </c>
      <c r="Q84" s="12">
        <f t="shared" si="5"/>
        <v>18000</v>
      </c>
      <c r="R84" s="12" t="e">
        <f t="shared" si="6"/>
        <v>#REF!</v>
      </c>
      <c r="S84" s="12">
        <f t="shared" si="7"/>
        <v>18000</v>
      </c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7" t="str">
        <f>VLOOKUP(D84,'[1]Pahalgam Member Details'!$D$3:$L$326,9,0)</f>
        <v>Last communication 97</v>
      </c>
    </row>
    <row r="85" spans="1:30" x14ac:dyDescent="0.3">
      <c r="A85" s="14">
        <v>84</v>
      </c>
      <c r="B85" s="15" t="s">
        <v>325</v>
      </c>
      <c r="C85" s="9" t="s">
        <v>22</v>
      </c>
      <c r="D85" s="15" t="s">
        <v>326</v>
      </c>
      <c r="E85" s="9" t="s">
        <v>24</v>
      </c>
      <c r="F85" s="9" t="s">
        <v>25</v>
      </c>
      <c r="G85" s="15" t="s">
        <v>327</v>
      </c>
      <c r="H85" s="15">
        <v>1988</v>
      </c>
      <c r="I85" s="15" t="s">
        <v>328</v>
      </c>
      <c r="J85" s="16"/>
      <c r="K85" s="10">
        <f>VLOOKUP(D85,'[1]Pahalgam Member Details'!$D$3:$L$326,3,0)</f>
        <v>30500</v>
      </c>
      <c r="L85" s="10">
        <f>VLOOKUP(D85,'[1]Pahalgam Member Details'!$D$3:$L$326,4,0)</f>
        <v>30500</v>
      </c>
      <c r="M85" s="16">
        <v>30500</v>
      </c>
      <c r="N85" s="10" t="str">
        <f>VLOOKUP(D85,'[1]Pahalgam Member Details'!$D$3:$L$326,6,0)</f>
        <v>I.R.M</v>
      </c>
      <c r="O85" s="10">
        <f t="shared" si="4"/>
        <v>0</v>
      </c>
      <c r="P85" s="11" t="e">
        <f>+#REF!-H85</f>
        <v>#REF!</v>
      </c>
      <c r="Q85" s="12">
        <f t="shared" si="5"/>
        <v>24400</v>
      </c>
      <c r="R85" s="12" t="e">
        <f t="shared" si="6"/>
        <v>#REF!</v>
      </c>
      <c r="S85" s="12">
        <f t="shared" si="7"/>
        <v>24400</v>
      </c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7" t="str">
        <f>VLOOKUP(D85,'[1]Pahalgam Member Details'!$D$3:$L$326,9,0)</f>
        <v>Last communication 88</v>
      </c>
    </row>
    <row r="86" spans="1:30" x14ac:dyDescent="0.3">
      <c r="A86" s="14">
        <v>85</v>
      </c>
      <c r="B86" s="15" t="s">
        <v>329</v>
      </c>
      <c r="C86" s="9" t="s">
        <v>22</v>
      </c>
      <c r="D86" s="15" t="s">
        <v>330</v>
      </c>
      <c r="E86" s="9" t="s">
        <v>24</v>
      </c>
      <c r="F86" s="9" t="s">
        <v>25</v>
      </c>
      <c r="G86" s="15" t="s">
        <v>69</v>
      </c>
      <c r="H86" s="15">
        <v>1988</v>
      </c>
      <c r="I86" s="15" t="s">
        <v>331</v>
      </c>
      <c r="J86" s="16"/>
      <c r="K86" s="10">
        <f>VLOOKUP(D86,'[1]Pahalgam Member Details'!$D$3:$L$326,3,0)</f>
        <v>17500</v>
      </c>
      <c r="L86" s="10">
        <f>VLOOKUP(D86,'[1]Pahalgam Member Details'!$D$3:$L$326,4,0)</f>
        <v>17500</v>
      </c>
      <c r="M86" s="16">
        <v>17500</v>
      </c>
      <c r="N86" s="10" t="str">
        <f>VLOOKUP(D86,'[1]Pahalgam Member Details'!$D$3:$L$326,6,0)</f>
        <v>I.R.M</v>
      </c>
      <c r="O86" s="10">
        <f t="shared" si="4"/>
        <v>0</v>
      </c>
      <c r="P86" s="11" t="e">
        <f>+#REF!-H86</f>
        <v>#REF!</v>
      </c>
      <c r="Q86" s="12">
        <f t="shared" si="5"/>
        <v>14000</v>
      </c>
      <c r="R86" s="12" t="e">
        <f t="shared" si="6"/>
        <v>#REF!</v>
      </c>
      <c r="S86" s="12">
        <f t="shared" si="7"/>
        <v>14000</v>
      </c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7" t="str">
        <f>VLOOKUP(D86,'[1]Pahalgam Member Details'!$D$3:$L$326,9,0)</f>
        <v>Only application form</v>
      </c>
    </row>
    <row r="87" spans="1:30" x14ac:dyDescent="0.3">
      <c r="A87" s="14">
        <v>86</v>
      </c>
      <c r="B87" s="15" t="s">
        <v>332</v>
      </c>
      <c r="C87" s="9" t="s">
        <v>22</v>
      </c>
      <c r="D87" s="15" t="s">
        <v>333</v>
      </c>
      <c r="E87" s="9" t="s">
        <v>24</v>
      </c>
      <c r="F87" s="9" t="s">
        <v>25</v>
      </c>
      <c r="G87" s="15" t="s">
        <v>334</v>
      </c>
      <c r="H87" s="15">
        <v>1988</v>
      </c>
      <c r="I87" s="15" t="s">
        <v>335</v>
      </c>
      <c r="J87" s="16"/>
      <c r="K87" s="10">
        <f>VLOOKUP(D87,'[1]Pahalgam Member Details'!$D$3:$L$326,3,0)</f>
        <v>22500</v>
      </c>
      <c r="L87" s="10">
        <f>VLOOKUP(D87,'[1]Pahalgam Member Details'!$D$3:$L$326,4,0)</f>
        <v>23400</v>
      </c>
      <c r="M87" s="16">
        <v>23400</v>
      </c>
      <c r="N87" s="10" t="str">
        <f>VLOOKUP(D87,'[1]Pahalgam Member Details'!$D$3:$L$326,6,0)</f>
        <v>I.R.M</v>
      </c>
      <c r="O87" s="10">
        <f t="shared" si="4"/>
        <v>0</v>
      </c>
      <c r="P87" s="11" t="e">
        <f>+#REF!-H87</f>
        <v>#REF!</v>
      </c>
      <c r="Q87" s="12">
        <f t="shared" si="5"/>
        <v>18720</v>
      </c>
      <c r="R87" s="12" t="e">
        <f t="shared" si="6"/>
        <v>#REF!</v>
      </c>
      <c r="S87" s="12">
        <f t="shared" si="7"/>
        <v>18720</v>
      </c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7" t="str">
        <f>VLOOKUP(D87,'[1]Pahalgam Member Details'!$D$3:$L$326,9,0)</f>
        <v>Last communication 1995</v>
      </c>
    </row>
    <row r="88" spans="1:30" x14ac:dyDescent="0.3">
      <c r="A88" s="14">
        <v>87</v>
      </c>
      <c r="B88" s="15" t="s">
        <v>336</v>
      </c>
      <c r="C88" s="9" t="s">
        <v>22</v>
      </c>
      <c r="D88" s="15" t="s">
        <v>337</v>
      </c>
      <c r="E88" s="9" t="s">
        <v>24</v>
      </c>
      <c r="F88" s="9" t="s">
        <v>25</v>
      </c>
      <c r="G88" s="15" t="s">
        <v>338</v>
      </c>
      <c r="H88" s="15">
        <v>1988</v>
      </c>
      <c r="I88" s="15" t="s">
        <v>339</v>
      </c>
      <c r="J88" s="16"/>
      <c r="K88" s="10">
        <f>VLOOKUP(D88,'[1]Pahalgam Member Details'!$D$3:$L$326,3,0)</f>
        <v>30500</v>
      </c>
      <c r="L88" s="10">
        <f>VLOOKUP(D88,'[1]Pahalgam Member Details'!$D$3:$L$326,4,0)</f>
        <v>30500</v>
      </c>
      <c r="M88" s="16">
        <v>30500</v>
      </c>
      <c r="N88" s="10" t="str">
        <f>VLOOKUP(D88,'[1]Pahalgam Member Details'!$D$3:$L$326,6,0)</f>
        <v>I.R.M</v>
      </c>
      <c r="O88" s="10">
        <f t="shared" si="4"/>
        <v>0</v>
      </c>
      <c r="P88" s="11" t="e">
        <f>+#REF!-H88</f>
        <v>#REF!</v>
      </c>
      <c r="Q88" s="12">
        <f t="shared" si="5"/>
        <v>24400</v>
      </c>
      <c r="R88" s="12" t="e">
        <f t="shared" si="6"/>
        <v>#REF!</v>
      </c>
      <c r="S88" s="12">
        <f t="shared" si="7"/>
        <v>24400</v>
      </c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7" t="str">
        <f>VLOOKUP(D88,'[1]Pahalgam Member Details'!$D$3:$L$326,9,0)</f>
        <v>Last communication 91</v>
      </c>
    </row>
    <row r="89" spans="1:30" x14ac:dyDescent="0.3">
      <c r="A89" s="14">
        <v>88</v>
      </c>
      <c r="B89" s="15" t="s">
        <v>340</v>
      </c>
      <c r="C89" s="9" t="s">
        <v>22</v>
      </c>
      <c r="D89" s="15" t="s">
        <v>341</v>
      </c>
      <c r="E89" s="9" t="s">
        <v>24</v>
      </c>
      <c r="F89" s="9" t="s">
        <v>25</v>
      </c>
      <c r="G89" s="15" t="s">
        <v>342</v>
      </c>
      <c r="H89" s="15">
        <v>1988</v>
      </c>
      <c r="I89" s="15" t="s">
        <v>343</v>
      </c>
      <c r="J89" s="16"/>
      <c r="K89" s="10">
        <f>VLOOKUP(D89,'[1]Pahalgam Member Details'!$D$3:$L$326,3,0)</f>
        <v>30500</v>
      </c>
      <c r="L89" s="10">
        <f>VLOOKUP(D89,'[1]Pahalgam Member Details'!$D$3:$L$326,4,0)</f>
        <v>30500</v>
      </c>
      <c r="M89" s="16">
        <v>30500</v>
      </c>
      <c r="N89" s="10" t="str">
        <f>VLOOKUP(D89,'[1]Pahalgam Member Details'!$D$3:$L$326,6,0)</f>
        <v>R.M</v>
      </c>
      <c r="O89" s="10">
        <f t="shared" si="4"/>
        <v>0</v>
      </c>
      <c r="P89" s="11" t="e">
        <f>+#REF!-H89</f>
        <v>#REF!</v>
      </c>
      <c r="Q89" s="12">
        <f t="shared" si="5"/>
        <v>24400</v>
      </c>
      <c r="R89" s="12" t="e">
        <f t="shared" si="6"/>
        <v>#REF!</v>
      </c>
      <c r="S89" s="12">
        <f t="shared" si="7"/>
        <v>24400</v>
      </c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7" t="str">
        <f>VLOOKUP(D89,'[1]Pahalgam Member Details'!$D$3:$L$326,9,0)</f>
        <v>Last communication 08</v>
      </c>
    </row>
    <row r="90" spans="1:30" x14ac:dyDescent="0.3">
      <c r="A90" s="14">
        <v>89</v>
      </c>
      <c r="B90" s="15" t="s">
        <v>344</v>
      </c>
      <c r="C90" s="9" t="s">
        <v>22</v>
      </c>
      <c r="D90" s="15" t="s">
        <v>345</v>
      </c>
      <c r="E90" s="9" t="s">
        <v>24</v>
      </c>
      <c r="F90" s="9" t="s">
        <v>25</v>
      </c>
      <c r="G90" s="15" t="s">
        <v>235</v>
      </c>
      <c r="H90" s="15">
        <v>1988</v>
      </c>
      <c r="I90" s="15" t="s">
        <v>346</v>
      </c>
      <c r="J90" s="16"/>
      <c r="K90" s="10">
        <f>VLOOKUP(D90,'[1]Pahalgam Member Details'!$D$3:$L$326,3,0)</f>
        <v>30500</v>
      </c>
      <c r="L90" s="10">
        <f>VLOOKUP(D90,'[1]Pahalgam Member Details'!$D$3:$L$326,4,0)</f>
        <v>31800</v>
      </c>
      <c r="M90" s="16">
        <v>31800</v>
      </c>
      <c r="N90" s="10" t="str">
        <f>VLOOKUP(D90,'[1]Pahalgam Member Details'!$D$3:$L$326,6,0)</f>
        <v>I.R.M</v>
      </c>
      <c r="O90" s="10">
        <f t="shared" si="4"/>
        <v>0</v>
      </c>
      <c r="P90" s="11" t="e">
        <f>+#REF!-H90</f>
        <v>#REF!</v>
      </c>
      <c r="Q90" s="12">
        <f t="shared" si="5"/>
        <v>25440</v>
      </c>
      <c r="R90" s="12" t="e">
        <f t="shared" si="6"/>
        <v>#REF!</v>
      </c>
      <c r="S90" s="12">
        <f t="shared" si="7"/>
        <v>25440</v>
      </c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7" t="str">
        <f>VLOOKUP(D90,'[1]Pahalgam Member Details'!$D$3:$L$326,9,0)</f>
        <v>Last communication 97 &amp; one more membership</v>
      </c>
    </row>
    <row r="91" spans="1:30" x14ac:dyDescent="0.3">
      <c r="A91" s="14">
        <v>90</v>
      </c>
      <c r="B91" s="15" t="s">
        <v>347</v>
      </c>
      <c r="C91" s="9" t="s">
        <v>22</v>
      </c>
      <c r="D91" s="15" t="s">
        <v>348</v>
      </c>
      <c r="E91" s="9" t="s">
        <v>24</v>
      </c>
      <c r="F91" s="9" t="s">
        <v>25</v>
      </c>
      <c r="G91" s="15" t="s">
        <v>349</v>
      </c>
      <c r="H91" s="15">
        <v>1988</v>
      </c>
      <c r="I91" s="15" t="s">
        <v>350</v>
      </c>
      <c r="J91" s="16"/>
      <c r="K91" s="10">
        <f>VLOOKUP(D91,'[1]Pahalgam Member Details'!$D$3:$L$326,3,0)</f>
        <v>30500</v>
      </c>
      <c r="L91" s="10">
        <f>VLOOKUP(D91,'[1]Pahalgam Member Details'!$D$3:$L$326,4,0)</f>
        <v>31800</v>
      </c>
      <c r="M91" s="16">
        <v>31800</v>
      </c>
      <c r="N91" s="10" t="str">
        <f>VLOOKUP(D91,'[1]Pahalgam Member Details'!$D$3:$L$326,6,0)</f>
        <v>I.R.M</v>
      </c>
      <c r="O91" s="10">
        <f t="shared" si="4"/>
        <v>0</v>
      </c>
      <c r="P91" s="11" t="e">
        <f>+#REF!-H91</f>
        <v>#REF!</v>
      </c>
      <c r="Q91" s="12">
        <f t="shared" si="5"/>
        <v>25440</v>
      </c>
      <c r="R91" s="12" t="e">
        <f t="shared" si="6"/>
        <v>#REF!</v>
      </c>
      <c r="S91" s="12">
        <f t="shared" si="7"/>
        <v>25440</v>
      </c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7" t="str">
        <f>VLOOKUP(D91,'[1]Pahalgam Member Details'!$D$3:$L$326,9,0)</f>
        <v>Last communication 88</v>
      </c>
    </row>
    <row r="92" spans="1:30" x14ac:dyDescent="0.3">
      <c r="A92" s="14">
        <v>91</v>
      </c>
      <c r="B92" s="15" t="s">
        <v>351</v>
      </c>
      <c r="C92" s="9" t="s">
        <v>22</v>
      </c>
      <c r="D92" s="15" t="s">
        <v>352</v>
      </c>
      <c r="E92" s="9" t="s">
        <v>24</v>
      </c>
      <c r="F92" s="9" t="s">
        <v>25</v>
      </c>
      <c r="G92" s="15" t="s">
        <v>353</v>
      </c>
      <c r="H92" s="15">
        <v>1988</v>
      </c>
      <c r="I92" s="15" t="s">
        <v>354</v>
      </c>
      <c r="J92" s="16"/>
      <c r="K92" s="10">
        <f>VLOOKUP(D92,'[1]Pahalgam Member Details'!$D$3:$L$326,3,0)</f>
        <v>30500</v>
      </c>
      <c r="L92" s="10">
        <f>VLOOKUP(D92,'[1]Pahalgam Member Details'!$D$3:$L$326,4,0)</f>
        <v>31800</v>
      </c>
      <c r="M92" s="16">
        <v>31800</v>
      </c>
      <c r="N92" s="10" t="str">
        <f>VLOOKUP(D92,'[1]Pahalgam Member Details'!$D$3:$L$326,6,0)</f>
        <v>I.R.M</v>
      </c>
      <c r="O92" s="10">
        <f t="shared" si="4"/>
        <v>0</v>
      </c>
      <c r="P92" s="11" t="e">
        <f>+#REF!-H92</f>
        <v>#REF!</v>
      </c>
      <c r="Q92" s="12">
        <f t="shared" si="5"/>
        <v>25440</v>
      </c>
      <c r="R92" s="12" t="e">
        <f t="shared" si="6"/>
        <v>#REF!</v>
      </c>
      <c r="S92" s="12">
        <f t="shared" si="7"/>
        <v>25440</v>
      </c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7" t="str">
        <f>VLOOKUP(D92,'[1]Pahalgam Member Details'!$D$3:$L$326,9,0)</f>
        <v>Last communication 95, total 2 membership</v>
      </c>
    </row>
    <row r="93" spans="1:30" x14ac:dyDescent="0.3">
      <c r="A93" s="14">
        <v>92</v>
      </c>
      <c r="B93" s="15" t="s">
        <v>355</v>
      </c>
      <c r="C93" s="9" t="s">
        <v>22</v>
      </c>
      <c r="D93" s="15" t="s">
        <v>356</v>
      </c>
      <c r="E93" s="9" t="s">
        <v>24</v>
      </c>
      <c r="F93" s="9" t="s">
        <v>25</v>
      </c>
      <c r="G93" s="15" t="s">
        <v>101</v>
      </c>
      <c r="H93" s="15">
        <v>1988</v>
      </c>
      <c r="I93" s="15" t="s">
        <v>357</v>
      </c>
      <c r="J93" s="16"/>
      <c r="K93" s="10">
        <f>VLOOKUP(D93,'[1]Pahalgam Member Details'!$D$3:$L$326,3,0)</f>
        <v>30500</v>
      </c>
      <c r="L93" s="10">
        <f>VLOOKUP(D93,'[1]Pahalgam Member Details'!$D$3:$L$326,4,0)</f>
        <v>31800</v>
      </c>
      <c r="M93" s="16">
        <v>31800</v>
      </c>
      <c r="N93" s="10" t="str">
        <f>VLOOKUP(D93,'[1]Pahalgam Member Details'!$D$3:$L$326,6,0)</f>
        <v>I.R.M</v>
      </c>
      <c r="O93" s="10">
        <f t="shared" si="4"/>
        <v>0</v>
      </c>
      <c r="P93" s="11" t="e">
        <f>+#REF!-H93</f>
        <v>#REF!</v>
      </c>
      <c r="Q93" s="12">
        <f t="shared" si="5"/>
        <v>25440</v>
      </c>
      <c r="R93" s="12" t="e">
        <f t="shared" si="6"/>
        <v>#REF!</v>
      </c>
      <c r="S93" s="12">
        <f t="shared" si="7"/>
        <v>25440</v>
      </c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7" t="str">
        <f>VLOOKUP(D93,'[1]Pahalgam Member Details'!$D$3:$L$326,9,0)</f>
        <v>Last communication 88</v>
      </c>
    </row>
    <row r="94" spans="1:30" x14ac:dyDescent="0.3">
      <c r="A94" s="14">
        <v>93</v>
      </c>
      <c r="B94" s="15" t="s">
        <v>358</v>
      </c>
      <c r="C94" s="9" t="s">
        <v>22</v>
      </c>
      <c r="D94" s="15" t="s">
        <v>359</v>
      </c>
      <c r="E94" s="9" t="s">
        <v>24</v>
      </c>
      <c r="F94" s="9" t="s">
        <v>25</v>
      </c>
      <c r="G94" s="15" t="s">
        <v>105</v>
      </c>
      <c r="H94" s="15">
        <v>1988</v>
      </c>
      <c r="I94" s="15" t="s">
        <v>360</v>
      </c>
      <c r="J94" s="16"/>
      <c r="K94" s="10">
        <f>VLOOKUP(D94,'[1]Pahalgam Member Details'!$D$3:$L$326,3,0)</f>
        <v>30500</v>
      </c>
      <c r="L94" s="10">
        <f>VLOOKUP(D94,'[1]Pahalgam Member Details'!$D$3:$L$326,4,0)</f>
        <v>31800</v>
      </c>
      <c r="M94" s="16">
        <v>31800</v>
      </c>
      <c r="N94" s="10" t="str">
        <f>VLOOKUP(D94,'[1]Pahalgam Member Details'!$D$3:$L$326,6,0)</f>
        <v>I.R.M</v>
      </c>
      <c r="O94" s="10">
        <f t="shared" si="4"/>
        <v>0</v>
      </c>
      <c r="P94" s="11" t="e">
        <f>+#REF!-H94</f>
        <v>#REF!</v>
      </c>
      <c r="Q94" s="12">
        <f t="shared" si="5"/>
        <v>25440</v>
      </c>
      <c r="R94" s="12" t="e">
        <f t="shared" si="6"/>
        <v>#REF!</v>
      </c>
      <c r="S94" s="12">
        <f t="shared" si="7"/>
        <v>25440</v>
      </c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7" t="str">
        <f>VLOOKUP(D94,'[1]Pahalgam Member Details'!$D$3:$L$326,9,0)</f>
        <v>Last communication 89</v>
      </c>
    </row>
    <row r="95" spans="1:30" x14ac:dyDescent="0.3">
      <c r="A95" s="14">
        <v>94</v>
      </c>
      <c r="B95" s="15" t="s">
        <v>361</v>
      </c>
      <c r="C95" s="9" t="s">
        <v>22</v>
      </c>
      <c r="D95" s="15" t="s">
        <v>362</v>
      </c>
      <c r="E95" s="9" t="s">
        <v>24</v>
      </c>
      <c r="F95" s="9" t="s">
        <v>25</v>
      </c>
      <c r="G95" s="15" t="s">
        <v>105</v>
      </c>
      <c r="H95" s="15">
        <v>1988</v>
      </c>
      <c r="I95" s="15" t="s">
        <v>363</v>
      </c>
      <c r="J95" s="16"/>
      <c r="K95" s="10">
        <f>VLOOKUP(D95,'[1]Pahalgam Member Details'!$D$3:$L$326,3,0)</f>
        <v>17500</v>
      </c>
      <c r="L95" s="10">
        <f>VLOOKUP(D95,'[1]Pahalgam Member Details'!$D$3:$L$326,4,0)</f>
        <v>18200</v>
      </c>
      <c r="M95" s="16">
        <v>18200</v>
      </c>
      <c r="N95" s="10" t="str">
        <f>VLOOKUP(D95,'[1]Pahalgam Member Details'!$D$3:$L$326,6,0)</f>
        <v>I.R.M</v>
      </c>
      <c r="O95" s="10">
        <f t="shared" si="4"/>
        <v>0</v>
      </c>
      <c r="P95" s="11" t="e">
        <f>+#REF!-H95</f>
        <v>#REF!</v>
      </c>
      <c r="Q95" s="12">
        <f t="shared" si="5"/>
        <v>14560</v>
      </c>
      <c r="R95" s="12" t="e">
        <f t="shared" si="6"/>
        <v>#REF!</v>
      </c>
      <c r="S95" s="12">
        <f t="shared" si="7"/>
        <v>14560</v>
      </c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7" t="str">
        <f>VLOOKUP(D95,'[1]Pahalgam Member Details'!$D$3:$L$326,9,0)</f>
        <v>Last communication 05</v>
      </c>
    </row>
    <row r="96" spans="1:30" x14ac:dyDescent="0.3">
      <c r="A96" s="14">
        <v>95</v>
      </c>
      <c r="B96" s="15" t="s">
        <v>364</v>
      </c>
      <c r="C96" s="9" t="s">
        <v>22</v>
      </c>
      <c r="D96" s="15" t="s">
        <v>365</v>
      </c>
      <c r="E96" s="9" t="s">
        <v>24</v>
      </c>
      <c r="F96" s="9" t="s">
        <v>25</v>
      </c>
      <c r="G96" s="15" t="s">
        <v>253</v>
      </c>
      <c r="H96" s="15">
        <v>1988</v>
      </c>
      <c r="I96" s="15" t="s">
        <v>366</v>
      </c>
      <c r="J96" s="16"/>
      <c r="K96" s="10">
        <f>VLOOKUP(D96,'[1]Pahalgam Member Details'!$D$3:$L$326,3,0)</f>
        <v>17500</v>
      </c>
      <c r="L96" s="10">
        <f>VLOOKUP(D96,'[1]Pahalgam Member Details'!$D$3:$L$326,4,0)</f>
        <v>18200</v>
      </c>
      <c r="M96" s="16">
        <v>18200</v>
      </c>
      <c r="N96" s="10" t="str">
        <f>VLOOKUP(D96,'[1]Pahalgam Member Details'!$D$3:$L$326,6,0)</f>
        <v>I.R.M</v>
      </c>
      <c r="O96" s="10">
        <f t="shared" si="4"/>
        <v>0</v>
      </c>
      <c r="P96" s="11" t="e">
        <f>+#REF!-H96</f>
        <v>#REF!</v>
      </c>
      <c r="Q96" s="12">
        <f t="shared" si="5"/>
        <v>14560</v>
      </c>
      <c r="R96" s="12" t="e">
        <f t="shared" si="6"/>
        <v>#REF!</v>
      </c>
      <c r="S96" s="12">
        <f t="shared" si="7"/>
        <v>14560</v>
      </c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7" t="str">
        <f>VLOOKUP(D96,'[1]Pahalgam Member Details'!$D$3:$L$326,9,0)</f>
        <v>Application form not filed and last communication 88</v>
      </c>
    </row>
    <row r="97" spans="1:30" x14ac:dyDescent="0.3">
      <c r="A97" s="14">
        <v>96</v>
      </c>
      <c r="B97" s="15" t="s">
        <v>367</v>
      </c>
      <c r="C97" s="9" t="s">
        <v>22</v>
      </c>
      <c r="D97" s="15" t="s">
        <v>368</v>
      </c>
      <c r="E97" s="9" t="s">
        <v>24</v>
      </c>
      <c r="F97" s="9" t="s">
        <v>25</v>
      </c>
      <c r="G97" s="15" t="s">
        <v>369</v>
      </c>
      <c r="H97" s="15">
        <v>1988</v>
      </c>
      <c r="I97" s="15" t="s">
        <v>370</v>
      </c>
      <c r="J97" s="16"/>
      <c r="K97" s="10">
        <f>VLOOKUP(D97,'[1]Pahalgam Member Details'!$D$3:$L$326,3,0)</f>
        <v>17500</v>
      </c>
      <c r="L97" s="10">
        <f>VLOOKUP(D97,'[1]Pahalgam Member Details'!$D$3:$L$326,4,0)</f>
        <v>17500</v>
      </c>
      <c r="M97" s="16">
        <v>17500</v>
      </c>
      <c r="N97" s="10" t="str">
        <f>VLOOKUP(D97,'[1]Pahalgam Member Details'!$D$3:$L$326,6,0)</f>
        <v>I.R.M</v>
      </c>
      <c r="O97" s="10">
        <f t="shared" si="4"/>
        <v>0</v>
      </c>
      <c r="P97" s="11" t="e">
        <f>+#REF!-H97</f>
        <v>#REF!</v>
      </c>
      <c r="Q97" s="12">
        <f t="shared" si="5"/>
        <v>14000</v>
      </c>
      <c r="R97" s="12" t="e">
        <f t="shared" si="6"/>
        <v>#REF!</v>
      </c>
      <c r="S97" s="12">
        <f t="shared" si="7"/>
        <v>14000</v>
      </c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7" t="str">
        <f>VLOOKUP(D97,'[1]Pahalgam Member Details'!$D$3:$L$326,9,0)</f>
        <v>Last communication 88</v>
      </c>
    </row>
    <row r="98" spans="1:30" x14ac:dyDescent="0.3">
      <c r="A98" s="14">
        <v>97</v>
      </c>
      <c r="B98" s="15" t="s">
        <v>371</v>
      </c>
      <c r="C98" s="9" t="s">
        <v>22</v>
      </c>
      <c r="D98" s="15" t="s">
        <v>372</v>
      </c>
      <c r="E98" s="9" t="s">
        <v>24</v>
      </c>
      <c r="F98" s="9" t="s">
        <v>25</v>
      </c>
      <c r="G98" s="15" t="s">
        <v>369</v>
      </c>
      <c r="H98" s="15">
        <v>1988</v>
      </c>
      <c r="I98" s="15" t="s">
        <v>370</v>
      </c>
      <c r="J98" s="16"/>
      <c r="K98" s="10">
        <f>VLOOKUP(D98,'[1]Pahalgam Member Details'!$D$3:$L$326,3,0)</f>
        <v>17500</v>
      </c>
      <c r="L98" s="10">
        <f>VLOOKUP(D98,'[1]Pahalgam Member Details'!$D$3:$L$326,4,0)</f>
        <v>17500</v>
      </c>
      <c r="M98" s="16">
        <v>17500</v>
      </c>
      <c r="N98" s="10" t="str">
        <f>VLOOKUP(D98,'[1]Pahalgam Member Details'!$D$3:$L$326,6,0)</f>
        <v>I.R.M</v>
      </c>
      <c r="O98" s="10">
        <f t="shared" si="4"/>
        <v>0</v>
      </c>
      <c r="P98" s="11" t="e">
        <f>+#REF!-H98</f>
        <v>#REF!</v>
      </c>
      <c r="Q98" s="12">
        <f t="shared" si="5"/>
        <v>14000</v>
      </c>
      <c r="R98" s="12" t="e">
        <f t="shared" si="6"/>
        <v>#REF!</v>
      </c>
      <c r="S98" s="12">
        <f t="shared" si="7"/>
        <v>14000</v>
      </c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7" t="str">
        <f>VLOOKUP(D98,'[1]Pahalgam Member Details'!$D$3:$L$326,9,0)</f>
        <v>Only application form filed &amp; total 2 membership</v>
      </c>
    </row>
    <row r="99" spans="1:30" x14ac:dyDescent="0.3">
      <c r="A99" s="14">
        <v>98</v>
      </c>
      <c r="B99" s="15" t="s">
        <v>373</v>
      </c>
      <c r="C99" s="9" t="s">
        <v>22</v>
      </c>
      <c r="D99" s="15" t="s">
        <v>374</v>
      </c>
      <c r="E99" s="9" t="s">
        <v>24</v>
      </c>
      <c r="F99" s="9" t="s">
        <v>25</v>
      </c>
      <c r="G99" s="15" t="s">
        <v>253</v>
      </c>
      <c r="H99" s="15">
        <v>1988</v>
      </c>
      <c r="I99" s="15" t="s">
        <v>375</v>
      </c>
      <c r="J99" s="16"/>
      <c r="K99" s="10">
        <f>VLOOKUP(D99,'[1]Pahalgam Member Details'!$D$3:$L$326,3,0)</f>
        <v>17500</v>
      </c>
      <c r="L99" s="10">
        <f>VLOOKUP(D99,'[1]Pahalgam Member Details'!$D$3:$L$326,4,0)</f>
        <v>18200</v>
      </c>
      <c r="M99" s="16">
        <v>18200</v>
      </c>
      <c r="N99" s="10" t="str">
        <f>VLOOKUP(D99,'[1]Pahalgam Member Details'!$D$3:$L$326,6,0)</f>
        <v>I.R.M</v>
      </c>
      <c r="O99" s="10">
        <f t="shared" si="4"/>
        <v>0</v>
      </c>
      <c r="P99" s="11" t="e">
        <f>+#REF!-H99</f>
        <v>#REF!</v>
      </c>
      <c r="Q99" s="12">
        <f t="shared" si="5"/>
        <v>14560</v>
      </c>
      <c r="R99" s="12" t="e">
        <f t="shared" si="6"/>
        <v>#REF!</v>
      </c>
      <c r="S99" s="12">
        <f t="shared" si="7"/>
        <v>14560</v>
      </c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7" t="str">
        <f>VLOOKUP(D99,'[1]Pahalgam Member Details'!$D$3:$L$326,9,0)</f>
        <v>Last communication 96</v>
      </c>
    </row>
    <row r="100" spans="1:30" x14ac:dyDescent="0.3">
      <c r="A100" s="14">
        <v>99</v>
      </c>
      <c r="B100" s="15" t="s">
        <v>376</v>
      </c>
      <c r="C100" s="9" t="s">
        <v>22</v>
      </c>
      <c r="D100" s="15" t="s">
        <v>377</v>
      </c>
      <c r="E100" s="9" t="s">
        <v>24</v>
      </c>
      <c r="F100" s="9" t="s">
        <v>25</v>
      </c>
      <c r="G100" s="15" t="s">
        <v>378</v>
      </c>
      <c r="H100" s="15">
        <v>1988</v>
      </c>
      <c r="I100" s="15" t="s">
        <v>379</v>
      </c>
      <c r="J100" s="16"/>
      <c r="K100" s="10">
        <f>VLOOKUP(D100,'[1]Pahalgam Member Details'!$D$3:$L$326,3,0)</f>
        <v>22500</v>
      </c>
      <c r="L100" s="10">
        <f>VLOOKUP(D100,'[1]Pahalgam Member Details'!$D$3:$L$326,4,0)</f>
        <v>22500</v>
      </c>
      <c r="M100" s="16">
        <v>22500</v>
      </c>
      <c r="N100" s="10" t="str">
        <f>VLOOKUP(D100,'[1]Pahalgam Member Details'!$D$3:$L$326,6,0)</f>
        <v>I.R.M</v>
      </c>
      <c r="O100" s="10">
        <f t="shared" si="4"/>
        <v>0</v>
      </c>
      <c r="P100" s="11" t="e">
        <f>+#REF!-H100</f>
        <v>#REF!</v>
      </c>
      <c r="Q100" s="12">
        <f t="shared" si="5"/>
        <v>18000</v>
      </c>
      <c r="R100" s="12" t="e">
        <f t="shared" si="6"/>
        <v>#REF!</v>
      </c>
      <c r="S100" s="12">
        <f t="shared" si="7"/>
        <v>18000</v>
      </c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7" t="str">
        <f>VLOOKUP(D100,'[1]Pahalgam Member Details'!$D$3:$L$326,9,0)</f>
        <v>Last communication 96</v>
      </c>
    </row>
    <row r="101" spans="1:30" x14ac:dyDescent="0.3">
      <c r="A101" s="14">
        <v>100</v>
      </c>
      <c r="B101" s="15" t="s">
        <v>380</v>
      </c>
      <c r="C101" s="9" t="s">
        <v>22</v>
      </c>
      <c r="D101" s="15" t="s">
        <v>381</v>
      </c>
      <c r="E101" s="9" t="s">
        <v>24</v>
      </c>
      <c r="F101" s="9" t="s">
        <v>25</v>
      </c>
      <c r="G101" s="15" t="s">
        <v>136</v>
      </c>
      <c r="H101" s="15">
        <v>1988</v>
      </c>
      <c r="I101" s="15" t="s">
        <v>382</v>
      </c>
      <c r="J101" s="16"/>
      <c r="K101" s="10">
        <f>VLOOKUP(D101,'[1]Pahalgam Member Details'!$D$3:$L$326,3,0)</f>
        <v>16000</v>
      </c>
      <c r="L101" s="10">
        <f>VLOOKUP(D101,'[1]Pahalgam Member Details'!$D$3:$L$326,4,0)</f>
        <v>16000</v>
      </c>
      <c r="M101" s="16">
        <v>16000</v>
      </c>
      <c r="N101" s="10" t="str">
        <f>VLOOKUP(D101,'[1]Pahalgam Member Details'!$D$3:$L$326,6,0)</f>
        <v>I.R.M</v>
      </c>
      <c r="O101" s="10">
        <f t="shared" si="4"/>
        <v>0</v>
      </c>
      <c r="P101" s="11" t="e">
        <f>+#REF!-H101</f>
        <v>#REF!</v>
      </c>
      <c r="Q101" s="12">
        <f t="shared" si="5"/>
        <v>12800</v>
      </c>
      <c r="R101" s="12" t="e">
        <f t="shared" si="6"/>
        <v>#REF!</v>
      </c>
      <c r="S101" s="12">
        <f t="shared" si="7"/>
        <v>12800</v>
      </c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7" t="str">
        <f>VLOOKUP(D101,'[1]Pahalgam Member Details'!$D$3:$L$326,9,0)</f>
        <v>Last communication 89</v>
      </c>
    </row>
    <row r="102" spans="1:30" x14ac:dyDescent="0.3">
      <c r="A102" s="14">
        <v>101</v>
      </c>
      <c r="B102" s="15" t="s">
        <v>383</v>
      </c>
      <c r="C102" s="9" t="s">
        <v>22</v>
      </c>
      <c r="D102" s="15" t="s">
        <v>384</v>
      </c>
      <c r="E102" s="9" t="s">
        <v>24</v>
      </c>
      <c r="F102" s="9" t="s">
        <v>25</v>
      </c>
      <c r="G102" s="15" t="s">
        <v>385</v>
      </c>
      <c r="H102" s="15">
        <v>1988</v>
      </c>
      <c r="I102" s="15" t="s">
        <v>386</v>
      </c>
      <c r="J102" s="16"/>
      <c r="K102" s="10">
        <f>VLOOKUP(D102,'[1]Pahalgam Member Details'!$D$3:$L$326,3,0)</f>
        <v>30500</v>
      </c>
      <c r="L102" s="10">
        <f>VLOOKUP(D102,'[1]Pahalgam Member Details'!$D$3:$L$326,4,0)</f>
        <v>30500</v>
      </c>
      <c r="M102" s="16">
        <v>30500</v>
      </c>
      <c r="N102" s="10" t="str">
        <f>VLOOKUP(D102,'[1]Pahalgam Member Details'!$D$3:$L$326,6,0)</f>
        <v>I.R.M</v>
      </c>
      <c r="O102" s="10">
        <f t="shared" si="4"/>
        <v>0</v>
      </c>
      <c r="P102" s="11" t="e">
        <f>+#REF!-H102</f>
        <v>#REF!</v>
      </c>
      <c r="Q102" s="12">
        <f t="shared" si="5"/>
        <v>24400</v>
      </c>
      <c r="R102" s="12" t="e">
        <f t="shared" si="6"/>
        <v>#REF!</v>
      </c>
      <c r="S102" s="12">
        <f t="shared" si="7"/>
        <v>24400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7" t="str">
        <f>VLOOKUP(D102,'[1]Pahalgam Member Details'!$D$3:$L$326,9,0)</f>
        <v>Last communication 89</v>
      </c>
    </row>
    <row r="103" spans="1:30" x14ac:dyDescent="0.3">
      <c r="A103" s="14">
        <v>102</v>
      </c>
      <c r="B103" s="15" t="s">
        <v>387</v>
      </c>
      <c r="C103" s="9" t="s">
        <v>22</v>
      </c>
      <c r="D103" s="15" t="s">
        <v>388</v>
      </c>
      <c r="E103" s="9" t="s">
        <v>24</v>
      </c>
      <c r="F103" s="9" t="s">
        <v>25</v>
      </c>
      <c r="G103" s="15" t="s">
        <v>179</v>
      </c>
      <c r="H103" s="15">
        <v>1989</v>
      </c>
      <c r="I103" s="15" t="s">
        <v>389</v>
      </c>
      <c r="J103" s="16"/>
      <c r="K103" s="10">
        <f>VLOOKUP(D103,'[1]Pahalgam Member Details'!$D$3:$L$326,3,0)</f>
        <v>30500</v>
      </c>
      <c r="L103" s="10">
        <f>VLOOKUP(D103,'[1]Pahalgam Member Details'!$D$3:$L$326,4,0)</f>
        <v>31800</v>
      </c>
      <c r="M103" s="16">
        <v>31800</v>
      </c>
      <c r="N103" s="10" t="str">
        <f>VLOOKUP(D103,'[1]Pahalgam Member Details'!$D$3:$L$326,6,0)</f>
        <v>I.R.M</v>
      </c>
      <c r="O103" s="10">
        <f t="shared" si="4"/>
        <v>0</v>
      </c>
      <c r="P103" s="11" t="e">
        <f>+#REF!-H103</f>
        <v>#REF!</v>
      </c>
      <c r="Q103" s="12">
        <f t="shared" si="5"/>
        <v>25440</v>
      </c>
      <c r="R103" s="12" t="e">
        <f t="shared" si="6"/>
        <v>#REF!</v>
      </c>
      <c r="S103" s="12">
        <f t="shared" si="7"/>
        <v>25440</v>
      </c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7" t="str">
        <f>VLOOKUP(D103,'[1]Pahalgam Member Details'!$D$3:$L$326,9,0)</f>
        <v>Last communication 89</v>
      </c>
    </row>
    <row r="104" spans="1:30" x14ac:dyDescent="0.3">
      <c r="A104" s="14">
        <v>103</v>
      </c>
      <c r="B104" s="15" t="s">
        <v>390</v>
      </c>
      <c r="C104" s="9" t="s">
        <v>22</v>
      </c>
      <c r="D104" s="15" t="s">
        <v>391</v>
      </c>
      <c r="E104" s="9" t="s">
        <v>24</v>
      </c>
      <c r="F104" s="9" t="s">
        <v>25</v>
      </c>
      <c r="G104" s="15" t="s">
        <v>392</v>
      </c>
      <c r="H104" s="15">
        <v>1989</v>
      </c>
      <c r="I104" s="15" t="s">
        <v>393</v>
      </c>
      <c r="J104" s="16"/>
      <c r="K104" s="10">
        <f>VLOOKUP(D104,'[1]Pahalgam Member Details'!$D$3:$L$326,3,0)</f>
        <v>30500</v>
      </c>
      <c r="L104" s="10">
        <f>VLOOKUP(D104,'[1]Pahalgam Member Details'!$D$3:$L$326,4,0)</f>
        <v>31800</v>
      </c>
      <c r="M104" s="16">
        <v>31800</v>
      </c>
      <c r="N104" s="10" t="str">
        <f>VLOOKUP(D104,'[1]Pahalgam Member Details'!$D$3:$L$326,6,0)</f>
        <v>I.R.M</v>
      </c>
      <c r="O104" s="10">
        <f t="shared" si="4"/>
        <v>0</v>
      </c>
      <c r="P104" s="11" t="e">
        <f>+#REF!-H104</f>
        <v>#REF!</v>
      </c>
      <c r="Q104" s="12">
        <f t="shared" si="5"/>
        <v>25440</v>
      </c>
      <c r="R104" s="12" t="e">
        <f t="shared" si="6"/>
        <v>#REF!</v>
      </c>
      <c r="S104" s="12">
        <f t="shared" si="7"/>
        <v>25440</v>
      </c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7" t="str">
        <f>VLOOKUP(D104,'[1]Pahalgam Member Details'!$D$3:$L$326,9,0)</f>
        <v>Last communication 08</v>
      </c>
    </row>
    <row r="105" spans="1:30" ht="28.8" x14ac:dyDescent="0.3">
      <c r="A105" s="14">
        <v>104</v>
      </c>
      <c r="B105" s="15" t="s">
        <v>394</v>
      </c>
      <c r="C105" s="9" t="s">
        <v>22</v>
      </c>
      <c r="D105" s="15" t="s">
        <v>395</v>
      </c>
      <c r="E105" s="9" t="s">
        <v>24</v>
      </c>
      <c r="F105" s="9" t="s">
        <v>25</v>
      </c>
      <c r="G105" s="15" t="s">
        <v>396</v>
      </c>
      <c r="H105" s="15">
        <v>1989</v>
      </c>
      <c r="I105" s="15" t="s">
        <v>397</v>
      </c>
      <c r="J105" s="16"/>
      <c r="K105" s="10">
        <f>VLOOKUP(D105,'[1]Pahalgam Member Details'!$D$3:$L$326,3,0)</f>
        <v>22500</v>
      </c>
      <c r="L105" s="10">
        <f>VLOOKUP(D105,'[1]Pahalgam Member Details'!$D$3:$L$326,4,0)</f>
        <v>23400</v>
      </c>
      <c r="M105" s="16">
        <v>23400</v>
      </c>
      <c r="N105" s="10" t="str">
        <f>VLOOKUP(D105,'[1]Pahalgam Member Details'!$D$3:$L$326,6,0)</f>
        <v>I.R.M</v>
      </c>
      <c r="O105" s="10">
        <f t="shared" si="4"/>
        <v>0</v>
      </c>
      <c r="P105" s="11" t="e">
        <f>+#REF!-H105</f>
        <v>#REF!</v>
      </c>
      <c r="Q105" s="12">
        <f t="shared" si="5"/>
        <v>18720</v>
      </c>
      <c r="R105" s="12" t="e">
        <f t="shared" si="6"/>
        <v>#REF!</v>
      </c>
      <c r="S105" s="12">
        <f t="shared" si="7"/>
        <v>18720</v>
      </c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7" t="str">
        <f>VLOOKUP(D105,'[1]Pahalgam Member Details'!$D$3:$L$326,9,0)</f>
        <v>Last Communication 01 
(Pahalgam-2691, 2692, 2693, &amp; goa 2696, 2697, 2698)</v>
      </c>
    </row>
    <row r="106" spans="1:30" ht="28.8" x14ac:dyDescent="0.3">
      <c r="A106" s="14">
        <v>105</v>
      </c>
      <c r="B106" s="15" t="s">
        <v>398</v>
      </c>
      <c r="C106" s="9" t="s">
        <v>22</v>
      </c>
      <c r="D106" s="15" t="s">
        <v>399</v>
      </c>
      <c r="E106" s="9" t="s">
        <v>24</v>
      </c>
      <c r="F106" s="9" t="s">
        <v>25</v>
      </c>
      <c r="G106" s="15" t="s">
        <v>396</v>
      </c>
      <c r="H106" s="15">
        <v>1989</v>
      </c>
      <c r="I106" s="15" t="s">
        <v>397</v>
      </c>
      <c r="J106" s="16"/>
      <c r="K106" s="10">
        <f>VLOOKUP(D106,'[1]Pahalgam Member Details'!$D$3:$L$326,3,0)</f>
        <v>22500</v>
      </c>
      <c r="L106" s="10">
        <f>VLOOKUP(D106,'[1]Pahalgam Member Details'!$D$3:$L$326,4,0)</f>
        <v>23400</v>
      </c>
      <c r="M106" s="16">
        <v>23400</v>
      </c>
      <c r="N106" s="10" t="str">
        <f>VLOOKUP(D106,'[1]Pahalgam Member Details'!$D$3:$L$326,6,0)</f>
        <v>I.R.M</v>
      </c>
      <c r="O106" s="10">
        <f t="shared" si="4"/>
        <v>0</v>
      </c>
      <c r="P106" s="11" t="e">
        <f>+#REF!-H106</f>
        <v>#REF!</v>
      </c>
      <c r="Q106" s="12">
        <f t="shared" si="5"/>
        <v>18720</v>
      </c>
      <c r="R106" s="12" t="e">
        <f t="shared" si="6"/>
        <v>#REF!</v>
      </c>
      <c r="S106" s="12">
        <f t="shared" si="7"/>
        <v>18720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7" t="str">
        <f>VLOOKUP(D106,'[1]Pahalgam Member Details'!$D$3:$L$326,9,0)</f>
        <v>Last Communication 01 
(Pahalgam-2691, 2692, 2693, &amp; goa 2696, 2697, 2698)</v>
      </c>
    </row>
    <row r="107" spans="1:30" ht="28.8" x14ac:dyDescent="0.3">
      <c r="A107" s="14">
        <v>106</v>
      </c>
      <c r="B107" s="15" t="s">
        <v>400</v>
      </c>
      <c r="C107" s="9" t="s">
        <v>22</v>
      </c>
      <c r="D107" s="15" t="s">
        <v>401</v>
      </c>
      <c r="E107" s="9" t="s">
        <v>24</v>
      </c>
      <c r="F107" s="9" t="s">
        <v>25</v>
      </c>
      <c r="G107" s="15" t="s">
        <v>396</v>
      </c>
      <c r="H107" s="15">
        <v>1989</v>
      </c>
      <c r="I107" s="15" t="s">
        <v>397</v>
      </c>
      <c r="J107" s="16"/>
      <c r="K107" s="10">
        <f>VLOOKUP(D107,'[1]Pahalgam Member Details'!$D$3:$L$326,3,0)</f>
        <v>17500</v>
      </c>
      <c r="L107" s="10">
        <f>VLOOKUP(D107,'[1]Pahalgam Member Details'!$D$3:$L$326,4,0)</f>
        <v>18200</v>
      </c>
      <c r="M107" s="16">
        <v>18200</v>
      </c>
      <c r="N107" s="10" t="str">
        <f>VLOOKUP(D107,'[1]Pahalgam Member Details'!$D$3:$L$326,6,0)</f>
        <v>I.R.M</v>
      </c>
      <c r="O107" s="10">
        <f t="shared" si="4"/>
        <v>0</v>
      </c>
      <c r="P107" s="11" t="e">
        <f>+#REF!-H107</f>
        <v>#REF!</v>
      </c>
      <c r="Q107" s="12">
        <f t="shared" si="5"/>
        <v>14560</v>
      </c>
      <c r="R107" s="12" t="e">
        <f t="shared" si="6"/>
        <v>#REF!</v>
      </c>
      <c r="S107" s="12">
        <f t="shared" si="7"/>
        <v>14560</v>
      </c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7" t="str">
        <f>VLOOKUP(D107,'[1]Pahalgam Member Details'!$D$3:$L$326,9,0)</f>
        <v>Last Communication 01 
(Pahalgam-2691, 2692, 2693, &amp; goa 2696, 2697, 2698)</v>
      </c>
    </row>
    <row r="108" spans="1:30" x14ac:dyDescent="0.3">
      <c r="A108" s="14">
        <v>107</v>
      </c>
      <c r="B108" s="15" t="s">
        <v>402</v>
      </c>
      <c r="C108" s="9" t="s">
        <v>22</v>
      </c>
      <c r="D108" s="15" t="s">
        <v>403</v>
      </c>
      <c r="E108" s="9" t="s">
        <v>24</v>
      </c>
      <c r="F108" s="9" t="s">
        <v>25</v>
      </c>
      <c r="G108" s="15" t="s">
        <v>404</v>
      </c>
      <c r="H108" s="15">
        <v>1989</v>
      </c>
      <c r="I108" s="15" t="s">
        <v>405</v>
      </c>
      <c r="J108" s="16"/>
      <c r="K108" s="10">
        <f>VLOOKUP(D108,'[1]Pahalgam Member Details'!$D$3:$L$326,3,0)</f>
        <v>22500</v>
      </c>
      <c r="L108" s="10">
        <f>VLOOKUP(D108,'[1]Pahalgam Member Details'!$D$3:$L$326,4,0)</f>
        <v>22500</v>
      </c>
      <c r="M108" s="16">
        <v>22500</v>
      </c>
      <c r="N108" s="10" t="str">
        <f>VLOOKUP(D108,'[1]Pahalgam Member Details'!$D$3:$L$326,6,0)</f>
        <v>I.R.M</v>
      </c>
      <c r="O108" s="10">
        <f t="shared" si="4"/>
        <v>0</v>
      </c>
      <c r="P108" s="11" t="e">
        <f>+#REF!-H108</f>
        <v>#REF!</v>
      </c>
      <c r="Q108" s="12">
        <f t="shared" si="5"/>
        <v>18000</v>
      </c>
      <c r="R108" s="12" t="e">
        <f t="shared" si="6"/>
        <v>#REF!</v>
      </c>
      <c r="S108" s="12">
        <f t="shared" si="7"/>
        <v>18000</v>
      </c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7" t="str">
        <f>VLOOKUP(D108,'[1]Pahalgam Member Details'!$D$3:$L$326,9,0)</f>
        <v>Last communication 89</v>
      </c>
    </row>
    <row r="109" spans="1:30" x14ac:dyDescent="0.3">
      <c r="A109" s="14">
        <v>108</v>
      </c>
      <c r="B109" s="15" t="s">
        <v>406</v>
      </c>
      <c r="C109" s="9" t="s">
        <v>22</v>
      </c>
      <c r="D109" s="15" t="s">
        <v>407</v>
      </c>
      <c r="E109" s="9" t="s">
        <v>24</v>
      </c>
      <c r="F109" s="9" t="s">
        <v>25</v>
      </c>
      <c r="G109" s="15" t="s">
        <v>408</v>
      </c>
      <c r="H109" s="15">
        <v>1989</v>
      </c>
      <c r="I109" s="15" t="s">
        <v>409</v>
      </c>
      <c r="J109" s="16"/>
      <c r="K109" s="10">
        <f>VLOOKUP(D109,'[1]Pahalgam Member Details'!$D$3:$L$326,3,0)</f>
        <v>22500</v>
      </c>
      <c r="L109" s="10">
        <f>VLOOKUP(D109,'[1]Pahalgam Member Details'!$D$3:$L$326,4,0)</f>
        <v>23400</v>
      </c>
      <c r="M109" s="16">
        <v>22500</v>
      </c>
      <c r="N109" s="10" t="str">
        <f>VLOOKUP(D109,'[1]Pahalgam Member Details'!$D$3:$L$326,6,0)</f>
        <v>I.R.M</v>
      </c>
      <c r="O109" s="10">
        <f t="shared" si="4"/>
        <v>900</v>
      </c>
      <c r="P109" s="11" t="e">
        <f>+#REF!-H109</f>
        <v>#REF!</v>
      </c>
      <c r="Q109" s="12">
        <f t="shared" si="5"/>
        <v>18000</v>
      </c>
      <c r="R109" s="12" t="e">
        <f t="shared" si="6"/>
        <v>#REF!</v>
      </c>
      <c r="S109" s="12">
        <f t="shared" si="7"/>
        <v>18000</v>
      </c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7" t="str">
        <f>VLOOKUP(D109,'[1]Pahalgam Member Details'!$D$3:$L$326,9,0)</f>
        <v>Last communication 89</v>
      </c>
    </row>
    <row r="110" spans="1:30" x14ac:dyDescent="0.3">
      <c r="A110" s="14">
        <v>109</v>
      </c>
      <c r="B110" s="15" t="s">
        <v>410</v>
      </c>
      <c r="C110" s="9" t="s">
        <v>22</v>
      </c>
      <c r="D110" s="15" t="s">
        <v>411</v>
      </c>
      <c r="E110" s="9" t="s">
        <v>24</v>
      </c>
      <c r="F110" s="9" t="s">
        <v>25</v>
      </c>
      <c r="G110" s="15" t="s">
        <v>408</v>
      </c>
      <c r="H110" s="15">
        <v>1989</v>
      </c>
      <c r="I110" s="15" t="s">
        <v>412</v>
      </c>
      <c r="J110" s="16"/>
      <c r="K110" s="10">
        <f>VLOOKUP(D110,'[1]Pahalgam Member Details'!$D$3:$L$326,3,0)</f>
        <v>22500</v>
      </c>
      <c r="L110" s="10">
        <f>VLOOKUP(D110,'[1]Pahalgam Member Details'!$D$3:$L$326,4,0)</f>
        <v>22500</v>
      </c>
      <c r="M110" s="16">
        <v>22500</v>
      </c>
      <c r="N110" s="10" t="str">
        <f>VLOOKUP(D110,'[1]Pahalgam Member Details'!$D$3:$L$326,6,0)</f>
        <v>I.R.M</v>
      </c>
      <c r="O110" s="10">
        <f t="shared" si="4"/>
        <v>0</v>
      </c>
      <c r="P110" s="11" t="e">
        <f>+#REF!-H110</f>
        <v>#REF!</v>
      </c>
      <c r="Q110" s="12">
        <f t="shared" si="5"/>
        <v>18000</v>
      </c>
      <c r="R110" s="12" t="e">
        <f t="shared" si="6"/>
        <v>#REF!</v>
      </c>
      <c r="S110" s="12">
        <f t="shared" si="7"/>
        <v>18000</v>
      </c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7" t="str">
        <f>VLOOKUP(D110,'[1]Pahalgam Member Details'!$D$3:$L$326,9,0)</f>
        <v>Last communication 89</v>
      </c>
    </row>
    <row r="111" spans="1:30" ht="43.2" x14ac:dyDescent="0.3">
      <c r="A111" s="14">
        <v>110</v>
      </c>
      <c r="B111" s="15" t="s">
        <v>413</v>
      </c>
      <c r="C111" s="9" t="s">
        <v>22</v>
      </c>
      <c r="D111" s="15" t="s">
        <v>414</v>
      </c>
      <c r="E111" s="9" t="s">
        <v>24</v>
      </c>
      <c r="F111" s="9" t="s">
        <v>25</v>
      </c>
      <c r="G111" s="15" t="s">
        <v>408</v>
      </c>
      <c r="H111" s="15">
        <v>1989</v>
      </c>
      <c r="I111" s="15" t="s">
        <v>415</v>
      </c>
      <c r="J111" s="16"/>
      <c r="K111" s="10">
        <f>VLOOKUP(D111,'[1]Pahalgam Member Details'!$D$3:$L$326,3,0)</f>
        <v>30500</v>
      </c>
      <c r="L111" s="10">
        <f>VLOOKUP(D111,'[1]Pahalgam Member Details'!$D$3:$L$326,4,0)</f>
        <v>30500</v>
      </c>
      <c r="M111" s="16">
        <v>30500</v>
      </c>
      <c r="N111" s="10" t="str">
        <f>VLOOKUP(D111,'[1]Pahalgam Member Details'!$D$3:$L$326,6,0)</f>
        <v>I.R.M</v>
      </c>
      <c r="O111" s="10">
        <f t="shared" si="4"/>
        <v>0</v>
      </c>
      <c r="P111" s="11" t="e">
        <f>+#REF!-H111</f>
        <v>#REF!</v>
      </c>
      <c r="Q111" s="12">
        <f t="shared" si="5"/>
        <v>24400</v>
      </c>
      <c r="R111" s="12" t="e">
        <f t="shared" si="6"/>
        <v>#REF!</v>
      </c>
      <c r="S111" s="12">
        <f t="shared" si="7"/>
        <v>24400</v>
      </c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7" t="str">
        <f>VLOOKUP(D111,'[1]Pahalgam Member Details'!$D$3:$L$326,9,0)</f>
        <v>Last communication 97, 
Some legal documents filed for Refund case date-31.01.97</v>
      </c>
    </row>
    <row r="112" spans="1:30" x14ac:dyDescent="0.3">
      <c r="A112" s="14">
        <v>111</v>
      </c>
      <c r="B112" s="15" t="s">
        <v>416</v>
      </c>
      <c r="C112" s="9" t="s">
        <v>22</v>
      </c>
      <c r="D112" s="15" t="s">
        <v>417</v>
      </c>
      <c r="E112" s="9" t="s">
        <v>24</v>
      </c>
      <c r="F112" s="9" t="s">
        <v>25</v>
      </c>
      <c r="G112" s="15" t="s">
        <v>418</v>
      </c>
      <c r="H112" s="15">
        <v>1989</v>
      </c>
      <c r="I112" s="15" t="s">
        <v>419</v>
      </c>
      <c r="J112" s="16"/>
      <c r="K112" s="10">
        <f>VLOOKUP(D112,'[1]Pahalgam Member Details'!$D$3:$L$326,3,0)</f>
        <v>17500</v>
      </c>
      <c r="L112" s="10">
        <f>VLOOKUP(D112,'[1]Pahalgam Member Details'!$D$3:$L$326,4,0)</f>
        <v>18200</v>
      </c>
      <c r="M112" s="16">
        <v>18200</v>
      </c>
      <c r="N112" s="10" t="str">
        <f>VLOOKUP(D112,'[1]Pahalgam Member Details'!$D$3:$L$326,6,0)</f>
        <v>I.R.M</v>
      </c>
      <c r="O112" s="10">
        <f t="shared" si="4"/>
        <v>0</v>
      </c>
      <c r="P112" s="11" t="e">
        <f>+#REF!-H112</f>
        <v>#REF!</v>
      </c>
      <c r="Q112" s="12">
        <f t="shared" si="5"/>
        <v>14560</v>
      </c>
      <c r="R112" s="12" t="e">
        <f t="shared" si="6"/>
        <v>#REF!</v>
      </c>
      <c r="S112" s="12">
        <f t="shared" si="7"/>
        <v>14560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7" t="str">
        <f>VLOOKUP(D112,'[1]Pahalgam Member Details'!$D$3:$L$326,9,0)</f>
        <v>Last communication 2001</v>
      </c>
    </row>
    <row r="113" spans="1:30" ht="28.8" x14ac:dyDescent="0.3">
      <c r="A113" s="14">
        <v>112</v>
      </c>
      <c r="B113" s="15" t="s">
        <v>420</v>
      </c>
      <c r="C113" s="9" t="s">
        <v>22</v>
      </c>
      <c r="D113" s="15" t="s">
        <v>421</v>
      </c>
      <c r="E113" s="9" t="s">
        <v>24</v>
      </c>
      <c r="F113" s="9" t="s">
        <v>25</v>
      </c>
      <c r="G113" s="15" t="s">
        <v>422</v>
      </c>
      <c r="H113" s="15">
        <v>1989</v>
      </c>
      <c r="I113" s="15" t="s">
        <v>423</v>
      </c>
      <c r="J113" s="16"/>
      <c r="K113" s="10">
        <f>VLOOKUP(D113,'[1]Pahalgam Member Details'!$D$3:$L$326,3,0)</f>
        <v>23400</v>
      </c>
      <c r="L113" s="10">
        <f>VLOOKUP(D113,'[1]Pahalgam Member Details'!$D$3:$L$326,4,0)</f>
        <v>16400</v>
      </c>
      <c r="M113" s="16">
        <v>16400</v>
      </c>
      <c r="N113" s="10" t="str">
        <f>VLOOKUP(D113,'[1]Pahalgam Member Details'!$D$3:$L$326,6,0)</f>
        <v>Outstanding</v>
      </c>
      <c r="O113" s="10">
        <f t="shared" si="4"/>
        <v>0</v>
      </c>
      <c r="P113" s="11" t="e">
        <f>+#REF!-H113</f>
        <v>#REF!</v>
      </c>
      <c r="Q113" s="12">
        <f t="shared" si="5"/>
        <v>13120</v>
      </c>
      <c r="R113" s="12" t="e">
        <f t="shared" si="6"/>
        <v>#REF!</v>
      </c>
      <c r="S113" s="12">
        <f t="shared" si="7"/>
        <v>13120</v>
      </c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7" t="str">
        <f>VLOOKUP(D113,'[1]Pahalgam Member Details'!$D$3:$L$326,9,0)</f>
        <v>Last communication 02
(Outstanding Rs 7000/-)</v>
      </c>
    </row>
    <row r="114" spans="1:30" ht="28.8" x14ac:dyDescent="0.3">
      <c r="A114" s="14">
        <v>113</v>
      </c>
      <c r="B114" s="15" t="s">
        <v>424</v>
      </c>
      <c r="C114" s="9" t="s">
        <v>22</v>
      </c>
      <c r="D114" s="15" t="s">
        <v>425</v>
      </c>
      <c r="E114" s="9" t="s">
        <v>24</v>
      </c>
      <c r="F114" s="9" t="s">
        <v>25</v>
      </c>
      <c r="G114" s="15" t="s">
        <v>426</v>
      </c>
      <c r="H114" s="15">
        <v>1989</v>
      </c>
      <c r="I114" s="15" t="s">
        <v>427</v>
      </c>
      <c r="J114" s="16"/>
      <c r="K114" s="10">
        <f>VLOOKUP(D114,'[1]Pahalgam Member Details'!$D$3:$L$326,3,0)</f>
        <v>27650</v>
      </c>
      <c r="L114" s="10">
        <f>VLOOKUP(D114,'[1]Pahalgam Member Details'!$D$3:$L$326,4,0)</f>
        <v>9400</v>
      </c>
      <c r="M114" s="16">
        <v>9400</v>
      </c>
      <c r="N114" s="10" t="str">
        <f>VLOOKUP(D114,'[1]Pahalgam Member Details'!$D$3:$L$326,6,0)</f>
        <v>Outstanding</v>
      </c>
      <c r="O114" s="10">
        <f t="shared" si="4"/>
        <v>0</v>
      </c>
      <c r="P114" s="11" t="e">
        <f>+#REF!-H114</f>
        <v>#REF!</v>
      </c>
      <c r="Q114" s="12">
        <f t="shared" si="5"/>
        <v>7520</v>
      </c>
      <c r="R114" s="12" t="e">
        <f t="shared" si="6"/>
        <v>#REF!</v>
      </c>
      <c r="S114" s="12">
        <f t="shared" si="7"/>
        <v>7520</v>
      </c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7" t="str">
        <f>VLOOKUP(D114,'[1]Pahalgam Member Details'!$D$3:$L$326,9,0)</f>
        <v>Unit cost outstanding Rs 18250/-
(CSV 23400/- 27650/-, Confusion)</v>
      </c>
    </row>
    <row r="115" spans="1:30" x14ac:dyDescent="0.3">
      <c r="A115" s="14">
        <v>114</v>
      </c>
      <c r="B115" s="15" t="s">
        <v>428</v>
      </c>
      <c r="C115" s="9" t="s">
        <v>22</v>
      </c>
      <c r="D115" s="15" t="s">
        <v>429</v>
      </c>
      <c r="E115" s="9" t="s">
        <v>24</v>
      </c>
      <c r="F115" s="9" t="s">
        <v>25</v>
      </c>
      <c r="G115" s="15" t="s">
        <v>426</v>
      </c>
      <c r="H115" s="15">
        <v>1989</v>
      </c>
      <c r="I115" s="15" t="s">
        <v>430</v>
      </c>
      <c r="J115" s="16"/>
      <c r="K115" s="10">
        <f>VLOOKUP(D115,'[1]Pahalgam Member Details'!$D$3:$L$326,3,0)</f>
        <v>30500</v>
      </c>
      <c r="L115" s="10">
        <f>VLOOKUP(D115,'[1]Pahalgam Member Details'!$D$3:$L$326,4,0)</f>
        <v>30500</v>
      </c>
      <c r="M115" s="16">
        <v>30500</v>
      </c>
      <c r="N115" s="10" t="str">
        <f>VLOOKUP(D115,'[1]Pahalgam Member Details'!$D$3:$L$326,6,0)</f>
        <v>I.R.M</v>
      </c>
      <c r="O115" s="10">
        <f t="shared" si="4"/>
        <v>0</v>
      </c>
      <c r="P115" s="11" t="e">
        <f>+#REF!-H115</f>
        <v>#REF!</v>
      </c>
      <c r="Q115" s="12">
        <f t="shared" si="5"/>
        <v>24400</v>
      </c>
      <c r="R115" s="12" t="e">
        <f t="shared" si="6"/>
        <v>#REF!</v>
      </c>
      <c r="S115" s="12">
        <f t="shared" si="7"/>
        <v>24400</v>
      </c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7" t="str">
        <f>VLOOKUP(D115,'[1]Pahalgam Member Details'!$D$3:$L$326,9,0)</f>
        <v>Last communication 99</v>
      </c>
    </row>
    <row r="116" spans="1:30" x14ac:dyDescent="0.3">
      <c r="A116" s="14">
        <v>115</v>
      </c>
      <c r="B116" s="15" t="s">
        <v>431</v>
      </c>
      <c r="C116" s="9" t="s">
        <v>22</v>
      </c>
      <c r="D116" s="15" t="s">
        <v>432</v>
      </c>
      <c r="E116" s="9" t="s">
        <v>24</v>
      </c>
      <c r="F116" s="9" t="s">
        <v>25</v>
      </c>
      <c r="G116" s="15" t="s">
        <v>433</v>
      </c>
      <c r="H116" s="15">
        <v>1989</v>
      </c>
      <c r="I116" s="15" t="s">
        <v>434</v>
      </c>
      <c r="J116" s="16"/>
      <c r="K116" s="10">
        <f>VLOOKUP(D116,'[1]Pahalgam Member Details'!$D$3:$L$326,3,0)</f>
        <v>12000</v>
      </c>
      <c r="L116" s="10">
        <f>VLOOKUP(D116,'[1]Pahalgam Member Details'!$D$3:$L$326,4,0)</f>
        <v>12000</v>
      </c>
      <c r="M116" s="16">
        <v>12000</v>
      </c>
      <c r="N116" s="10" t="str">
        <f>VLOOKUP(D116,'[1]Pahalgam Member Details'!$D$3:$L$326,6,0)</f>
        <v>I.R.M</v>
      </c>
      <c r="O116" s="10">
        <f t="shared" si="4"/>
        <v>0</v>
      </c>
      <c r="P116" s="11" t="e">
        <f>+#REF!-H116</f>
        <v>#REF!</v>
      </c>
      <c r="Q116" s="12">
        <f t="shared" si="5"/>
        <v>9600</v>
      </c>
      <c r="R116" s="12" t="e">
        <f t="shared" si="6"/>
        <v>#REF!</v>
      </c>
      <c r="S116" s="12">
        <f t="shared" si="7"/>
        <v>9600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7" t="str">
        <f>VLOOKUP(D116,'[1]Pahalgam Member Details'!$D$3:$L$326,9,0)</f>
        <v>Last communication 89</v>
      </c>
    </row>
    <row r="117" spans="1:30" ht="43.2" x14ac:dyDescent="0.3">
      <c r="A117" s="14">
        <v>116</v>
      </c>
      <c r="B117" s="15" t="s">
        <v>435</v>
      </c>
      <c r="C117" s="9" t="s">
        <v>22</v>
      </c>
      <c r="D117" s="15" t="s">
        <v>436</v>
      </c>
      <c r="E117" s="9" t="s">
        <v>24</v>
      </c>
      <c r="F117" s="9" t="s">
        <v>25</v>
      </c>
      <c r="G117" s="15" t="s">
        <v>437</v>
      </c>
      <c r="H117" s="15">
        <v>1990</v>
      </c>
      <c r="I117" s="15" t="s">
        <v>438</v>
      </c>
      <c r="J117" s="16"/>
      <c r="K117" s="10">
        <f>VLOOKUP(D117,'[1]Pahalgam Member Details'!$D$3:$L$326,3,0)</f>
        <v>12000</v>
      </c>
      <c r="L117" s="10">
        <f>VLOOKUP(D117,'[1]Pahalgam Member Details'!$D$3:$L$326,4,0)</f>
        <v>12000</v>
      </c>
      <c r="M117" s="16">
        <v>12000</v>
      </c>
      <c r="N117" s="10" t="str">
        <f>VLOOKUP(D117,'[1]Pahalgam Member Details'!$D$3:$L$326,6,0)</f>
        <v>I.R.M</v>
      </c>
      <c r="O117" s="10">
        <f t="shared" si="4"/>
        <v>0</v>
      </c>
      <c r="P117" s="11" t="e">
        <f>+#REF!-H117</f>
        <v>#REF!</v>
      </c>
      <c r="Q117" s="12">
        <f t="shared" si="5"/>
        <v>9600</v>
      </c>
      <c r="R117" s="12" t="e">
        <f t="shared" si="6"/>
        <v>#REF!</v>
      </c>
      <c r="S117" s="12">
        <f t="shared" si="7"/>
        <v>9600</v>
      </c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7" t="str">
        <f>VLOOKUP(D117,'[1]Pahalgam Member Details'!$D$3:$L$326,9,0)</f>
        <v>No communication till date
(Unit cost Details not found Rimes &amp; File Member 5 year intal)</v>
      </c>
    </row>
    <row r="118" spans="1:30" ht="43.2" x14ac:dyDescent="0.3">
      <c r="A118" s="14">
        <v>117</v>
      </c>
      <c r="B118" s="15" t="s">
        <v>439</v>
      </c>
      <c r="C118" s="9" t="s">
        <v>22</v>
      </c>
      <c r="D118" s="15" t="s">
        <v>440</v>
      </c>
      <c r="E118" s="9" t="s">
        <v>24</v>
      </c>
      <c r="F118" s="9" t="s">
        <v>25</v>
      </c>
      <c r="G118" s="15" t="s">
        <v>441</v>
      </c>
      <c r="H118" s="15">
        <v>1990</v>
      </c>
      <c r="I118" s="15" t="s">
        <v>442</v>
      </c>
      <c r="J118" s="16"/>
      <c r="K118" s="10">
        <f>VLOOKUP(D118,'[1]Pahalgam Member Details'!$D$3:$L$326,3,0)</f>
        <v>18500</v>
      </c>
      <c r="L118" s="10">
        <f>VLOOKUP(D118,'[1]Pahalgam Member Details'!$D$3:$L$326,4,0)</f>
        <v>18500</v>
      </c>
      <c r="M118" s="16">
        <v>18500</v>
      </c>
      <c r="N118" s="10" t="str">
        <f>VLOOKUP(D118,'[1]Pahalgam Member Details'!$D$3:$L$326,6,0)</f>
        <v>I.R.M</v>
      </c>
      <c r="O118" s="10">
        <f t="shared" si="4"/>
        <v>0</v>
      </c>
      <c r="P118" s="11" t="e">
        <f>+#REF!-H118</f>
        <v>#REF!</v>
      </c>
      <c r="Q118" s="12">
        <f t="shared" si="5"/>
        <v>14800</v>
      </c>
      <c r="R118" s="12" t="e">
        <f t="shared" si="6"/>
        <v>#REF!</v>
      </c>
      <c r="S118" s="12">
        <f t="shared" si="7"/>
        <v>14800</v>
      </c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7" t="str">
        <f>VLOOKUP(D118,'[1]Pahalgam Member Details'!$D$3:$L$326,9,0)</f>
        <v>No communication till date
(Unit cost Details not found Rimes &amp; File Member 5 year intal)</v>
      </c>
    </row>
    <row r="119" spans="1:30" ht="28.8" x14ac:dyDescent="0.3">
      <c r="A119" s="14">
        <v>118</v>
      </c>
      <c r="B119" s="15" t="s">
        <v>443</v>
      </c>
      <c r="C119" s="9" t="s">
        <v>22</v>
      </c>
      <c r="D119" s="15" t="s">
        <v>444</v>
      </c>
      <c r="E119" s="9" t="s">
        <v>24</v>
      </c>
      <c r="F119" s="9" t="s">
        <v>25</v>
      </c>
      <c r="G119" s="15" t="s">
        <v>441</v>
      </c>
      <c r="H119" s="15">
        <v>1990</v>
      </c>
      <c r="I119" s="15" t="s">
        <v>445</v>
      </c>
      <c r="J119" s="16"/>
      <c r="K119" s="10">
        <f>VLOOKUP(D119,'[1]Pahalgam Member Details'!$D$3:$L$326,3,0)</f>
        <v>36600</v>
      </c>
      <c r="L119" s="10">
        <f>VLOOKUP(D119,'[1]Pahalgam Member Details'!$D$3:$L$326,4,0)</f>
        <v>29300</v>
      </c>
      <c r="M119" s="16">
        <v>29300</v>
      </c>
      <c r="N119" s="10" t="str">
        <f>VLOOKUP(D119,'[1]Pahalgam Member Details'!$D$3:$L$326,6,0)</f>
        <v>Outstanding</v>
      </c>
      <c r="O119" s="10">
        <f t="shared" si="4"/>
        <v>0</v>
      </c>
      <c r="P119" s="11" t="e">
        <f>+#REF!-H119</f>
        <v>#REF!</v>
      </c>
      <c r="Q119" s="12">
        <f t="shared" si="5"/>
        <v>23440</v>
      </c>
      <c r="R119" s="12" t="e">
        <f t="shared" si="6"/>
        <v>#REF!</v>
      </c>
      <c r="S119" s="12">
        <f t="shared" si="7"/>
        <v>23440</v>
      </c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7" t="str">
        <f>VLOOKUP(D119,'[1]Pahalgam Member Details'!$D$3:$L$326,9,0)</f>
        <v>Last communication 98
(Outstanding Rs 7300/-)</v>
      </c>
    </row>
    <row r="120" spans="1:30" x14ac:dyDescent="0.3">
      <c r="A120" s="14">
        <v>119</v>
      </c>
      <c r="B120" s="15" t="s">
        <v>446</v>
      </c>
      <c r="C120" s="9" t="s">
        <v>22</v>
      </c>
      <c r="D120" s="15" t="s">
        <v>447</v>
      </c>
      <c r="E120" s="9" t="s">
        <v>24</v>
      </c>
      <c r="F120" s="9" t="s">
        <v>25</v>
      </c>
      <c r="G120" s="15" t="s">
        <v>448</v>
      </c>
      <c r="H120" s="15">
        <v>1990</v>
      </c>
      <c r="I120" s="15" t="s">
        <v>449</v>
      </c>
      <c r="J120" s="16"/>
      <c r="K120" s="10">
        <f>VLOOKUP(D120,'[1]Pahalgam Member Details'!$D$3:$L$326,3,0)</f>
        <v>12000</v>
      </c>
      <c r="L120" s="10">
        <f>VLOOKUP(D120,'[1]Pahalgam Member Details'!$D$3:$L$326,4,0)</f>
        <v>12000</v>
      </c>
      <c r="M120" s="16">
        <v>12000</v>
      </c>
      <c r="N120" s="10" t="str">
        <f>VLOOKUP(D120,'[1]Pahalgam Member Details'!$D$3:$L$326,6,0)</f>
        <v>file-Miss</v>
      </c>
      <c r="O120" s="10">
        <f t="shared" si="4"/>
        <v>0</v>
      </c>
      <c r="P120" s="11" t="e">
        <f>+#REF!-H120</f>
        <v>#REF!</v>
      </c>
      <c r="Q120" s="12">
        <f t="shared" si="5"/>
        <v>9600</v>
      </c>
      <c r="R120" s="12" t="e">
        <f t="shared" si="6"/>
        <v>#REF!</v>
      </c>
      <c r="S120" s="12">
        <f t="shared" si="7"/>
        <v>9600</v>
      </c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7" t="str">
        <f>VLOOKUP(D120,'[1]Pahalgam Member Details'!$D$3:$L$326,9,0)</f>
        <v>All detail of member's missed from file</v>
      </c>
    </row>
    <row r="121" spans="1:30" x14ac:dyDescent="0.3">
      <c r="A121" s="14">
        <v>120</v>
      </c>
      <c r="B121" s="15" t="s">
        <v>450</v>
      </c>
      <c r="C121" s="9" t="s">
        <v>22</v>
      </c>
      <c r="D121" s="15" t="s">
        <v>451</v>
      </c>
      <c r="E121" s="9" t="s">
        <v>24</v>
      </c>
      <c r="F121" s="9" t="s">
        <v>25</v>
      </c>
      <c r="G121" s="15" t="s">
        <v>448</v>
      </c>
      <c r="H121" s="15">
        <v>1990</v>
      </c>
      <c r="I121" s="15" t="s">
        <v>452</v>
      </c>
      <c r="J121" s="16"/>
      <c r="K121" s="10">
        <f>VLOOKUP(D121,'[1]Pahalgam Member Details'!$D$3:$L$326,3,0)</f>
        <v>12000</v>
      </c>
      <c r="L121" s="10">
        <f>VLOOKUP(D121,'[1]Pahalgam Member Details'!$D$3:$L$326,4,0)</f>
        <v>12000</v>
      </c>
      <c r="M121" s="16">
        <v>12000</v>
      </c>
      <c r="N121" s="10" t="str">
        <f>VLOOKUP(D121,'[1]Pahalgam Member Details'!$D$3:$L$326,6,0)</f>
        <v>file-Miss</v>
      </c>
      <c r="O121" s="10">
        <f t="shared" si="4"/>
        <v>0</v>
      </c>
      <c r="P121" s="11" t="e">
        <f>+#REF!-H121</f>
        <v>#REF!</v>
      </c>
      <c r="Q121" s="12">
        <f t="shared" si="5"/>
        <v>9600</v>
      </c>
      <c r="R121" s="12" t="e">
        <f t="shared" si="6"/>
        <v>#REF!</v>
      </c>
      <c r="S121" s="12">
        <f t="shared" si="7"/>
        <v>9600</v>
      </c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7" t="str">
        <f>VLOOKUP(D121,'[1]Pahalgam Member Details'!$D$3:$L$326,9,0)</f>
        <v>All detail of member's missed from file</v>
      </c>
    </row>
    <row r="122" spans="1:30" x14ac:dyDescent="0.3">
      <c r="A122" s="14">
        <v>121</v>
      </c>
      <c r="B122" s="15" t="s">
        <v>453</v>
      </c>
      <c r="C122" s="9" t="s">
        <v>22</v>
      </c>
      <c r="D122" s="15" t="s">
        <v>454</v>
      </c>
      <c r="E122" s="9" t="s">
        <v>24</v>
      </c>
      <c r="F122" s="9" t="s">
        <v>25</v>
      </c>
      <c r="G122" s="15" t="s">
        <v>455</v>
      </c>
      <c r="H122" s="15">
        <v>1988</v>
      </c>
      <c r="I122" s="15" t="s">
        <v>456</v>
      </c>
      <c r="J122" s="16"/>
      <c r="K122" s="10">
        <f>VLOOKUP(D122,'[1]Pahalgam Member Details'!$D$3:$L$326,3,0)</f>
        <v>22500</v>
      </c>
      <c r="L122" s="10">
        <f>VLOOKUP(D122,'[1]Pahalgam Member Details'!$D$3:$L$326,4,0)</f>
        <v>23400</v>
      </c>
      <c r="M122" s="16">
        <v>23400</v>
      </c>
      <c r="N122" s="10" t="str">
        <f>VLOOKUP(D122,'[1]Pahalgam Member Details'!$D$3:$L$326,6,0)</f>
        <v>I.R.M</v>
      </c>
      <c r="O122" s="10">
        <f t="shared" si="4"/>
        <v>0</v>
      </c>
      <c r="P122" s="11" t="e">
        <f>+#REF!-H122</f>
        <v>#REF!</v>
      </c>
      <c r="Q122" s="12">
        <f t="shared" si="5"/>
        <v>18720</v>
      </c>
      <c r="R122" s="12" t="e">
        <f t="shared" si="6"/>
        <v>#REF!</v>
      </c>
      <c r="S122" s="12">
        <f t="shared" si="7"/>
        <v>18720</v>
      </c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7" t="str">
        <f>VLOOKUP(D122,'[1]Pahalgam Member Details'!$D$3:$L$326,9,0)</f>
        <v>Last communication 94</v>
      </c>
    </row>
    <row r="123" spans="1:30" x14ac:dyDescent="0.3">
      <c r="A123" s="14">
        <v>122</v>
      </c>
      <c r="B123" s="15" t="s">
        <v>457</v>
      </c>
      <c r="C123" s="9" t="s">
        <v>22</v>
      </c>
      <c r="D123" s="15" t="s">
        <v>458</v>
      </c>
      <c r="E123" s="9" t="s">
        <v>24</v>
      </c>
      <c r="F123" s="9" t="s">
        <v>25</v>
      </c>
      <c r="G123" s="15" t="s">
        <v>459</v>
      </c>
      <c r="H123" s="15">
        <v>1988</v>
      </c>
      <c r="I123" s="15" t="s">
        <v>460</v>
      </c>
      <c r="J123" s="16"/>
      <c r="K123" s="10">
        <f>VLOOKUP(D123,'[1]Pahalgam Member Details'!$D$3:$L$326,3,0)</f>
        <v>22500</v>
      </c>
      <c r="L123" s="10">
        <f>VLOOKUP(D123,'[1]Pahalgam Member Details'!$D$3:$L$326,4,0)</f>
        <v>23400</v>
      </c>
      <c r="M123" s="16">
        <v>23400</v>
      </c>
      <c r="N123" s="10" t="str">
        <f>VLOOKUP(D123,'[1]Pahalgam Member Details'!$D$3:$L$326,6,0)</f>
        <v>I.R.M</v>
      </c>
      <c r="O123" s="10">
        <f t="shared" si="4"/>
        <v>0</v>
      </c>
      <c r="P123" s="11" t="e">
        <f>+#REF!-H123</f>
        <v>#REF!</v>
      </c>
      <c r="Q123" s="12">
        <f t="shared" si="5"/>
        <v>18720</v>
      </c>
      <c r="R123" s="12" t="e">
        <f t="shared" si="6"/>
        <v>#REF!</v>
      </c>
      <c r="S123" s="12">
        <f t="shared" si="7"/>
        <v>18720</v>
      </c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7" t="str">
        <f>VLOOKUP(D123,'[1]Pahalgam Member Details'!$D$3:$L$326,9,0)</f>
        <v>Last communication 94</v>
      </c>
    </row>
    <row r="124" spans="1:30" x14ac:dyDescent="0.3">
      <c r="A124" s="14">
        <v>123</v>
      </c>
      <c r="B124" s="15" t="s">
        <v>461</v>
      </c>
      <c r="C124" s="9" t="s">
        <v>22</v>
      </c>
      <c r="D124" s="15" t="s">
        <v>462</v>
      </c>
      <c r="E124" s="9" t="s">
        <v>24</v>
      </c>
      <c r="F124" s="9" t="s">
        <v>25</v>
      </c>
      <c r="G124" s="15" t="s">
        <v>463</v>
      </c>
      <c r="H124" s="15">
        <v>1988</v>
      </c>
      <c r="I124" s="15" t="s">
        <v>464</v>
      </c>
      <c r="J124" s="16"/>
      <c r="K124" s="10">
        <f>VLOOKUP(D124,'[1]Pahalgam Member Details'!$D$3:$L$326,3,0)</f>
        <v>22500</v>
      </c>
      <c r="L124" s="10">
        <f>VLOOKUP(D124,'[1]Pahalgam Member Details'!$D$3:$L$326,4,0)</f>
        <v>23400</v>
      </c>
      <c r="M124" s="16">
        <v>23400</v>
      </c>
      <c r="N124" s="10" t="str">
        <f>VLOOKUP(D124,'[1]Pahalgam Member Details'!$D$3:$L$326,6,0)</f>
        <v>I.R.M</v>
      </c>
      <c r="O124" s="10">
        <f t="shared" si="4"/>
        <v>0</v>
      </c>
      <c r="P124" s="11" t="e">
        <f>+#REF!-H124</f>
        <v>#REF!</v>
      </c>
      <c r="Q124" s="12">
        <f t="shared" si="5"/>
        <v>18720</v>
      </c>
      <c r="R124" s="12" t="e">
        <f t="shared" si="6"/>
        <v>#REF!</v>
      </c>
      <c r="S124" s="12">
        <f t="shared" si="7"/>
        <v>18720</v>
      </c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7" t="str">
        <f>VLOOKUP(D124,'[1]Pahalgam Member Details'!$D$3:$L$326,9,0)</f>
        <v>Last communication 88</v>
      </c>
    </row>
    <row r="125" spans="1:30" x14ac:dyDescent="0.3">
      <c r="A125" s="14">
        <v>124</v>
      </c>
      <c r="B125" s="15" t="s">
        <v>465</v>
      </c>
      <c r="C125" s="9" t="s">
        <v>22</v>
      </c>
      <c r="D125" s="15" t="s">
        <v>466</v>
      </c>
      <c r="E125" s="9" t="s">
        <v>24</v>
      </c>
      <c r="F125" s="9" t="s">
        <v>25</v>
      </c>
      <c r="G125" s="15" t="s">
        <v>467</v>
      </c>
      <c r="H125" s="15">
        <v>1988</v>
      </c>
      <c r="I125" s="15" t="s">
        <v>468</v>
      </c>
      <c r="J125" s="16"/>
      <c r="K125" s="10">
        <f>VLOOKUP(D125,'[1]Pahalgam Member Details'!$D$3:$L$326,3,0)</f>
        <v>22500</v>
      </c>
      <c r="L125" s="10">
        <f>VLOOKUP(D125,'[1]Pahalgam Member Details'!$D$3:$L$326,4,0)</f>
        <v>23400</v>
      </c>
      <c r="M125" s="16">
        <v>23400</v>
      </c>
      <c r="N125" s="10" t="str">
        <f>VLOOKUP(D125,'[1]Pahalgam Member Details'!$D$3:$L$326,6,0)</f>
        <v>I.R.M</v>
      </c>
      <c r="O125" s="10">
        <f t="shared" si="4"/>
        <v>0</v>
      </c>
      <c r="P125" s="11" t="e">
        <f>+#REF!-H125</f>
        <v>#REF!</v>
      </c>
      <c r="Q125" s="12">
        <f t="shared" si="5"/>
        <v>18720</v>
      </c>
      <c r="R125" s="12" t="e">
        <f t="shared" si="6"/>
        <v>#REF!</v>
      </c>
      <c r="S125" s="12">
        <f t="shared" si="7"/>
        <v>18720</v>
      </c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7" t="str">
        <f>VLOOKUP(D125,'[1]Pahalgam Member Details'!$D$3:$L$326,9,0)</f>
        <v xml:space="preserve">Only application form </v>
      </c>
    </row>
    <row r="126" spans="1:30" x14ac:dyDescent="0.3">
      <c r="A126" s="14">
        <v>125</v>
      </c>
      <c r="B126" s="15" t="s">
        <v>469</v>
      </c>
      <c r="C126" s="9" t="s">
        <v>22</v>
      </c>
      <c r="D126" s="15" t="s">
        <v>470</v>
      </c>
      <c r="E126" s="9" t="s">
        <v>24</v>
      </c>
      <c r="F126" s="9" t="s">
        <v>25</v>
      </c>
      <c r="G126" s="15" t="s">
        <v>471</v>
      </c>
      <c r="H126" s="15">
        <v>1988</v>
      </c>
      <c r="I126" s="15" t="s">
        <v>472</v>
      </c>
      <c r="J126" s="16"/>
      <c r="K126" s="10">
        <f>VLOOKUP(D126,'[1]Pahalgam Member Details'!$D$3:$L$326,3,0)</f>
        <v>22500</v>
      </c>
      <c r="L126" s="10">
        <f>VLOOKUP(D126,'[1]Pahalgam Member Details'!$D$3:$L$326,4,0)</f>
        <v>23400</v>
      </c>
      <c r="M126" s="16">
        <v>23400</v>
      </c>
      <c r="N126" s="10" t="str">
        <f>VLOOKUP(D126,'[1]Pahalgam Member Details'!$D$3:$L$326,6,0)</f>
        <v>I.R.M</v>
      </c>
      <c r="O126" s="10">
        <f t="shared" si="4"/>
        <v>0</v>
      </c>
      <c r="P126" s="11" t="e">
        <f>+#REF!-H126</f>
        <v>#REF!</v>
      </c>
      <c r="Q126" s="12">
        <f t="shared" si="5"/>
        <v>18720</v>
      </c>
      <c r="R126" s="12" t="e">
        <f t="shared" si="6"/>
        <v>#REF!</v>
      </c>
      <c r="S126" s="12">
        <f t="shared" si="7"/>
        <v>18720</v>
      </c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7" t="str">
        <f>VLOOKUP(D126,'[1]Pahalgam Member Details'!$D$3:$L$326,9,0)</f>
        <v>Application form not filled</v>
      </c>
    </row>
    <row r="127" spans="1:30" x14ac:dyDescent="0.3">
      <c r="A127" s="14">
        <v>126</v>
      </c>
      <c r="B127" s="15" t="s">
        <v>473</v>
      </c>
      <c r="C127" s="9" t="s">
        <v>22</v>
      </c>
      <c r="D127" s="15" t="s">
        <v>474</v>
      </c>
      <c r="E127" s="9" t="s">
        <v>24</v>
      </c>
      <c r="F127" s="9" t="s">
        <v>25</v>
      </c>
      <c r="G127" s="15" t="s">
        <v>475</v>
      </c>
      <c r="H127" s="15">
        <v>1988</v>
      </c>
      <c r="I127" s="15" t="s">
        <v>476</v>
      </c>
      <c r="J127" s="16"/>
      <c r="K127" s="10">
        <f>VLOOKUP(D127,'[1]Pahalgam Member Details'!$D$3:$L$326,3,0)</f>
        <v>17500</v>
      </c>
      <c r="L127" s="10">
        <f>VLOOKUP(D127,'[1]Pahalgam Member Details'!$D$3:$L$326,4,0)</f>
        <v>17500</v>
      </c>
      <c r="M127" s="16">
        <v>17500</v>
      </c>
      <c r="N127" s="10" t="str">
        <f>VLOOKUP(D127,'[1]Pahalgam Member Details'!$D$3:$L$326,6,0)</f>
        <v>I.R.M</v>
      </c>
      <c r="O127" s="10">
        <f t="shared" si="4"/>
        <v>0</v>
      </c>
      <c r="P127" s="11" t="e">
        <f>+#REF!-H127</f>
        <v>#REF!</v>
      </c>
      <c r="Q127" s="12">
        <f t="shared" si="5"/>
        <v>14000</v>
      </c>
      <c r="R127" s="12" t="e">
        <f t="shared" si="6"/>
        <v>#REF!</v>
      </c>
      <c r="S127" s="12">
        <f t="shared" si="7"/>
        <v>14000</v>
      </c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7" t="str">
        <f>VLOOKUP(D127,'[1]Pahalgam Member Details'!$D$3:$L$326,9,0)</f>
        <v>Last communication 88</v>
      </c>
    </row>
    <row r="128" spans="1:30" x14ac:dyDescent="0.3">
      <c r="A128" s="14">
        <v>127</v>
      </c>
      <c r="B128" s="15" t="s">
        <v>477</v>
      </c>
      <c r="C128" s="9" t="s">
        <v>22</v>
      </c>
      <c r="D128" s="15" t="s">
        <v>478</v>
      </c>
      <c r="E128" s="9" t="s">
        <v>24</v>
      </c>
      <c r="F128" s="9" t="s">
        <v>25</v>
      </c>
      <c r="G128" s="15" t="s">
        <v>475</v>
      </c>
      <c r="H128" s="15">
        <v>1988</v>
      </c>
      <c r="I128" s="15" t="s">
        <v>479</v>
      </c>
      <c r="J128" s="16"/>
      <c r="K128" s="10">
        <f>VLOOKUP(D128,'[1]Pahalgam Member Details'!$D$3:$L$326,3,0)</f>
        <v>17500</v>
      </c>
      <c r="L128" s="10">
        <f>VLOOKUP(D128,'[1]Pahalgam Member Details'!$D$3:$L$326,4,0)</f>
        <v>17500</v>
      </c>
      <c r="M128" s="16">
        <v>17500</v>
      </c>
      <c r="N128" s="10" t="str">
        <f>VLOOKUP(D128,'[1]Pahalgam Member Details'!$D$3:$L$326,6,0)</f>
        <v>I.R.M</v>
      </c>
      <c r="O128" s="10">
        <f t="shared" si="4"/>
        <v>0</v>
      </c>
      <c r="P128" s="11" t="e">
        <f>+#REF!-H128</f>
        <v>#REF!</v>
      </c>
      <c r="Q128" s="12">
        <f t="shared" si="5"/>
        <v>14000</v>
      </c>
      <c r="R128" s="12" t="e">
        <f t="shared" si="6"/>
        <v>#REF!</v>
      </c>
      <c r="S128" s="12">
        <f t="shared" si="7"/>
        <v>14000</v>
      </c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7" t="str">
        <f>VLOOKUP(D128,'[1]Pahalgam Member Details'!$D$3:$L$326,9,0)</f>
        <v>Last communication 94</v>
      </c>
    </row>
    <row r="129" spans="1:30" x14ac:dyDescent="0.3">
      <c r="A129" s="14">
        <v>128</v>
      </c>
      <c r="B129" s="15" t="s">
        <v>480</v>
      </c>
      <c r="C129" s="9" t="s">
        <v>22</v>
      </c>
      <c r="D129" s="15" t="s">
        <v>481</v>
      </c>
      <c r="E129" s="9" t="s">
        <v>24</v>
      </c>
      <c r="F129" s="9" t="s">
        <v>25</v>
      </c>
      <c r="G129" s="15" t="s">
        <v>448</v>
      </c>
      <c r="H129" s="15">
        <v>1988</v>
      </c>
      <c r="I129" s="15" t="s">
        <v>482</v>
      </c>
      <c r="J129" s="16"/>
      <c r="K129" s="10">
        <f>VLOOKUP(D129,'[1]Pahalgam Member Details'!$D$3:$L$326,3,0)</f>
        <v>22500</v>
      </c>
      <c r="L129" s="10">
        <f>VLOOKUP(D129,'[1]Pahalgam Member Details'!$D$3:$L$326,4,0)</f>
        <v>23400</v>
      </c>
      <c r="M129" s="16">
        <v>23400</v>
      </c>
      <c r="N129" s="10" t="str">
        <f>VLOOKUP(D129,'[1]Pahalgam Member Details'!$D$3:$L$326,6,0)</f>
        <v>I.R.M</v>
      </c>
      <c r="O129" s="10">
        <f t="shared" si="4"/>
        <v>0</v>
      </c>
      <c r="P129" s="11" t="e">
        <f>+#REF!-H129</f>
        <v>#REF!</v>
      </c>
      <c r="Q129" s="12">
        <f t="shared" si="5"/>
        <v>18720</v>
      </c>
      <c r="R129" s="12" t="e">
        <f t="shared" si="6"/>
        <v>#REF!</v>
      </c>
      <c r="S129" s="12">
        <f t="shared" si="7"/>
        <v>18720</v>
      </c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7" t="str">
        <f>VLOOKUP(D129,'[1]Pahalgam Member Details'!$D$3:$L$326,9,0)</f>
        <v>Transferred from one member to another member</v>
      </c>
    </row>
    <row r="130" spans="1:30" x14ac:dyDescent="0.3">
      <c r="A130" s="14">
        <v>129</v>
      </c>
      <c r="B130" s="15" t="s">
        <v>483</v>
      </c>
      <c r="C130" s="9" t="s">
        <v>22</v>
      </c>
      <c r="D130" s="15" t="s">
        <v>484</v>
      </c>
      <c r="E130" s="9" t="s">
        <v>24</v>
      </c>
      <c r="F130" s="9" t="s">
        <v>25</v>
      </c>
      <c r="G130" s="15" t="s">
        <v>485</v>
      </c>
      <c r="H130" s="15">
        <v>1988</v>
      </c>
      <c r="I130" s="15" t="s">
        <v>486</v>
      </c>
      <c r="J130" s="16"/>
      <c r="K130" s="10">
        <f>VLOOKUP(D130,'[1]Pahalgam Member Details'!$D$3:$L$326,3,0)</f>
        <v>28975</v>
      </c>
      <c r="L130" s="10">
        <f>VLOOKUP(D130,'[1]Pahalgam Member Details'!$D$3:$L$326,4,0)</f>
        <v>28975</v>
      </c>
      <c r="M130" s="16">
        <v>28975</v>
      </c>
      <c r="N130" s="10" t="str">
        <f>VLOOKUP(D130,'[1]Pahalgam Member Details'!$D$3:$L$326,6,0)</f>
        <v>I.R.M</v>
      </c>
      <c r="O130" s="10">
        <f t="shared" ref="O130:O193" si="8">+L130-M130</f>
        <v>0</v>
      </c>
      <c r="P130" s="11" t="e">
        <f>+#REF!-H130</f>
        <v>#REF!</v>
      </c>
      <c r="Q130" s="12">
        <f t="shared" ref="Q130:Q193" si="9">IF(N130="regular",((M130-(M130/99)*P130)),(M130-(M130*20%)))</f>
        <v>23180</v>
      </c>
      <c r="R130" s="12" t="e">
        <f t="shared" ref="R130:R193" si="10">((M130-(M130/99)*P130))</f>
        <v>#REF!</v>
      </c>
      <c r="S130" s="12">
        <f t="shared" ref="S130:S193" si="11">IF(N130="regular",0,(M130-(M130*20%)))</f>
        <v>23180</v>
      </c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7" t="str">
        <f>VLOOKUP(D130,'[1]Pahalgam Member Details'!$D$3:$L$326,9,0)</f>
        <v>Last communication 88, two more membership</v>
      </c>
    </row>
    <row r="131" spans="1:30" x14ac:dyDescent="0.3">
      <c r="A131" s="14">
        <v>130</v>
      </c>
      <c r="B131" s="15" t="s">
        <v>487</v>
      </c>
      <c r="C131" s="9" t="s">
        <v>22</v>
      </c>
      <c r="D131" s="15" t="s">
        <v>488</v>
      </c>
      <c r="E131" s="9" t="s">
        <v>24</v>
      </c>
      <c r="F131" s="9" t="s">
        <v>25</v>
      </c>
      <c r="G131" s="15" t="s">
        <v>485</v>
      </c>
      <c r="H131" s="15">
        <v>1988</v>
      </c>
      <c r="I131" s="15" t="s">
        <v>489</v>
      </c>
      <c r="J131" s="16"/>
      <c r="K131" s="10">
        <f>VLOOKUP(D131,'[1]Pahalgam Member Details'!$D$3:$L$326,3,0)</f>
        <v>28975</v>
      </c>
      <c r="L131" s="10">
        <f>VLOOKUP(D131,'[1]Pahalgam Member Details'!$D$3:$L$326,4,0)</f>
        <v>28975</v>
      </c>
      <c r="M131" s="16">
        <v>28975</v>
      </c>
      <c r="N131" s="10" t="str">
        <f>VLOOKUP(D131,'[1]Pahalgam Member Details'!$D$3:$L$326,6,0)</f>
        <v>I.R.M</v>
      </c>
      <c r="O131" s="10">
        <f t="shared" si="8"/>
        <v>0</v>
      </c>
      <c r="P131" s="11" t="e">
        <f>+#REF!-H131</f>
        <v>#REF!</v>
      </c>
      <c r="Q131" s="12">
        <f t="shared" si="9"/>
        <v>23180</v>
      </c>
      <c r="R131" s="12" t="e">
        <f t="shared" si="10"/>
        <v>#REF!</v>
      </c>
      <c r="S131" s="12">
        <f t="shared" si="11"/>
        <v>23180</v>
      </c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7" t="str">
        <f>VLOOKUP(D131,'[1]Pahalgam Member Details'!$D$3:$L$326,9,0)</f>
        <v>Last communication 88</v>
      </c>
    </row>
    <row r="132" spans="1:30" x14ac:dyDescent="0.3">
      <c r="A132" s="14">
        <v>131</v>
      </c>
      <c r="B132" s="15" t="s">
        <v>490</v>
      </c>
      <c r="C132" s="9" t="s">
        <v>22</v>
      </c>
      <c r="D132" s="15" t="s">
        <v>491</v>
      </c>
      <c r="E132" s="9" t="s">
        <v>24</v>
      </c>
      <c r="F132" s="9" t="s">
        <v>25</v>
      </c>
      <c r="G132" s="15" t="s">
        <v>485</v>
      </c>
      <c r="H132" s="15">
        <v>1988</v>
      </c>
      <c r="I132" s="15" t="s">
        <v>489</v>
      </c>
      <c r="J132" s="16"/>
      <c r="K132" s="10">
        <f>VLOOKUP(D132,'[1]Pahalgam Member Details'!$D$3:$L$326,3,0)</f>
        <v>28975</v>
      </c>
      <c r="L132" s="10">
        <f>VLOOKUP(D132,'[1]Pahalgam Member Details'!$D$3:$L$326,4,0)</f>
        <v>28975</v>
      </c>
      <c r="M132" s="16">
        <v>28975</v>
      </c>
      <c r="N132" s="10" t="str">
        <f>VLOOKUP(D132,'[1]Pahalgam Member Details'!$D$3:$L$326,6,0)</f>
        <v>I.R.M</v>
      </c>
      <c r="O132" s="10">
        <f t="shared" si="8"/>
        <v>0</v>
      </c>
      <c r="P132" s="11" t="e">
        <f>+#REF!-H132</f>
        <v>#REF!</v>
      </c>
      <c r="Q132" s="12">
        <f t="shared" si="9"/>
        <v>23180</v>
      </c>
      <c r="R132" s="12" t="e">
        <f t="shared" si="10"/>
        <v>#REF!</v>
      </c>
      <c r="S132" s="12">
        <f t="shared" si="11"/>
        <v>23180</v>
      </c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7" t="str">
        <f>VLOOKUP(D132,'[1]Pahalgam Member Details'!$D$3:$L$326,9,0)</f>
        <v>Last communication 88</v>
      </c>
    </row>
    <row r="133" spans="1:30" ht="28.8" x14ac:dyDescent="0.3">
      <c r="A133" s="14">
        <v>132</v>
      </c>
      <c r="B133" s="15" t="s">
        <v>492</v>
      </c>
      <c r="C133" s="9" t="s">
        <v>22</v>
      </c>
      <c r="D133" s="15" t="s">
        <v>493</v>
      </c>
      <c r="E133" s="9" t="s">
        <v>24</v>
      </c>
      <c r="F133" s="9" t="s">
        <v>25</v>
      </c>
      <c r="G133" s="15" t="s">
        <v>475</v>
      </c>
      <c r="H133" s="15">
        <v>1988</v>
      </c>
      <c r="I133" s="15" t="s">
        <v>494</v>
      </c>
      <c r="J133" s="16"/>
      <c r="K133" s="10">
        <f>VLOOKUP(D133,'[1]Pahalgam Member Details'!$D$3:$L$326,3,0)</f>
        <v>22500</v>
      </c>
      <c r="L133" s="10">
        <f>VLOOKUP(D133,'[1]Pahalgam Member Details'!$D$3:$L$326,4,0)</f>
        <v>9400</v>
      </c>
      <c r="M133" s="16">
        <v>9400</v>
      </c>
      <c r="N133" s="10" t="str">
        <f>VLOOKUP(D133,'[1]Pahalgam Member Details'!$D$3:$L$326,6,0)</f>
        <v>Outstanding</v>
      </c>
      <c r="O133" s="10">
        <f t="shared" si="8"/>
        <v>0</v>
      </c>
      <c r="P133" s="11" t="e">
        <f>+#REF!-H133</f>
        <v>#REF!</v>
      </c>
      <c r="Q133" s="12">
        <f t="shared" si="9"/>
        <v>7520</v>
      </c>
      <c r="R133" s="12" t="e">
        <f t="shared" si="10"/>
        <v>#REF!</v>
      </c>
      <c r="S133" s="12">
        <f t="shared" si="11"/>
        <v>7520</v>
      </c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7" t="str">
        <f>VLOOKUP(D133,'[1]Pahalgam Member Details'!$D$3:$L$326,9,0)</f>
        <v>Last communication 90
(Outstanding Rs 14000/-)</v>
      </c>
    </row>
    <row r="134" spans="1:30" x14ac:dyDescent="0.3">
      <c r="A134" s="14">
        <v>133</v>
      </c>
      <c r="B134" s="15" t="s">
        <v>495</v>
      </c>
      <c r="C134" s="9" t="s">
        <v>22</v>
      </c>
      <c r="D134" s="15" t="s">
        <v>496</v>
      </c>
      <c r="E134" s="9" t="s">
        <v>24</v>
      </c>
      <c r="F134" s="9" t="s">
        <v>25</v>
      </c>
      <c r="G134" s="15" t="s">
        <v>497</v>
      </c>
      <c r="H134" s="15">
        <v>1988</v>
      </c>
      <c r="I134" s="15" t="s">
        <v>498</v>
      </c>
      <c r="J134" s="16"/>
      <c r="K134" s="10">
        <f>VLOOKUP(D134,'[1]Pahalgam Member Details'!$D$3:$L$326,3,0)</f>
        <v>30500</v>
      </c>
      <c r="L134" s="10">
        <f>VLOOKUP(D134,'[1]Pahalgam Member Details'!$D$3:$L$326,4,0)</f>
        <v>31800</v>
      </c>
      <c r="M134" s="16">
        <v>31800</v>
      </c>
      <c r="N134" s="10" t="str">
        <f>VLOOKUP(D134,'[1]Pahalgam Member Details'!$D$3:$L$326,6,0)</f>
        <v>I.R.M</v>
      </c>
      <c r="O134" s="10">
        <f t="shared" si="8"/>
        <v>0</v>
      </c>
      <c r="P134" s="11" t="e">
        <f>+#REF!-H134</f>
        <v>#REF!</v>
      </c>
      <c r="Q134" s="12">
        <f t="shared" si="9"/>
        <v>25440</v>
      </c>
      <c r="R134" s="12" t="e">
        <f t="shared" si="10"/>
        <v>#REF!</v>
      </c>
      <c r="S134" s="12">
        <f t="shared" si="11"/>
        <v>25440</v>
      </c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7" t="str">
        <f>VLOOKUP(D134,'[1]Pahalgam Member Details'!$D$3:$L$326,9,0)</f>
        <v>Last communication 08</v>
      </c>
    </row>
    <row r="135" spans="1:30" x14ac:dyDescent="0.3">
      <c r="A135" s="14">
        <v>134</v>
      </c>
      <c r="B135" s="15" t="s">
        <v>499</v>
      </c>
      <c r="C135" s="9" t="s">
        <v>22</v>
      </c>
      <c r="D135" s="15" t="s">
        <v>500</v>
      </c>
      <c r="E135" s="9" t="s">
        <v>24</v>
      </c>
      <c r="F135" s="9" t="s">
        <v>25</v>
      </c>
      <c r="G135" s="15" t="s">
        <v>497</v>
      </c>
      <c r="H135" s="15">
        <v>1988</v>
      </c>
      <c r="I135" s="15" t="s">
        <v>498</v>
      </c>
      <c r="J135" s="16"/>
      <c r="K135" s="10">
        <f>VLOOKUP(D135,'[1]Pahalgam Member Details'!$D$3:$L$326,3,0)</f>
        <v>30500</v>
      </c>
      <c r="L135" s="10">
        <f>VLOOKUP(D135,'[1]Pahalgam Member Details'!$D$3:$L$326,4,0)</f>
        <v>31800</v>
      </c>
      <c r="M135" s="16">
        <v>31800</v>
      </c>
      <c r="N135" s="10" t="str">
        <f>VLOOKUP(D135,'[1]Pahalgam Member Details'!$D$3:$L$326,6,0)</f>
        <v>I.R.M</v>
      </c>
      <c r="O135" s="10">
        <f t="shared" si="8"/>
        <v>0</v>
      </c>
      <c r="P135" s="11" t="e">
        <f>+#REF!-H135</f>
        <v>#REF!</v>
      </c>
      <c r="Q135" s="12">
        <f t="shared" si="9"/>
        <v>25440</v>
      </c>
      <c r="R135" s="12" t="e">
        <f t="shared" si="10"/>
        <v>#REF!</v>
      </c>
      <c r="S135" s="12">
        <f t="shared" si="11"/>
        <v>25440</v>
      </c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7" t="str">
        <f>VLOOKUP(D135,'[1]Pahalgam Member Details'!$D$3:$L$326,9,0)</f>
        <v>Last communication 07</v>
      </c>
    </row>
    <row r="136" spans="1:30" x14ac:dyDescent="0.3">
      <c r="A136" s="14">
        <v>135</v>
      </c>
      <c r="B136" s="15" t="s">
        <v>501</v>
      </c>
      <c r="C136" s="9" t="s">
        <v>22</v>
      </c>
      <c r="D136" s="15" t="s">
        <v>502</v>
      </c>
      <c r="E136" s="9" t="s">
        <v>24</v>
      </c>
      <c r="F136" s="9" t="s">
        <v>25</v>
      </c>
      <c r="G136" s="15" t="s">
        <v>503</v>
      </c>
      <c r="H136" s="15">
        <v>1988</v>
      </c>
      <c r="I136" s="15" t="s">
        <v>504</v>
      </c>
      <c r="J136" s="16"/>
      <c r="K136" s="10">
        <f>VLOOKUP(D136,'[1]Pahalgam Member Details'!$D$3:$L$326,3,0)</f>
        <v>22500</v>
      </c>
      <c r="L136" s="10">
        <f>VLOOKUP(D136,'[1]Pahalgam Member Details'!$D$3:$L$326,4,0)</f>
        <v>22500</v>
      </c>
      <c r="M136" s="16">
        <v>22500</v>
      </c>
      <c r="N136" s="10" t="str">
        <f>VLOOKUP(D136,'[1]Pahalgam Member Details'!$D$3:$L$326,6,0)</f>
        <v>I.R.M</v>
      </c>
      <c r="O136" s="10">
        <f t="shared" si="8"/>
        <v>0</v>
      </c>
      <c r="P136" s="11" t="e">
        <f>+#REF!-H136</f>
        <v>#REF!</v>
      </c>
      <c r="Q136" s="12">
        <f t="shared" si="9"/>
        <v>18000</v>
      </c>
      <c r="R136" s="12" t="e">
        <f t="shared" si="10"/>
        <v>#REF!</v>
      </c>
      <c r="S136" s="12">
        <f t="shared" si="11"/>
        <v>18000</v>
      </c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7" t="str">
        <f>VLOOKUP(D136,'[1]Pahalgam Member Details'!$D$3:$L$326,9,0)</f>
        <v>Last communication 88</v>
      </c>
    </row>
    <row r="137" spans="1:30" x14ac:dyDescent="0.3">
      <c r="A137" s="14">
        <v>136</v>
      </c>
      <c r="B137" s="15" t="s">
        <v>505</v>
      </c>
      <c r="C137" s="9" t="s">
        <v>22</v>
      </c>
      <c r="D137" s="15" t="s">
        <v>506</v>
      </c>
      <c r="E137" s="9" t="s">
        <v>24</v>
      </c>
      <c r="F137" s="9" t="s">
        <v>25</v>
      </c>
      <c r="G137" s="15" t="s">
        <v>507</v>
      </c>
      <c r="H137" s="15">
        <v>1988</v>
      </c>
      <c r="I137" s="15" t="s">
        <v>508</v>
      </c>
      <c r="J137" s="16"/>
      <c r="K137" s="10">
        <f>VLOOKUP(D137,'[1]Pahalgam Member Details'!$D$3:$L$326,3,0)</f>
        <v>30500</v>
      </c>
      <c r="L137" s="10">
        <f>VLOOKUP(D137,'[1]Pahalgam Member Details'!$D$3:$L$326,4,0)</f>
        <v>31800</v>
      </c>
      <c r="M137" s="16">
        <v>31800</v>
      </c>
      <c r="N137" s="10" t="str">
        <f>VLOOKUP(D137,'[1]Pahalgam Member Details'!$D$3:$L$326,6,0)</f>
        <v>I.R.M</v>
      </c>
      <c r="O137" s="10">
        <f t="shared" si="8"/>
        <v>0</v>
      </c>
      <c r="P137" s="11" t="e">
        <f>+#REF!-H137</f>
        <v>#REF!</v>
      </c>
      <c r="Q137" s="12">
        <f t="shared" si="9"/>
        <v>25440</v>
      </c>
      <c r="R137" s="12" t="e">
        <f t="shared" si="10"/>
        <v>#REF!</v>
      </c>
      <c r="S137" s="12">
        <f t="shared" si="11"/>
        <v>25440</v>
      </c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7" t="str">
        <f>VLOOKUP(D137,'[1]Pahalgam Member Details'!$D$3:$L$326,9,0)</f>
        <v>Last communication 88</v>
      </c>
    </row>
    <row r="138" spans="1:30" x14ac:dyDescent="0.3">
      <c r="A138" s="14">
        <v>137</v>
      </c>
      <c r="B138" s="15" t="s">
        <v>509</v>
      </c>
      <c r="C138" s="9" t="s">
        <v>22</v>
      </c>
      <c r="D138" s="15" t="s">
        <v>510</v>
      </c>
      <c r="E138" s="9" t="s">
        <v>24</v>
      </c>
      <c r="F138" s="9" t="s">
        <v>25</v>
      </c>
      <c r="G138" s="15" t="s">
        <v>507</v>
      </c>
      <c r="H138" s="15">
        <v>1988</v>
      </c>
      <c r="I138" s="15" t="s">
        <v>511</v>
      </c>
      <c r="J138" s="16"/>
      <c r="K138" s="10">
        <f>VLOOKUP(D138,'[1]Pahalgam Member Details'!$D$3:$L$326,3,0)</f>
        <v>30500</v>
      </c>
      <c r="L138" s="10">
        <f>VLOOKUP(D138,'[1]Pahalgam Member Details'!$D$3:$L$326,4,0)</f>
        <v>31800</v>
      </c>
      <c r="M138" s="16">
        <v>31800</v>
      </c>
      <c r="N138" s="10" t="str">
        <f>VLOOKUP(D138,'[1]Pahalgam Member Details'!$D$3:$L$326,6,0)</f>
        <v>I.R.M</v>
      </c>
      <c r="O138" s="10">
        <f t="shared" si="8"/>
        <v>0</v>
      </c>
      <c r="P138" s="11" t="e">
        <f>+#REF!-H138</f>
        <v>#REF!</v>
      </c>
      <c r="Q138" s="12">
        <f t="shared" si="9"/>
        <v>25440</v>
      </c>
      <c r="R138" s="12" t="e">
        <f t="shared" si="10"/>
        <v>#REF!</v>
      </c>
      <c r="S138" s="12">
        <f t="shared" si="11"/>
        <v>25440</v>
      </c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7" t="str">
        <f>VLOOKUP(D138,'[1]Pahalgam Member Details'!$D$3:$L$326,9,0)</f>
        <v>Last communication 88</v>
      </c>
    </row>
    <row r="139" spans="1:30" x14ac:dyDescent="0.3">
      <c r="A139" s="14">
        <v>138</v>
      </c>
      <c r="B139" s="15" t="s">
        <v>512</v>
      </c>
      <c r="C139" s="9" t="s">
        <v>22</v>
      </c>
      <c r="D139" s="15" t="s">
        <v>513</v>
      </c>
      <c r="E139" s="9" t="s">
        <v>24</v>
      </c>
      <c r="F139" s="9" t="s">
        <v>25</v>
      </c>
      <c r="G139" s="15" t="s">
        <v>514</v>
      </c>
      <c r="H139" s="15">
        <v>1988</v>
      </c>
      <c r="I139" s="15" t="s">
        <v>515</v>
      </c>
      <c r="J139" s="16"/>
      <c r="K139" s="10">
        <f>VLOOKUP(D139,'[1]Pahalgam Member Details'!$D$3:$L$326,3,0)</f>
        <v>30500</v>
      </c>
      <c r="L139" s="10">
        <f>VLOOKUP(D139,'[1]Pahalgam Member Details'!$D$3:$L$326,4,0)</f>
        <v>31800</v>
      </c>
      <c r="M139" s="16">
        <v>31800</v>
      </c>
      <c r="N139" s="10" t="str">
        <f>VLOOKUP(D139,'[1]Pahalgam Member Details'!$D$3:$L$326,6,0)</f>
        <v>I.R.M</v>
      </c>
      <c r="O139" s="10">
        <f t="shared" si="8"/>
        <v>0</v>
      </c>
      <c r="P139" s="11" t="e">
        <f>+#REF!-H139</f>
        <v>#REF!</v>
      </c>
      <c r="Q139" s="12">
        <f t="shared" si="9"/>
        <v>25440</v>
      </c>
      <c r="R139" s="12" t="e">
        <f t="shared" si="10"/>
        <v>#REF!</v>
      </c>
      <c r="S139" s="12">
        <f t="shared" si="11"/>
        <v>25440</v>
      </c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7" t="str">
        <f>VLOOKUP(D139,'[1]Pahalgam Member Details'!$D$3:$L$326,9,0)</f>
        <v xml:space="preserve">Application form not filed </v>
      </c>
    </row>
    <row r="140" spans="1:30" x14ac:dyDescent="0.3">
      <c r="A140" s="14">
        <v>139</v>
      </c>
      <c r="B140" s="15" t="s">
        <v>516</v>
      </c>
      <c r="C140" s="9" t="s">
        <v>22</v>
      </c>
      <c r="D140" s="15" t="s">
        <v>517</v>
      </c>
      <c r="E140" s="9" t="s">
        <v>24</v>
      </c>
      <c r="F140" s="9" t="s">
        <v>25</v>
      </c>
      <c r="G140" s="15" t="s">
        <v>518</v>
      </c>
      <c r="H140" s="15">
        <v>1988</v>
      </c>
      <c r="I140" s="15" t="s">
        <v>519</v>
      </c>
      <c r="J140" s="16"/>
      <c r="K140" s="10">
        <f>VLOOKUP(D140,'[1]Pahalgam Member Details'!$D$3:$L$326,3,0)</f>
        <v>21500</v>
      </c>
      <c r="L140" s="10">
        <f>VLOOKUP(D140,'[1]Pahalgam Member Details'!$D$3:$L$326,4,0)</f>
        <v>21500</v>
      </c>
      <c r="M140" s="16">
        <v>21500</v>
      </c>
      <c r="N140" s="10" t="str">
        <f>VLOOKUP(D140,'[1]Pahalgam Member Details'!$D$3:$L$326,6,0)</f>
        <v>file-Miss</v>
      </c>
      <c r="O140" s="10">
        <f t="shared" si="8"/>
        <v>0</v>
      </c>
      <c r="P140" s="11" t="e">
        <f>+#REF!-H140</f>
        <v>#REF!</v>
      </c>
      <c r="Q140" s="12">
        <f t="shared" si="9"/>
        <v>17200</v>
      </c>
      <c r="R140" s="12" t="e">
        <f t="shared" si="10"/>
        <v>#REF!</v>
      </c>
      <c r="S140" s="12">
        <f t="shared" si="11"/>
        <v>17200</v>
      </c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7" t="str">
        <f>VLOOKUP(D140,'[1]Pahalgam Member Details'!$D$3:$L$326,9,0)</f>
        <v>All details of member's missed from file</v>
      </c>
    </row>
    <row r="141" spans="1:30" x14ac:dyDescent="0.3">
      <c r="A141" s="14">
        <v>140</v>
      </c>
      <c r="B141" s="15" t="s">
        <v>520</v>
      </c>
      <c r="C141" s="9" t="s">
        <v>22</v>
      </c>
      <c r="D141" s="15" t="s">
        <v>521</v>
      </c>
      <c r="E141" s="9" t="s">
        <v>24</v>
      </c>
      <c r="F141" s="9" t="s">
        <v>25</v>
      </c>
      <c r="G141" s="15" t="s">
        <v>522</v>
      </c>
      <c r="H141" s="15">
        <v>1988</v>
      </c>
      <c r="I141" s="15" t="s">
        <v>523</v>
      </c>
      <c r="J141" s="16"/>
      <c r="K141" s="10">
        <f>VLOOKUP(D141,'[1]Pahalgam Member Details'!$D$3:$L$326,3,0)</f>
        <v>17500</v>
      </c>
      <c r="L141" s="10">
        <f>VLOOKUP(D141,'[1]Pahalgam Member Details'!$D$3:$L$326,4,0)</f>
        <v>18200</v>
      </c>
      <c r="M141" s="16">
        <v>18200</v>
      </c>
      <c r="N141" s="10" t="str">
        <f>VLOOKUP(D141,'[1]Pahalgam Member Details'!$D$3:$L$326,6,0)</f>
        <v>R.M</v>
      </c>
      <c r="O141" s="10">
        <f t="shared" si="8"/>
        <v>0</v>
      </c>
      <c r="P141" s="11" t="e">
        <f>+#REF!-H141</f>
        <v>#REF!</v>
      </c>
      <c r="Q141" s="12">
        <f t="shared" si="9"/>
        <v>14560</v>
      </c>
      <c r="R141" s="12" t="e">
        <f t="shared" si="10"/>
        <v>#REF!</v>
      </c>
      <c r="S141" s="12">
        <f t="shared" si="11"/>
        <v>14560</v>
      </c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7" t="str">
        <f>VLOOKUP(D141,'[1]Pahalgam Member Details'!$D$3:$L$326,9,0)</f>
        <v>Last communication 10</v>
      </c>
    </row>
    <row r="142" spans="1:30" x14ac:dyDescent="0.3">
      <c r="A142" s="14">
        <v>141</v>
      </c>
      <c r="B142" s="15" t="s">
        <v>524</v>
      </c>
      <c r="C142" s="9" t="s">
        <v>22</v>
      </c>
      <c r="D142" s="15" t="s">
        <v>525</v>
      </c>
      <c r="E142" s="9" t="s">
        <v>24</v>
      </c>
      <c r="F142" s="9" t="s">
        <v>25</v>
      </c>
      <c r="G142" s="15" t="s">
        <v>526</v>
      </c>
      <c r="H142" s="15">
        <v>1988</v>
      </c>
      <c r="I142" s="15" t="s">
        <v>527</v>
      </c>
      <c r="J142" s="16"/>
      <c r="K142" s="10">
        <f>VLOOKUP(D142,'[1]Pahalgam Member Details'!$D$3:$L$326,3,0)</f>
        <v>22500</v>
      </c>
      <c r="L142" s="10">
        <f>VLOOKUP(D142,'[1]Pahalgam Member Details'!$D$3:$L$326,4,0)</f>
        <v>22500</v>
      </c>
      <c r="M142" s="16">
        <v>22500</v>
      </c>
      <c r="N142" s="10" t="str">
        <f>VLOOKUP(D142,'[1]Pahalgam Member Details'!$D$3:$L$326,6,0)</f>
        <v>I.R.M</v>
      </c>
      <c r="O142" s="10">
        <f t="shared" si="8"/>
        <v>0</v>
      </c>
      <c r="P142" s="11" t="e">
        <f>+#REF!-H142</f>
        <v>#REF!</v>
      </c>
      <c r="Q142" s="12">
        <f t="shared" si="9"/>
        <v>18000</v>
      </c>
      <c r="R142" s="12" t="e">
        <f t="shared" si="10"/>
        <v>#REF!</v>
      </c>
      <c r="S142" s="12">
        <f t="shared" si="11"/>
        <v>18000</v>
      </c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7" t="str">
        <f>VLOOKUP(D142,'[1]Pahalgam Member Details'!$D$3:$L$326,9,0)</f>
        <v>Last communication 88</v>
      </c>
    </row>
    <row r="143" spans="1:30" x14ac:dyDescent="0.3">
      <c r="A143" s="14">
        <v>142</v>
      </c>
      <c r="B143" s="15" t="s">
        <v>528</v>
      </c>
      <c r="C143" s="9" t="s">
        <v>22</v>
      </c>
      <c r="D143" s="15" t="s">
        <v>529</v>
      </c>
      <c r="E143" s="9" t="s">
        <v>24</v>
      </c>
      <c r="F143" s="9" t="s">
        <v>25</v>
      </c>
      <c r="G143" s="15" t="s">
        <v>338</v>
      </c>
      <c r="H143" s="15">
        <v>1988</v>
      </c>
      <c r="I143" s="15" t="s">
        <v>530</v>
      </c>
      <c r="J143" s="16"/>
      <c r="K143" s="10">
        <f>VLOOKUP(D143,'[1]Pahalgam Member Details'!$D$3:$L$326,3,0)</f>
        <v>22500</v>
      </c>
      <c r="L143" s="10">
        <f>VLOOKUP(D143,'[1]Pahalgam Member Details'!$D$3:$L$326,4,0)</f>
        <v>22500</v>
      </c>
      <c r="M143" s="16">
        <v>22500</v>
      </c>
      <c r="N143" s="10" t="str">
        <f>VLOOKUP(D143,'[1]Pahalgam Member Details'!$D$3:$L$326,6,0)</f>
        <v>I.R.M</v>
      </c>
      <c r="O143" s="10">
        <f t="shared" si="8"/>
        <v>0</v>
      </c>
      <c r="P143" s="11" t="e">
        <f>+#REF!-H143</f>
        <v>#REF!</v>
      </c>
      <c r="Q143" s="12">
        <f t="shared" si="9"/>
        <v>18000</v>
      </c>
      <c r="R143" s="12" t="e">
        <f t="shared" si="10"/>
        <v>#REF!</v>
      </c>
      <c r="S143" s="12">
        <f t="shared" si="11"/>
        <v>18000</v>
      </c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7" t="str">
        <f>VLOOKUP(D143,'[1]Pahalgam Member Details'!$D$3:$L$326,9,0)</f>
        <v>Last communication 88</v>
      </c>
    </row>
    <row r="144" spans="1:30" x14ac:dyDescent="0.3">
      <c r="A144" s="14">
        <v>143</v>
      </c>
      <c r="B144" s="15" t="s">
        <v>531</v>
      </c>
      <c r="C144" s="9" t="s">
        <v>22</v>
      </c>
      <c r="D144" s="15" t="s">
        <v>532</v>
      </c>
      <c r="E144" s="9" t="s">
        <v>24</v>
      </c>
      <c r="F144" s="9" t="s">
        <v>25</v>
      </c>
      <c r="G144" s="15" t="s">
        <v>533</v>
      </c>
      <c r="H144" s="15">
        <v>1988</v>
      </c>
      <c r="I144" s="15" t="s">
        <v>534</v>
      </c>
      <c r="J144" s="16"/>
      <c r="K144" s="10">
        <f>VLOOKUP(D144,'[1]Pahalgam Member Details'!$D$3:$L$326,3,0)</f>
        <v>30500</v>
      </c>
      <c r="L144" s="10">
        <f>VLOOKUP(D144,'[1]Pahalgam Member Details'!$D$3:$L$326,4,0)</f>
        <v>31800</v>
      </c>
      <c r="M144" s="16">
        <v>31800</v>
      </c>
      <c r="N144" s="10" t="str">
        <f>VLOOKUP(D144,'[1]Pahalgam Member Details'!$D$3:$L$326,6,0)</f>
        <v>I.R.M</v>
      </c>
      <c r="O144" s="10">
        <f t="shared" si="8"/>
        <v>0</v>
      </c>
      <c r="P144" s="11" t="e">
        <f>+#REF!-H144</f>
        <v>#REF!</v>
      </c>
      <c r="Q144" s="12">
        <f t="shared" si="9"/>
        <v>25440</v>
      </c>
      <c r="R144" s="12" t="e">
        <f t="shared" si="10"/>
        <v>#REF!</v>
      </c>
      <c r="S144" s="12">
        <f t="shared" si="11"/>
        <v>25440</v>
      </c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7" t="str">
        <f>VLOOKUP(D144,'[1]Pahalgam Member Details'!$D$3:$L$326,9,0)</f>
        <v>Last communication 88</v>
      </c>
    </row>
    <row r="145" spans="1:30" x14ac:dyDescent="0.3">
      <c r="A145" s="14">
        <v>144</v>
      </c>
      <c r="B145" s="15" t="s">
        <v>535</v>
      </c>
      <c r="C145" s="9" t="s">
        <v>22</v>
      </c>
      <c r="D145" s="15" t="s">
        <v>536</v>
      </c>
      <c r="E145" s="9" t="s">
        <v>24</v>
      </c>
      <c r="F145" s="9" t="s">
        <v>25</v>
      </c>
      <c r="G145" s="15" t="s">
        <v>533</v>
      </c>
      <c r="H145" s="15">
        <v>1988</v>
      </c>
      <c r="I145" s="15" t="s">
        <v>537</v>
      </c>
      <c r="J145" s="16"/>
      <c r="K145" s="10">
        <f>VLOOKUP(D145,'[1]Pahalgam Member Details'!$D$3:$L$326,3,0)</f>
        <v>22500</v>
      </c>
      <c r="L145" s="10">
        <f>VLOOKUP(D145,'[1]Pahalgam Member Details'!$D$3:$L$326,4,0)</f>
        <v>23400</v>
      </c>
      <c r="M145" s="16">
        <v>23400</v>
      </c>
      <c r="N145" s="10" t="str">
        <f>VLOOKUP(D145,'[1]Pahalgam Member Details'!$D$3:$L$326,6,0)</f>
        <v>I.R.M</v>
      </c>
      <c r="O145" s="10">
        <f t="shared" si="8"/>
        <v>0</v>
      </c>
      <c r="P145" s="11" t="e">
        <f>+#REF!-H145</f>
        <v>#REF!</v>
      </c>
      <c r="Q145" s="12">
        <f t="shared" si="9"/>
        <v>18720</v>
      </c>
      <c r="R145" s="12" t="e">
        <f t="shared" si="10"/>
        <v>#REF!</v>
      </c>
      <c r="S145" s="12">
        <f t="shared" si="11"/>
        <v>18720</v>
      </c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7" t="str">
        <f>VLOOKUP(D145,'[1]Pahalgam Member Details'!$D$3:$L$326,9,0)</f>
        <v>Last communication 89</v>
      </c>
    </row>
    <row r="146" spans="1:30" x14ac:dyDescent="0.3">
      <c r="A146" s="14">
        <v>145</v>
      </c>
      <c r="B146" s="15" t="s">
        <v>538</v>
      </c>
      <c r="C146" s="9" t="s">
        <v>22</v>
      </c>
      <c r="D146" s="15" t="s">
        <v>539</v>
      </c>
      <c r="E146" s="9" t="s">
        <v>24</v>
      </c>
      <c r="F146" s="9" t="s">
        <v>25</v>
      </c>
      <c r="G146" s="15" t="s">
        <v>540</v>
      </c>
      <c r="H146" s="15">
        <v>1988</v>
      </c>
      <c r="I146" s="15" t="s">
        <v>541</v>
      </c>
      <c r="J146" s="16"/>
      <c r="K146" s="10">
        <f>VLOOKUP(D146,'[1]Pahalgam Member Details'!$D$3:$L$326,3,0)</f>
        <v>22500</v>
      </c>
      <c r="L146" s="10">
        <f>VLOOKUP(D146,'[1]Pahalgam Member Details'!$D$3:$L$326,4,0)</f>
        <v>23400</v>
      </c>
      <c r="M146" s="16">
        <v>23400</v>
      </c>
      <c r="N146" s="10" t="str">
        <f>VLOOKUP(D146,'[1]Pahalgam Member Details'!$D$3:$L$326,6,0)</f>
        <v>I.R.M</v>
      </c>
      <c r="O146" s="10">
        <f t="shared" si="8"/>
        <v>0</v>
      </c>
      <c r="P146" s="11" t="e">
        <f>+#REF!-H146</f>
        <v>#REF!</v>
      </c>
      <c r="Q146" s="12">
        <f t="shared" si="9"/>
        <v>18720</v>
      </c>
      <c r="R146" s="12" t="e">
        <f t="shared" si="10"/>
        <v>#REF!</v>
      </c>
      <c r="S146" s="12">
        <f t="shared" si="11"/>
        <v>18720</v>
      </c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7" t="str">
        <f>VLOOKUP(D146,'[1]Pahalgam Member Details'!$D$3:$L$326,9,0)</f>
        <v>Last communication 03</v>
      </c>
    </row>
    <row r="147" spans="1:30" x14ac:dyDescent="0.3">
      <c r="A147" s="14">
        <v>146</v>
      </c>
      <c r="B147" s="15" t="s">
        <v>542</v>
      </c>
      <c r="C147" s="9" t="s">
        <v>22</v>
      </c>
      <c r="D147" s="15" t="s">
        <v>543</v>
      </c>
      <c r="E147" s="9" t="s">
        <v>24</v>
      </c>
      <c r="F147" s="9" t="s">
        <v>25</v>
      </c>
      <c r="G147" s="15" t="s">
        <v>544</v>
      </c>
      <c r="H147" s="15">
        <v>1988</v>
      </c>
      <c r="I147" s="15" t="s">
        <v>545</v>
      </c>
      <c r="J147" s="16"/>
      <c r="K147" s="10">
        <f>VLOOKUP(D147,'[1]Pahalgam Member Details'!$D$3:$L$326,3,0)</f>
        <v>30500</v>
      </c>
      <c r="L147" s="10">
        <f>VLOOKUP(D147,'[1]Pahalgam Member Details'!$D$3:$L$326,4,0)</f>
        <v>30500</v>
      </c>
      <c r="M147" s="16">
        <v>30500</v>
      </c>
      <c r="N147" s="10" t="str">
        <f>VLOOKUP(D147,'[1]Pahalgam Member Details'!$D$3:$L$326,6,0)</f>
        <v>I.R.M</v>
      </c>
      <c r="O147" s="10">
        <f t="shared" si="8"/>
        <v>0</v>
      </c>
      <c r="P147" s="11" t="e">
        <f>+#REF!-H147</f>
        <v>#REF!</v>
      </c>
      <c r="Q147" s="12">
        <f t="shared" si="9"/>
        <v>24400</v>
      </c>
      <c r="R147" s="12" t="e">
        <f t="shared" si="10"/>
        <v>#REF!</v>
      </c>
      <c r="S147" s="12">
        <f t="shared" si="11"/>
        <v>24400</v>
      </c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7" t="str">
        <f>VLOOKUP(D147,'[1]Pahalgam Member Details'!$D$3:$L$326,9,0)</f>
        <v>Only application form filed &amp; 3 membership in goa,</v>
      </c>
    </row>
    <row r="148" spans="1:30" x14ac:dyDescent="0.3">
      <c r="A148" s="14">
        <v>147</v>
      </c>
      <c r="B148" s="15" t="s">
        <v>546</v>
      </c>
      <c r="C148" s="9" t="s">
        <v>22</v>
      </c>
      <c r="D148" s="15" t="s">
        <v>547</v>
      </c>
      <c r="E148" s="9" t="s">
        <v>24</v>
      </c>
      <c r="F148" s="9" t="s">
        <v>25</v>
      </c>
      <c r="G148" s="15" t="s">
        <v>548</v>
      </c>
      <c r="H148" s="15">
        <v>1988</v>
      </c>
      <c r="I148" s="15" t="s">
        <v>549</v>
      </c>
      <c r="J148" s="16"/>
      <c r="K148" s="10">
        <f>VLOOKUP(D148,'[1]Pahalgam Member Details'!$D$3:$L$326,3,0)</f>
        <v>22500</v>
      </c>
      <c r="L148" s="10">
        <f>VLOOKUP(D148,'[1]Pahalgam Member Details'!$D$3:$L$326,4,0)</f>
        <v>23400</v>
      </c>
      <c r="M148" s="16">
        <v>23400</v>
      </c>
      <c r="N148" s="10" t="str">
        <f>VLOOKUP(D148,'[1]Pahalgam Member Details'!$D$3:$L$326,6,0)</f>
        <v>I.R.M</v>
      </c>
      <c r="O148" s="10">
        <f t="shared" si="8"/>
        <v>0</v>
      </c>
      <c r="P148" s="11" t="e">
        <f>+#REF!-H148</f>
        <v>#REF!</v>
      </c>
      <c r="Q148" s="12">
        <f t="shared" si="9"/>
        <v>18720</v>
      </c>
      <c r="R148" s="12" t="e">
        <f t="shared" si="10"/>
        <v>#REF!</v>
      </c>
      <c r="S148" s="12">
        <f t="shared" si="11"/>
        <v>18720</v>
      </c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7" t="str">
        <f>VLOOKUP(D148,'[1]Pahalgam Member Details'!$D$3:$L$326,9,0)</f>
        <v>Last communication 10</v>
      </c>
    </row>
    <row r="149" spans="1:30" x14ac:dyDescent="0.3">
      <c r="A149" s="14">
        <v>148</v>
      </c>
      <c r="B149" s="15" t="s">
        <v>550</v>
      </c>
      <c r="C149" s="9" t="s">
        <v>22</v>
      </c>
      <c r="D149" s="15" t="s">
        <v>551</v>
      </c>
      <c r="E149" s="9" t="s">
        <v>24</v>
      </c>
      <c r="F149" s="9" t="s">
        <v>25</v>
      </c>
      <c r="G149" s="15" t="s">
        <v>253</v>
      </c>
      <c r="H149" s="15">
        <v>1988</v>
      </c>
      <c r="I149" s="15" t="s">
        <v>552</v>
      </c>
      <c r="J149" s="16"/>
      <c r="K149" s="10">
        <f>VLOOKUP(D149,'[1]Pahalgam Member Details'!$D$3:$L$326,3,0)</f>
        <v>30500</v>
      </c>
      <c r="L149" s="10">
        <f>VLOOKUP(D149,'[1]Pahalgam Member Details'!$D$3:$L$326,4,0)</f>
        <v>30500</v>
      </c>
      <c r="M149" s="16">
        <v>30500</v>
      </c>
      <c r="N149" s="10" t="str">
        <f>VLOOKUP(D149,'[1]Pahalgam Member Details'!$D$3:$L$326,6,0)</f>
        <v>I.R.M</v>
      </c>
      <c r="O149" s="10">
        <f t="shared" si="8"/>
        <v>0</v>
      </c>
      <c r="P149" s="11" t="e">
        <f>+#REF!-H149</f>
        <v>#REF!</v>
      </c>
      <c r="Q149" s="12">
        <f t="shared" si="9"/>
        <v>24400</v>
      </c>
      <c r="R149" s="12" t="e">
        <f t="shared" si="10"/>
        <v>#REF!</v>
      </c>
      <c r="S149" s="12">
        <f t="shared" si="11"/>
        <v>24400</v>
      </c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7" t="str">
        <f>VLOOKUP(D149,'[1]Pahalgam Member Details'!$D$3:$L$326,9,0)</f>
        <v>Last communication 08</v>
      </c>
    </row>
    <row r="150" spans="1:30" x14ac:dyDescent="0.3">
      <c r="A150" s="14">
        <v>149</v>
      </c>
      <c r="B150" s="15" t="s">
        <v>553</v>
      </c>
      <c r="C150" s="9" t="s">
        <v>22</v>
      </c>
      <c r="D150" s="15" t="s">
        <v>554</v>
      </c>
      <c r="E150" s="9" t="s">
        <v>24</v>
      </c>
      <c r="F150" s="9" t="s">
        <v>25</v>
      </c>
      <c r="G150" s="15" t="s">
        <v>555</v>
      </c>
      <c r="H150" s="15">
        <v>1988</v>
      </c>
      <c r="I150" s="15" t="s">
        <v>556</v>
      </c>
      <c r="J150" s="16"/>
      <c r="K150" s="10">
        <f>VLOOKUP(D150,'[1]Pahalgam Member Details'!$D$3:$L$326,3,0)</f>
        <v>30500</v>
      </c>
      <c r="L150" s="10">
        <f>VLOOKUP(D150,'[1]Pahalgam Member Details'!$D$3:$L$326,4,0)</f>
        <v>31800</v>
      </c>
      <c r="M150" s="16">
        <v>31800</v>
      </c>
      <c r="N150" s="10" t="str">
        <f>VLOOKUP(D150,'[1]Pahalgam Member Details'!$D$3:$L$326,6,0)</f>
        <v>I.R.M</v>
      </c>
      <c r="O150" s="10">
        <f t="shared" si="8"/>
        <v>0</v>
      </c>
      <c r="P150" s="11" t="e">
        <f>+#REF!-H150</f>
        <v>#REF!</v>
      </c>
      <c r="Q150" s="12">
        <f t="shared" si="9"/>
        <v>25440</v>
      </c>
      <c r="R150" s="12" t="e">
        <f t="shared" si="10"/>
        <v>#REF!</v>
      </c>
      <c r="S150" s="12">
        <f t="shared" si="11"/>
        <v>25440</v>
      </c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7" t="str">
        <f>VLOOKUP(D150,'[1]Pahalgam Member Details'!$D$3:$L$326,9,0)</f>
        <v>Last communication 94</v>
      </c>
    </row>
    <row r="151" spans="1:30" x14ac:dyDescent="0.3">
      <c r="A151" s="14">
        <v>150</v>
      </c>
      <c r="B151" s="15" t="s">
        <v>557</v>
      </c>
      <c r="C151" s="9" t="s">
        <v>22</v>
      </c>
      <c r="D151" s="15" t="s">
        <v>558</v>
      </c>
      <c r="E151" s="9" t="s">
        <v>24</v>
      </c>
      <c r="F151" s="9" t="s">
        <v>25</v>
      </c>
      <c r="G151" s="15" t="s">
        <v>559</v>
      </c>
      <c r="H151" s="15">
        <v>1988</v>
      </c>
      <c r="I151" s="15" t="s">
        <v>560</v>
      </c>
      <c r="J151" s="16"/>
      <c r="K151" s="10">
        <f>VLOOKUP(D151,'[1]Pahalgam Member Details'!$D$3:$L$326,3,0)</f>
        <v>17500</v>
      </c>
      <c r="L151" s="10">
        <f>VLOOKUP(D151,'[1]Pahalgam Member Details'!$D$3:$L$326,4,0)</f>
        <v>17500</v>
      </c>
      <c r="M151" s="16">
        <v>17500</v>
      </c>
      <c r="N151" s="10" t="str">
        <f>VLOOKUP(D151,'[1]Pahalgam Member Details'!$D$3:$L$326,6,0)</f>
        <v>I.R.M</v>
      </c>
      <c r="O151" s="10">
        <f t="shared" si="8"/>
        <v>0</v>
      </c>
      <c r="P151" s="11" t="e">
        <f>+#REF!-H151</f>
        <v>#REF!</v>
      </c>
      <c r="Q151" s="12">
        <f t="shared" si="9"/>
        <v>14000</v>
      </c>
      <c r="R151" s="12" t="e">
        <f t="shared" si="10"/>
        <v>#REF!</v>
      </c>
      <c r="S151" s="12">
        <f t="shared" si="11"/>
        <v>14000</v>
      </c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7" t="str">
        <f>VLOOKUP(D151,'[1]Pahalgam Member Details'!$D$3:$L$326,9,0)</f>
        <v>Last communication 02, total 3 membership (One Goa)</v>
      </c>
    </row>
    <row r="152" spans="1:30" x14ac:dyDescent="0.3">
      <c r="A152" s="14">
        <v>151</v>
      </c>
      <c r="B152" s="15" t="s">
        <v>561</v>
      </c>
      <c r="C152" s="9" t="s">
        <v>22</v>
      </c>
      <c r="D152" s="15" t="s">
        <v>562</v>
      </c>
      <c r="E152" s="9" t="s">
        <v>24</v>
      </c>
      <c r="F152" s="9" t="s">
        <v>25</v>
      </c>
      <c r="G152" s="15" t="s">
        <v>563</v>
      </c>
      <c r="H152" s="15">
        <v>1988</v>
      </c>
      <c r="I152" s="15" t="s">
        <v>564</v>
      </c>
      <c r="J152" s="16"/>
      <c r="K152" s="10">
        <f>VLOOKUP(D152,'[1]Pahalgam Member Details'!$D$3:$L$326,3,0)</f>
        <v>17500</v>
      </c>
      <c r="L152" s="10">
        <f>VLOOKUP(D152,'[1]Pahalgam Member Details'!$D$3:$L$326,4,0)</f>
        <v>17500</v>
      </c>
      <c r="M152" s="16">
        <v>17500</v>
      </c>
      <c r="N152" s="10" t="str">
        <f>VLOOKUP(D152,'[1]Pahalgam Member Details'!$D$3:$L$326,6,0)</f>
        <v>I.R.M</v>
      </c>
      <c r="O152" s="10">
        <f t="shared" si="8"/>
        <v>0</v>
      </c>
      <c r="P152" s="11" t="e">
        <f>+#REF!-H152</f>
        <v>#REF!</v>
      </c>
      <c r="Q152" s="12">
        <f t="shared" si="9"/>
        <v>14000</v>
      </c>
      <c r="R152" s="12" t="e">
        <f t="shared" si="10"/>
        <v>#REF!</v>
      </c>
      <c r="S152" s="12">
        <f t="shared" si="11"/>
        <v>14000</v>
      </c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7" t="str">
        <f>VLOOKUP(D152,'[1]Pahalgam Member Details'!$D$3:$L$326,9,0)</f>
        <v>Last communication 96</v>
      </c>
    </row>
    <row r="153" spans="1:30" x14ac:dyDescent="0.3">
      <c r="A153" s="14">
        <v>152</v>
      </c>
      <c r="B153" s="15" t="s">
        <v>565</v>
      </c>
      <c r="C153" s="9" t="s">
        <v>22</v>
      </c>
      <c r="D153" s="15" t="s">
        <v>566</v>
      </c>
      <c r="E153" s="9" t="s">
        <v>24</v>
      </c>
      <c r="F153" s="9" t="s">
        <v>25</v>
      </c>
      <c r="G153" s="15" t="s">
        <v>378</v>
      </c>
      <c r="H153" s="15">
        <v>1988</v>
      </c>
      <c r="I153" s="15" t="s">
        <v>567</v>
      </c>
      <c r="J153" s="16"/>
      <c r="K153" s="10">
        <f>VLOOKUP(D153,'[1]Pahalgam Member Details'!$D$3:$L$326,3,0)</f>
        <v>22500</v>
      </c>
      <c r="L153" s="10">
        <f>VLOOKUP(D153,'[1]Pahalgam Member Details'!$D$3:$L$326,4,0)</f>
        <v>23400</v>
      </c>
      <c r="M153" s="16">
        <v>23400</v>
      </c>
      <c r="N153" s="10" t="str">
        <f>VLOOKUP(D153,'[1]Pahalgam Member Details'!$D$3:$L$326,6,0)</f>
        <v>I.R.M</v>
      </c>
      <c r="O153" s="10">
        <f t="shared" si="8"/>
        <v>0</v>
      </c>
      <c r="P153" s="11" t="e">
        <f>+#REF!-H153</f>
        <v>#REF!</v>
      </c>
      <c r="Q153" s="12">
        <f t="shared" si="9"/>
        <v>18720</v>
      </c>
      <c r="R153" s="12" t="e">
        <f t="shared" si="10"/>
        <v>#REF!</v>
      </c>
      <c r="S153" s="12">
        <f t="shared" si="11"/>
        <v>18720</v>
      </c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7" t="str">
        <f>VLOOKUP(D153,'[1]Pahalgam Member Details'!$D$3:$L$326,9,0)</f>
        <v>Legal documents filed</v>
      </c>
    </row>
    <row r="154" spans="1:30" x14ac:dyDescent="0.3">
      <c r="A154" s="14">
        <v>153</v>
      </c>
      <c r="B154" s="15" t="s">
        <v>568</v>
      </c>
      <c r="C154" s="9" t="s">
        <v>22</v>
      </c>
      <c r="D154" s="15" t="s">
        <v>569</v>
      </c>
      <c r="E154" s="9" t="s">
        <v>24</v>
      </c>
      <c r="F154" s="9" t="s">
        <v>25</v>
      </c>
      <c r="G154" s="15" t="s">
        <v>570</v>
      </c>
      <c r="H154" s="15">
        <v>1987</v>
      </c>
      <c r="I154" s="15" t="s">
        <v>571</v>
      </c>
      <c r="J154" s="16"/>
      <c r="K154" s="10">
        <f>VLOOKUP(D154,'[1]Pahalgam Member Details'!$D$3:$L$326,3,0)</f>
        <v>30500</v>
      </c>
      <c r="L154" s="10">
        <f>VLOOKUP(D154,'[1]Pahalgam Member Details'!$D$3:$L$326,4,0)</f>
        <v>30500</v>
      </c>
      <c r="M154" s="16">
        <v>30500</v>
      </c>
      <c r="N154" s="10" t="str">
        <f>VLOOKUP(D154,'[1]Pahalgam Member Details'!$D$3:$L$326,6,0)</f>
        <v>I.R.M</v>
      </c>
      <c r="O154" s="10">
        <f t="shared" si="8"/>
        <v>0</v>
      </c>
      <c r="P154" s="11" t="e">
        <f>+#REF!-H154</f>
        <v>#REF!</v>
      </c>
      <c r="Q154" s="12">
        <f t="shared" si="9"/>
        <v>24400</v>
      </c>
      <c r="R154" s="12" t="e">
        <f t="shared" si="10"/>
        <v>#REF!</v>
      </c>
      <c r="S154" s="12">
        <f t="shared" si="11"/>
        <v>24400</v>
      </c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7" t="str">
        <f>VLOOKUP(D154,'[1]Pahalgam Member Details'!$D$3:$L$326,9,0)</f>
        <v>Last communication till 06</v>
      </c>
    </row>
    <row r="155" spans="1:30" x14ac:dyDescent="0.3">
      <c r="A155" s="14">
        <v>154</v>
      </c>
      <c r="B155" s="15" t="s">
        <v>572</v>
      </c>
      <c r="C155" s="9" t="s">
        <v>22</v>
      </c>
      <c r="D155" s="15" t="s">
        <v>573</v>
      </c>
      <c r="E155" s="9" t="s">
        <v>24</v>
      </c>
      <c r="F155" s="9" t="s">
        <v>25</v>
      </c>
      <c r="G155" s="15" t="s">
        <v>570</v>
      </c>
      <c r="H155" s="15">
        <v>1987</v>
      </c>
      <c r="I155" s="15" t="s">
        <v>571</v>
      </c>
      <c r="J155" s="16"/>
      <c r="K155" s="10">
        <f>VLOOKUP(D155,'[1]Pahalgam Member Details'!$D$3:$L$326,3,0)</f>
        <v>30500</v>
      </c>
      <c r="L155" s="10">
        <f>VLOOKUP(D155,'[1]Pahalgam Member Details'!$D$3:$L$326,4,0)</f>
        <v>30500</v>
      </c>
      <c r="M155" s="16">
        <v>30500</v>
      </c>
      <c r="N155" s="10" t="str">
        <f>VLOOKUP(D155,'[1]Pahalgam Member Details'!$D$3:$L$326,6,0)</f>
        <v>I.R.M</v>
      </c>
      <c r="O155" s="10">
        <f t="shared" si="8"/>
        <v>0</v>
      </c>
      <c r="P155" s="11" t="e">
        <f>+#REF!-H155</f>
        <v>#REF!</v>
      </c>
      <c r="Q155" s="12">
        <f t="shared" si="9"/>
        <v>24400</v>
      </c>
      <c r="R155" s="12" t="e">
        <f t="shared" si="10"/>
        <v>#REF!</v>
      </c>
      <c r="S155" s="12">
        <f t="shared" si="11"/>
        <v>24400</v>
      </c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7" t="str">
        <f>VLOOKUP(D155,'[1]Pahalgam Member Details'!$D$3:$L$326,9,0)</f>
        <v>Last communication till 09</v>
      </c>
    </row>
    <row r="156" spans="1:30" x14ac:dyDescent="0.3">
      <c r="A156" s="14">
        <v>155</v>
      </c>
      <c r="B156" s="15" t="s">
        <v>574</v>
      </c>
      <c r="C156" s="9" t="s">
        <v>22</v>
      </c>
      <c r="D156" s="15" t="s">
        <v>575</v>
      </c>
      <c r="E156" s="9" t="s">
        <v>24</v>
      </c>
      <c r="F156" s="9" t="s">
        <v>25</v>
      </c>
      <c r="G156" s="15" t="s">
        <v>125</v>
      </c>
      <c r="H156" s="15">
        <v>1987</v>
      </c>
      <c r="I156" s="15" t="s">
        <v>576</v>
      </c>
      <c r="J156" s="16"/>
      <c r="K156" s="10">
        <f>VLOOKUP(D156,'[1]Pahalgam Member Details'!$D$3:$L$326,3,0)</f>
        <v>22000</v>
      </c>
      <c r="L156" s="10">
        <f>VLOOKUP(D156,'[1]Pahalgam Member Details'!$D$3:$L$326,4,0)</f>
        <v>22900</v>
      </c>
      <c r="M156" s="16">
        <v>22900</v>
      </c>
      <c r="N156" s="10" t="str">
        <f>VLOOKUP(D156,'[1]Pahalgam Member Details'!$D$3:$L$326,6,0)</f>
        <v>I.R.M</v>
      </c>
      <c r="O156" s="10">
        <f t="shared" si="8"/>
        <v>0</v>
      </c>
      <c r="P156" s="11" t="e">
        <f>+#REF!-H156</f>
        <v>#REF!</v>
      </c>
      <c r="Q156" s="12">
        <f t="shared" si="9"/>
        <v>18320</v>
      </c>
      <c r="R156" s="12" t="e">
        <f t="shared" si="10"/>
        <v>#REF!</v>
      </c>
      <c r="S156" s="12">
        <f t="shared" si="11"/>
        <v>18320</v>
      </c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7" t="str">
        <f>VLOOKUP(D156,'[1]Pahalgam Member Details'!$D$3:$L$326,9,0)</f>
        <v>Last comunication 96</v>
      </c>
    </row>
    <row r="157" spans="1:30" x14ac:dyDescent="0.3">
      <c r="A157" s="14">
        <v>3310</v>
      </c>
      <c r="B157" s="15" t="s">
        <v>577</v>
      </c>
      <c r="C157" s="9" t="s">
        <v>22</v>
      </c>
      <c r="D157" s="15" t="s">
        <v>578</v>
      </c>
      <c r="E157" s="9" t="s">
        <v>24</v>
      </c>
      <c r="F157" s="9" t="s">
        <v>25</v>
      </c>
      <c r="G157" s="15" t="s">
        <v>579</v>
      </c>
      <c r="H157" s="15">
        <v>1988</v>
      </c>
      <c r="I157" s="16" t="s">
        <v>580</v>
      </c>
      <c r="J157" s="15"/>
      <c r="K157" s="10">
        <f>VLOOKUP(D157,'[1]Pahalgam Member Details'!$D$3:$L$326,3,0)</f>
        <v>22500</v>
      </c>
      <c r="L157" s="10">
        <f>VLOOKUP(D157,'[1]Pahalgam Member Details'!$D$3:$L$326,4,0)</f>
        <v>22500</v>
      </c>
      <c r="M157" s="16">
        <v>22500</v>
      </c>
      <c r="N157" s="10" t="str">
        <f>VLOOKUP(D157,'[1]Pahalgam Member Details'!$D$3:$L$326,6,0)</f>
        <v>I.R.M</v>
      </c>
      <c r="O157" s="10">
        <f t="shared" si="8"/>
        <v>0</v>
      </c>
      <c r="P157" s="11" t="e">
        <f>+#REF!-H157</f>
        <v>#REF!</v>
      </c>
      <c r="Q157" s="12">
        <f t="shared" si="9"/>
        <v>18000</v>
      </c>
      <c r="R157" s="12" t="e">
        <f t="shared" si="10"/>
        <v>#REF!</v>
      </c>
      <c r="S157" s="12">
        <f t="shared" si="11"/>
        <v>18000</v>
      </c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7" t="str">
        <f>VLOOKUP(D157,'[1]Pahalgam Member Details'!$D$3:$L$326,9,0)</f>
        <v>Last comunication 92</v>
      </c>
    </row>
    <row r="158" spans="1:30" x14ac:dyDescent="0.3">
      <c r="A158" s="14">
        <v>156</v>
      </c>
      <c r="B158" s="15" t="s">
        <v>581</v>
      </c>
      <c r="C158" s="9" t="s">
        <v>22</v>
      </c>
      <c r="D158" s="15" t="s">
        <v>582</v>
      </c>
      <c r="E158" s="9" t="s">
        <v>24</v>
      </c>
      <c r="F158" s="9" t="s">
        <v>25</v>
      </c>
      <c r="G158" s="15" t="s">
        <v>583</v>
      </c>
      <c r="H158" s="15">
        <v>1988</v>
      </c>
      <c r="I158" s="15" t="s">
        <v>584</v>
      </c>
      <c r="J158" s="16"/>
      <c r="K158" s="10">
        <f>VLOOKUP(D158,'[1]Pahalgam Member Details'!$D$3:$L$326,3,0)</f>
        <v>22500</v>
      </c>
      <c r="L158" s="10">
        <f>VLOOKUP(D158,'[1]Pahalgam Member Details'!$D$3:$L$326,4,0)</f>
        <v>23400</v>
      </c>
      <c r="M158" s="16">
        <v>23400</v>
      </c>
      <c r="N158" s="10" t="str">
        <f>VLOOKUP(D158,'[1]Pahalgam Member Details'!$D$3:$L$326,6,0)</f>
        <v>I.R.M</v>
      </c>
      <c r="O158" s="10">
        <f t="shared" si="8"/>
        <v>0</v>
      </c>
      <c r="P158" s="11" t="e">
        <f>+#REF!-H158</f>
        <v>#REF!</v>
      </c>
      <c r="Q158" s="12">
        <f t="shared" si="9"/>
        <v>18720</v>
      </c>
      <c r="R158" s="12" t="e">
        <f t="shared" si="10"/>
        <v>#REF!</v>
      </c>
      <c r="S158" s="12">
        <f t="shared" si="11"/>
        <v>18720</v>
      </c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7" t="str">
        <f>VLOOKUP(D158,'[1]Pahalgam Member Details'!$D$3:$L$326,9,0)</f>
        <v>Last comunication 88</v>
      </c>
    </row>
    <row r="159" spans="1:30" x14ac:dyDescent="0.3">
      <c r="A159" s="14">
        <v>157</v>
      </c>
      <c r="B159" s="15" t="s">
        <v>585</v>
      </c>
      <c r="C159" s="9" t="s">
        <v>22</v>
      </c>
      <c r="D159" s="15" t="s">
        <v>586</v>
      </c>
      <c r="E159" s="9" t="s">
        <v>24</v>
      </c>
      <c r="F159" s="9" t="s">
        <v>25</v>
      </c>
      <c r="G159" s="15" t="s">
        <v>587</v>
      </c>
      <c r="H159" s="15">
        <v>1988</v>
      </c>
      <c r="I159" s="15" t="s">
        <v>588</v>
      </c>
      <c r="J159" s="16"/>
      <c r="K159" s="10">
        <f>VLOOKUP(D159,'[1]Pahalgam Member Details'!$D$3:$L$326,3,0)</f>
        <v>22500</v>
      </c>
      <c r="L159" s="10">
        <f>VLOOKUP(D159,'[1]Pahalgam Member Details'!$D$3:$L$326,4,0)</f>
        <v>23400</v>
      </c>
      <c r="M159" s="16">
        <v>23400</v>
      </c>
      <c r="N159" s="10" t="str">
        <f>VLOOKUP(D159,'[1]Pahalgam Member Details'!$D$3:$L$326,6,0)</f>
        <v>I.R.M</v>
      </c>
      <c r="O159" s="10">
        <f t="shared" si="8"/>
        <v>0</v>
      </c>
      <c r="P159" s="11" t="e">
        <f>+#REF!-H159</f>
        <v>#REF!</v>
      </c>
      <c r="Q159" s="12">
        <f t="shared" si="9"/>
        <v>18720</v>
      </c>
      <c r="R159" s="12" t="e">
        <f t="shared" si="10"/>
        <v>#REF!</v>
      </c>
      <c r="S159" s="12">
        <f t="shared" si="11"/>
        <v>18720</v>
      </c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7" t="str">
        <f>VLOOKUP(D159,'[1]Pahalgam Member Details'!$D$3:$L$326,9,0)</f>
        <v>Last communication 97</v>
      </c>
    </row>
    <row r="160" spans="1:30" x14ac:dyDescent="0.3">
      <c r="A160" s="14">
        <v>158</v>
      </c>
      <c r="B160" s="15" t="s">
        <v>589</v>
      </c>
      <c r="C160" s="9" t="s">
        <v>22</v>
      </c>
      <c r="D160" s="15" t="s">
        <v>590</v>
      </c>
      <c r="E160" s="9" t="s">
        <v>24</v>
      </c>
      <c r="F160" s="9" t="s">
        <v>25</v>
      </c>
      <c r="G160" s="15" t="s">
        <v>45</v>
      </c>
      <c r="H160" s="15">
        <v>1988</v>
      </c>
      <c r="I160" s="15" t="s">
        <v>591</v>
      </c>
      <c r="J160" s="16"/>
      <c r="K160" s="10">
        <f>VLOOKUP(D160,'[1]Pahalgam Member Details'!$D$3:$L$326,3,0)</f>
        <v>30500</v>
      </c>
      <c r="L160" s="10">
        <f>VLOOKUP(D160,'[1]Pahalgam Member Details'!$D$3:$L$326,4,0)</f>
        <v>31800</v>
      </c>
      <c r="M160" s="16">
        <v>31800</v>
      </c>
      <c r="N160" s="10" t="str">
        <f>VLOOKUP(D160,'[1]Pahalgam Member Details'!$D$3:$L$326,6,0)</f>
        <v>I.R.M</v>
      </c>
      <c r="O160" s="10">
        <f t="shared" si="8"/>
        <v>0</v>
      </c>
      <c r="P160" s="11" t="e">
        <f>+#REF!-H160</f>
        <v>#REF!</v>
      </c>
      <c r="Q160" s="12">
        <f t="shared" si="9"/>
        <v>25440</v>
      </c>
      <c r="R160" s="12" t="e">
        <f t="shared" si="10"/>
        <v>#REF!</v>
      </c>
      <c r="S160" s="12">
        <f t="shared" si="11"/>
        <v>25440</v>
      </c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7" t="str">
        <f>VLOOKUP(D160,'[1]Pahalgam Member Details'!$D$3:$L$326,9,0)</f>
        <v>Last communication 91</v>
      </c>
    </row>
    <row r="161" spans="1:30" x14ac:dyDescent="0.3">
      <c r="A161" s="14">
        <v>159</v>
      </c>
      <c r="B161" s="15" t="s">
        <v>592</v>
      </c>
      <c r="C161" s="9" t="s">
        <v>22</v>
      </c>
      <c r="D161" s="15" t="s">
        <v>593</v>
      </c>
      <c r="E161" s="9" t="s">
        <v>24</v>
      </c>
      <c r="F161" s="9" t="s">
        <v>25</v>
      </c>
      <c r="G161" s="15" t="s">
        <v>570</v>
      </c>
      <c r="H161" s="15">
        <v>1987</v>
      </c>
      <c r="I161" s="15" t="s">
        <v>594</v>
      </c>
      <c r="J161" s="16"/>
      <c r="K161" s="10">
        <f>VLOOKUP(D161,'[1]Pahalgam Member Details'!$D$3:$L$326,3,0)</f>
        <v>22000</v>
      </c>
      <c r="L161" s="10">
        <f>VLOOKUP(D161,'[1]Pahalgam Member Details'!$D$3:$L$326,4,0)</f>
        <v>22900</v>
      </c>
      <c r="M161" s="16">
        <v>22900</v>
      </c>
      <c r="N161" s="10" t="str">
        <f>VLOOKUP(D161,'[1]Pahalgam Member Details'!$D$3:$L$326,6,0)</f>
        <v>I.R.M</v>
      </c>
      <c r="O161" s="10">
        <f t="shared" si="8"/>
        <v>0</v>
      </c>
      <c r="P161" s="11" t="e">
        <f>+#REF!-H161</f>
        <v>#REF!</v>
      </c>
      <c r="Q161" s="12">
        <f t="shared" si="9"/>
        <v>18320</v>
      </c>
      <c r="R161" s="12" t="e">
        <f t="shared" si="10"/>
        <v>#REF!</v>
      </c>
      <c r="S161" s="12">
        <f t="shared" si="11"/>
        <v>18320</v>
      </c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7" t="str">
        <f>VLOOKUP(D161,'[1]Pahalgam Member Details'!$D$3:$L$326,9,0)</f>
        <v>Last comunication 93</v>
      </c>
    </row>
    <row r="162" spans="1:30" x14ac:dyDescent="0.3">
      <c r="A162" s="14">
        <v>160</v>
      </c>
      <c r="B162" s="15" t="s">
        <v>595</v>
      </c>
      <c r="C162" s="9" t="s">
        <v>22</v>
      </c>
      <c r="D162" s="15" t="s">
        <v>596</v>
      </c>
      <c r="E162" s="9" t="s">
        <v>24</v>
      </c>
      <c r="F162" s="9" t="s">
        <v>25</v>
      </c>
      <c r="G162" s="15" t="s">
        <v>597</v>
      </c>
      <c r="H162" s="15">
        <v>1988</v>
      </c>
      <c r="I162" s="15" t="s">
        <v>598</v>
      </c>
      <c r="J162" s="16"/>
      <c r="K162" s="10">
        <f>VLOOKUP(D162,'[1]Pahalgam Member Details'!$D$3:$L$326,3,0)</f>
        <v>30500</v>
      </c>
      <c r="L162" s="10">
        <f>VLOOKUP(D162,'[1]Pahalgam Member Details'!$D$3:$L$326,4,0)</f>
        <v>31800</v>
      </c>
      <c r="M162" s="16">
        <v>31800</v>
      </c>
      <c r="N162" s="10" t="str">
        <f>VLOOKUP(D162,'[1]Pahalgam Member Details'!$D$3:$L$326,6,0)</f>
        <v>I.R.M</v>
      </c>
      <c r="O162" s="10">
        <f t="shared" si="8"/>
        <v>0</v>
      </c>
      <c r="P162" s="11" t="e">
        <f>+#REF!-H162</f>
        <v>#REF!</v>
      </c>
      <c r="Q162" s="12">
        <f t="shared" si="9"/>
        <v>25440</v>
      </c>
      <c r="R162" s="12" t="e">
        <f t="shared" si="10"/>
        <v>#REF!</v>
      </c>
      <c r="S162" s="12">
        <f t="shared" si="11"/>
        <v>25440</v>
      </c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7" t="str">
        <f>VLOOKUP(D162,'[1]Pahalgam Member Details'!$D$3:$L$326,9,0)</f>
        <v>Last communication 95</v>
      </c>
    </row>
    <row r="163" spans="1:30" x14ac:dyDescent="0.3">
      <c r="A163" s="14">
        <v>161</v>
      </c>
      <c r="B163" s="15" t="s">
        <v>599</v>
      </c>
      <c r="C163" s="9" t="s">
        <v>22</v>
      </c>
      <c r="D163" s="15" t="s">
        <v>600</v>
      </c>
      <c r="E163" s="9" t="s">
        <v>24</v>
      </c>
      <c r="F163" s="9" t="s">
        <v>25</v>
      </c>
      <c r="G163" s="15" t="s">
        <v>601</v>
      </c>
      <c r="H163" s="15">
        <v>1988</v>
      </c>
      <c r="I163" s="15" t="s">
        <v>602</v>
      </c>
      <c r="J163" s="16"/>
      <c r="K163" s="10">
        <f>VLOOKUP(D163,'[1]Pahalgam Member Details'!$D$3:$L$326,3,0)</f>
        <v>22500</v>
      </c>
      <c r="L163" s="10">
        <f>VLOOKUP(D163,'[1]Pahalgam Member Details'!$D$3:$L$326,4,0)</f>
        <v>23400</v>
      </c>
      <c r="M163" s="16">
        <v>23400</v>
      </c>
      <c r="N163" s="10" t="str">
        <f>VLOOKUP(D163,'[1]Pahalgam Member Details'!$D$3:$L$326,6,0)</f>
        <v>I.R.M</v>
      </c>
      <c r="O163" s="10">
        <f t="shared" si="8"/>
        <v>0</v>
      </c>
      <c r="P163" s="11" t="e">
        <f>+#REF!-H163</f>
        <v>#REF!</v>
      </c>
      <c r="Q163" s="12">
        <f t="shared" si="9"/>
        <v>18720</v>
      </c>
      <c r="R163" s="12" t="e">
        <f t="shared" si="10"/>
        <v>#REF!</v>
      </c>
      <c r="S163" s="12">
        <f t="shared" si="11"/>
        <v>18720</v>
      </c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7" t="str">
        <f>VLOOKUP(D163,'[1]Pahalgam Member Details'!$D$3:$L$326,9,0)</f>
        <v>Last communication 92</v>
      </c>
    </row>
    <row r="164" spans="1:30" x14ac:dyDescent="0.3">
      <c r="A164" s="14">
        <v>162</v>
      </c>
      <c r="B164" s="15" t="s">
        <v>603</v>
      </c>
      <c r="C164" s="9" t="s">
        <v>22</v>
      </c>
      <c r="D164" s="15" t="s">
        <v>604</v>
      </c>
      <c r="E164" s="9" t="s">
        <v>24</v>
      </c>
      <c r="F164" s="9" t="s">
        <v>25</v>
      </c>
      <c r="G164" s="15" t="s">
        <v>605</v>
      </c>
      <c r="H164" s="15">
        <v>1988</v>
      </c>
      <c r="I164" s="15" t="s">
        <v>606</v>
      </c>
      <c r="J164" s="16"/>
      <c r="K164" s="10">
        <f>VLOOKUP(D164,'[1]Pahalgam Member Details'!$D$3:$L$326,3,0)</f>
        <v>22500</v>
      </c>
      <c r="L164" s="10">
        <f>VLOOKUP(D164,'[1]Pahalgam Member Details'!$D$3:$L$326,4,0)</f>
        <v>23400</v>
      </c>
      <c r="M164" s="16">
        <v>23400</v>
      </c>
      <c r="N164" s="10" t="str">
        <f>VLOOKUP(D164,'[1]Pahalgam Member Details'!$D$3:$L$326,6,0)</f>
        <v>I.R.M</v>
      </c>
      <c r="O164" s="10">
        <f t="shared" si="8"/>
        <v>0</v>
      </c>
      <c r="P164" s="11" t="e">
        <f>+#REF!-H164</f>
        <v>#REF!</v>
      </c>
      <c r="Q164" s="12">
        <f t="shared" si="9"/>
        <v>18720</v>
      </c>
      <c r="R164" s="12" t="e">
        <f t="shared" si="10"/>
        <v>#REF!</v>
      </c>
      <c r="S164" s="12">
        <f t="shared" si="11"/>
        <v>18720</v>
      </c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7" t="str">
        <f>VLOOKUP(D164,'[1]Pahalgam Member Details'!$D$3:$L$326,9,0)</f>
        <v>Last communication 93</v>
      </c>
    </row>
    <row r="165" spans="1:30" x14ac:dyDescent="0.3">
      <c r="A165" s="14">
        <v>163</v>
      </c>
      <c r="B165" s="15" t="s">
        <v>607</v>
      </c>
      <c r="C165" s="9" t="s">
        <v>22</v>
      </c>
      <c r="D165" s="15" t="s">
        <v>608</v>
      </c>
      <c r="E165" s="9" t="s">
        <v>24</v>
      </c>
      <c r="F165" s="9" t="s">
        <v>25</v>
      </c>
      <c r="G165" s="15" t="s">
        <v>609</v>
      </c>
      <c r="H165" s="15">
        <v>1988</v>
      </c>
      <c r="I165" s="15" t="s">
        <v>610</v>
      </c>
      <c r="J165" s="16"/>
      <c r="K165" s="10">
        <f>VLOOKUP(D165,'[1]Pahalgam Member Details'!$D$3:$L$326,3,0)</f>
        <v>30500</v>
      </c>
      <c r="L165" s="10">
        <f>VLOOKUP(D165,'[1]Pahalgam Member Details'!$D$3:$L$326,4,0)</f>
        <v>31800</v>
      </c>
      <c r="M165" s="16">
        <v>31800</v>
      </c>
      <c r="N165" s="10" t="str">
        <f>VLOOKUP(D165,'[1]Pahalgam Member Details'!$D$3:$L$326,6,0)</f>
        <v>I.R.M</v>
      </c>
      <c r="O165" s="10">
        <f t="shared" si="8"/>
        <v>0</v>
      </c>
      <c r="P165" s="11" t="e">
        <f>+#REF!-H165</f>
        <v>#REF!</v>
      </c>
      <c r="Q165" s="12">
        <f t="shared" si="9"/>
        <v>25440</v>
      </c>
      <c r="R165" s="12" t="e">
        <f t="shared" si="10"/>
        <v>#REF!</v>
      </c>
      <c r="S165" s="12">
        <f t="shared" si="11"/>
        <v>25440</v>
      </c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7" t="str">
        <f>VLOOKUP(D165,'[1]Pahalgam Member Details'!$D$3:$L$326,9,0)</f>
        <v>Last communication 04, total 2 membership</v>
      </c>
    </row>
    <row r="166" spans="1:30" x14ac:dyDescent="0.3">
      <c r="A166" s="14">
        <v>164</v>
      </c>
      <c r="B166" s="15" t="s">
        <v>611</v>
      </c>
      <c r="C166" s="9" t="s">
        <v>22</v>
      </c>
      <c r="D166" s="15" t="s">
        <v>612</v>
      </c>
      <c r="E166" s="9" t="s">
        <v>24</v>
      </c>
      <c r="F166" s="9" t="s">
        <v>25</v>
      </c>
      <c r="G166" s="15" t="s">
        <v>613</v>
      </c>
      <c r="H166" s="15">
        <v>1989</v>
      </c>
      <c r="I166" s="15" t="s">
        <v>614</v>
      </c>
      <c r="J166" s="16"/>
      <c r="K166" s="10">
        <f>VLOOKUP(D166,'[1]Pahalgam Member Details'!$D$3:$L$326,3,0)</f>
        <v>17500</v>
      </c>
      <c r="L166" s="10">
        <f>VLOOKUP(D166,'[1]Pahalgam Member Details'!$D$3:$L$326,4,0)</f>
        <v>18200</v>
      </c>
      <c r="M166" s="16">
        <v>18200</v>
      </c>
      <c r="N166" s="10" t="str">
        <f>VLOOKUP(D166,'[1]Pahalgam Member Details'!$D$3:$L$326,6,0)</f>
        <v>I.R.M</v>
      </c>
      <c r="O166" s="10">
        <f t="shared" si="8"/>
        <v>0</v>
      </c>
      <c r="P166" s="11" t="e">
        <f>+#REF!-H166</f>
        <v>#REF!</v>
      </c>
      <c r="Q166" s="12">
        <f t="shared" si="9"/>
        <v>14560</v>
      </c>
      <c r="R166" s="12" t="e">
        <f t="shared" si="10"/>
        <v>#REF!</v>
      </c>
      <c r="S166" s="12">
        <f t="shared" si="11"/>
        <v>14560</v>
      </c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7" t="str">
        <f>VLOOKUP(D166,'[1]Pahalgam Member Details'!$D$3:$L$326,9,0)</f>
        <v>Last communication 09</v>
      </c>
    </row>
    <row r="167" spans="1:30" x14ac:dyDescent="0.3">
      <c r="A167" s="14">
        <v>165</v>
      </c>
      <c r="B167" s="15" t="s">
        <v>615</v>
      </c>
      <c r="C167" s="9" t="s">
        <v>22</v>
      </c>
      <c r="D167" s="15" t="s">
        <v>616</v>
      </c>
      <c r="E167" s="9" t="s">
        <v>24</v>
      </c>
      <c r="F167" s="9" t="s">
        <v>25</v>
      </c>
      <c r="G167" s="15" t="s">
        <v>613</v>
      </c>
      <c r="H167" s="15">
        <v>1989</v>
      </c>
      <c r="I167" s="15" t="s">
        <v>617</v>
      </c>
      <c r="J167" s="16"/>
      <c r="K167" s="10">
        <f>VLOOKUP(D167,'[1]Pahalgam Member Details'!$D$3:$L$326,3,0)</f>
        <v>17500</v>
      </c>
      <c r="L167" s="10">
        <f>VLOOKUP(D167,'[1]Pahalgam Member Details'!$D$3:$L$326,4,0)</f>
        <v>18200</v>
      </c>
      <c r="M167" s="16">
        <v>18200</v>
      </c>
      <c r="N167" s="10" t="str">
        <f>VLOOKUP(D167,'[1]Pahalgam Member Details'!$D$3:$L$326,6,0)</f>
        <v>I.R.M</v>
      </c>
      <c r="O167" s="10">
        <f t="shared" si="8"/>
        <v>0</v>
      </c>
      <c r="P167" s="11" t="e">
        <f>+#REF!-H167</f>
        <v>#REF!</v>
      </c>
      <c r="Q167" s="12">
        <f t="shared" si="9"/>
        <v>14560</v>
      </c>
      <c r="R167" s="12" t="e">
        <f t="shared" si="10"/>
        <v>#REF!</v>
      </c>
      <c r="S167" s="12">
        <f t="shared" si="11"/>
        <v>14560</v>
      </c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7" t="str">
        <f>VLOOKUP(D167,'[1]Pahalgam Member Details'!$D$3:$L$326,9,0)</f>
        <v>Last communication 08</v>
      </c>
    </row>
    <row r="168" spans="1:30" x14ac:dyDescent="0.3">
      <c r="A168" s="14">
        <v>166</v>
      </c>
      <c r="B168" s="15" t="s">
        <v>618</v>
      </c>
      <c r="C168" s="9" t="s">
        <v>22</v>
      </c>
      <c r="D168" s="15" t="s">
        <v>619</v>
      </c>
      <c r="E168" s="9" t="s">
        <v>24</v>
      </c>
      <c r="F168" s="9" t="s">
        <v>25</v>
      </c>
      <c r="G168" s="15" t="s">
        <v>620</v>
      </c>
      <c r="H168" s="15">
        <v>1989</v>
      </c>
      <c r="I168" s="15" t="s">
        <v>621</v>
      </c>
      <c r="J168" s="16"/>
      <c r="K168" s="10">
        <f>VLOOKUP(D168,'[1]Pahalgam Member Details'!$D$3:$L$326,3,0)</f>
        <v>17500</v>
      </c>
      <c r="L168" s="10">
        <f>VLOOKUP(D168,'[1]Pahalgam Member Details'!$D$3:$L$326,4,0)</f>
        <v>18200</v>
      </c>
      <c r="M168" s="16">
        <v>18200</v>
      </c>
      <c r="N168" s="10" t="str">
        <f>VLOOKUP(D168,'[1]Pahalgam Member Details'!$D$3:$L$326,6,0)</f>
        <v>I.R.M</v>
      </c>
      <c r="O168" s="10">
        <f t="shared" si="8"/>
        <v>0</v>
      </c>
      <c r="P168" s="11" t="e">
        <f>+#REF!-H168</f>
        <v>#REF!</v>
      </c>
      <c r="Q168" s="12">
        <f t="shared" si="9"/>
        <v>14560</v>
      </c>
      <c r="R168" s="12" t="e">
        <f t="shared" si="10"/>
        <v>#REF!</v>
      </c>
      <c r="S168" s="12">
        <f t="shared" si="11"/>
        <v>14560</v>
      </c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7" t="str">
        <f>VLOOKUP(D168,'[1]Pahalgam Member Details'!$D$3:$L$326,9,0)</f>
        <v>Last communication 89</v>
      </c>
    </row>
    <row r="169" spans="1:30" x14ac:dyDescent="0.3">
      <c r="A169" s="14">
        <v>167</v>
      </c>
      <c r="B169" s="15" t="s">
        <v>622</v>
      </c>
      <c r="C169" s="9" t="s">
        <v>22</v>
      </c>
      <c r="D169" s="15" t="s">
        <v>623</v>
      </c>
      <c r="E169" s="9" t="s">
        <v>24</v>
      </c>
      <c r="F169" s="9" t="s">
        <v>25</v>
      </c>
      <c r="G169" s="15" t="s">
        <v>620</v>
      </c>
      <c r="H169" s="15">
        <v>1989</v>
      </c>
      <c r="I169" s="15" t="s">
        <v>624</v>
      </c>
      <c r="J169" s="16"/>
      <c r="K169" s="10">
        <f>VLOOKUP(D169,'[1]Pahalgam Member Details'!$D$3:$L$326,3,0)</f>
        <v>17500</v>
      </c>
      <c r="L169" s="10">
        <f>VLOOKUP(D169,'[1]Pahalgam Member Details'!$D$3:$L$326,4,0)</f>
        <v>18200</v>
      </c>
      <c r="M169" s="16">
        <v>18200</v>
      </c>
      <c r="N169" s="10" t="str">
        <f>VLOOKUP(D169,'[1]Pahalgam Member Details'!$D$3:$L$326,6,0)</f>
        <v>I.R.M</v>
      </c>
      <c r="O169" s="10">
        <f t="shared" si="8"/>
        <v>0</v>
      </c>
      <c r="P169" s="11" t="e">
        <f>+#REF!-H169</f>
        <v>#REF!</v>
      </c>
      <c r="Q169" s="12">
        <f t="shared" si="9"/>
        <v>14560</v>
      </c>
      <c r="R169" s="12" t="e">
        <f t="shared" si="10"/>
        <v>#REF!</v>
      </c>
      <c r="S169" s="12">
        <f t="shared" si="11"/>
        <v>14560</v>
      </c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7" t="str">
        <f>VLOOKUP(D169,'[1]Pahalgam Member Details'!$D$3:$L$326,9,0)</f>
        <v>Last communication 89</v>
      </c>
    </row>
    <row r="170" spans="1:30" x14ac:dyDescent="0.3">
      <c r="A170" s="14">
        <v>168</v>
      </c>
      <c r="B170" s="15" t="s">
        <v>625</v>
      </c>
      <c r="C170" s="9" t="s">
        <v>22</v>
      </c>
      <c r="D170" s="15" t="s">
        <v>626</v>
      </c>
      <c r="E170" s="9" t="s">
        <v>24</v>
      </c>
      <c r="F170" s="9" t="s">
        <v>25</v>
      </c>
      <c r="G170" s="15" t="s">
        <v>199</v>
      </c>
      <c r="H170" s="15">
        <v>1989</v>
      </c>
      <c r="I170" s="15" t="s">
        <v>627</v>
      </c>
      <c r="J170" s="16"/>
      <c r="K170" s="10">
        <f>VLOOKUP(D170,'[1]Pahalgam Member Details'!$D$3:$L$326,3,0)</f>
        <v>17500</v>
      </c>
      <c r="L170" s="10">
        <f>VLOOKUP(D170,'[1]Pahalgam Member Details'!$D$3:$L$326,4,0)</f>
        <v>18200</v>
      </c>
      <c r="M170" s="16">
        <v>18200</v>
      </c>
      <c r="N170" s="10" t="str">
        <f>VLOOKUP(D170,'[1]Pahalgam Member Details'!$D$3:$L$326,6,0)</f>
        <v>I.R.M</v>
      </c>
      <c r="O170" s="10">
        <f t="shared" si="8"/>
        <v>0</v>
      </c>
      <c r="P170" s="11" t="e">
        <f>+#REF!-H170</f>
        <v>#REF!</v>
      </c>
      <c r="Q170" s="12">
        <f t="shared" si="9"/>
        <v>14560</v>
      </c>
      <c r="R170" s="12" t="e">
        <f t="shared" si="10"/>
        <v>#REF!</v>
      </c>
      <c r="S170" s="12">
        <f t="shared" si="11"/>
        <v>14560</v>
      </c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7" t="str">
        <f>VLOOKUP(D170,'[1]Pahalgam Member Details'!$D$3:$L$326,9,0)</f>
        <v>Last communication 89</v>
      </c>
    </row>
    <row r="171" spans="1:30" x14ac:dyDescent="0.3">
      <c r="A171" s="14">
        <v>169</v>
      </c>
      <c r="B171" s="15" t="s">
        <v>628</v>
      </c>
      <c r="C171" s="9" t="s">
        <v>22</v>
      </c>
      <c r="D171" s="15" t="s">
        <v>629</v>
      </c>
      <c r="E171" s="9" t="s">
        <v>24</v>
      </c>
      <c r="F171" s="9" t="s">
        <v>25</v>
      </c>
      <c r="G171" s="15" t="s">
        <v>199</v>
      </c>
      <c r="H171" s="15">
        <v>1989</v>
      </c>
      <c r="I171" s="15" t="s">
        <v>630</v>
      </c>
      <c r="J171" s="16"/>
      <c r="K171" s="10">
        <f>VLOOKUP(D171,'[1]Pahalgam Member Details'!$D$3:$L$326,3,0)</f>
        <v>17500</v>
      </c>
      <c r="L171" s="10">
        <f>VLOOKUP(D171,'[1]Pahalgam Member Details'!$D$3:$L$326,4,0)</f>
        <v>18200</v>
      </c>
      <c r="M171" s="16">
        <v>18200</v>
      </c>
      <c r="N171" s="10" t="str">
        <f>VLOOKUP(D171,'[1]Pahalgam Member Details'!$D$3:$L$326,6,0)</f>
        <v>I.R.M</v>
      </c>
      <c r="O171" s="10">
        <f t="shared" si="8"/>
        <v>0</v>
      </c>
      <c r="P171" s="11" t="e">
        <f>+#REF!-H171</f>
        <v>#REF!</v>
      </c>
      <c r="Q171" s="12">
        <f t="shared" si="9"/>
        <v>14560</v>
      </c>
      <c r="R171" s="12" t="e">
        <f t="shared" si="10"/>
        <v>#REF!</v>
      </c>
      <c r="S171" s="12">
        <f t="shared" si="11"/>
        <v>14560</v>
      </c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7" t="str">
        <f>VLOOKUP(D171,'[1]Pahalgam Member Details'!$D$3:$L$326,9,0)</f>
        <v>Last communication 89</v>
      </c>
    </row>
    <row r="172" spans="1:30" x14ac:dyDescent="0.3">
      <c r="A172" s="14">
        <v>170</v>
      </c>
      <c r="B172" s="15" t="s">
        <v>631</v>
      </c>
      <c r="C172" s="9" t="s">
        <v>22</v>
      </c>
      <c r="D172" s="15" t="s">
        <v>632</v>
      </c>
      <c r="E172" s="9" t="s">
        <v>24</v>
      </c>
      <c r="F172" s="9" t="s">
        <v>25</v>
      </c>
      <c r="G172" s="15" t="s">
        <v>199</v>
      </c>
      <c r="H172" s="15">
        <v>1989</v>
      </c>
      <c r="I172" s="15" t="s">
        <v>633</v>
      </c>
      <c r="J172" s="16"/>
      <c r="K172" s="10">
        <f>VLOOKUP(D172,'[1]Pahalgam Member Details'!$D$3:$L$326,3,0)</f>
        <v>22500</v>
      </c>
      <c r="L172" s="10">
        <f>VLOOKUP(D172,'[1]Pahalgam Member Details'!$D$3:$L$326,4,0)</f>
        <v>23400</v>
      </c>
      <c r="M172" s="16">
        <v>23400</v>
      </c>
      <c r="N172" s="10" t="str">
        <f>VLOOKUP(D172,'[1]Pahalgam Member Details'!$D$3:$L$326,6,0)</f>
        <v>I.R.M</v>
      </c>
      <c r="O172" s="10">
        <f t="shared" si="8"/>
        <v>0</v>
      </c>
      <c r="P172" s="11" t="e">
        <f>+#REF!-H172</f>
        <v>#REF!</v>
      </c>
      <c r="Q172" s="12">
        <f t="shared" si="9"/>
        <v>18720</v>
      </c>
      <c r="R172" s="12" t="e">
        <f t="shared" si="10"/>
        <v>#REF!</v>
      </c>
      <c r="S172" s="12">
        <f t="shared" si="11"/>
        <v>18720</v>
      </c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7" t="str">
        <f>VLOOKUP(D172,'[1]Pahalgam Member Details'!$D$3:$L$326,9,0)</f>
        <v>Last communication 05</v>
      </c>
    </row>
    <row r="173" spans="1:30" x14ac:dyDescent="0.3">
      <c r="A173" s="14">
        <v>171</v>
      </c>
      <c r="B173" s="15" t="s">
        <v>634</v>
      </c>
      <c r="C173" s="9" t="s">
        <v>22</v>
      </c>
      <c r="D173" s="15" t="s">
        <v>635</v>
      </c>
      <c r="E173" s="9" t="s">
        <v>24</v>
      </c>
      <c r="F173" s="9" t="s">
        <v>25</v>
      </c>
      <c r="G173" s="15" t="s">
        <v>636</v>
      </c>
      <c r="H173" s="15">
        <v>1989</v>
      </c>
      <c r="I173" s="15" t="s">
        <v>637</v>
      </c>
      <c r="J173" s="16"/>
      <c r="K173" s="10">
        <f>VLOOKUP(D173,'[1]Pahalgam Member Details'!$D$3:$L$326,3,0)</f>
        <v>17500</v>
      </c>
      <c r="L173" s="10">
        <f>VLOOKUP(D173,'[1]Pahalgam Member Details'!$D$3:$L$326,4,0)</f>
        <v>13900</v>
      </c>
      <c r="M173" s="16">
        <v>13900</v>
      </c>
      <c r="N173" s="10" t="str">
        <f>VLOOKUP(D173,'[1]Pahalgam Member Details'!$D$3:$L$326,6,0)</f>
        <v>File-Miss</v>
      </c>
      <c r="O173" s="10">
        <f t="shared" si="8"/>
        <v>0</v>
      </c>
      <c r="P173" s="11" t="e">
        <f>+#REF!-H173</f>
        <v>#REF!</v>
      </c>
      <c r="Q173" s="12">
        <f t="shared" si="9"/>
        <v>11120</v>
      </c>
      <c r="R173" s="12" t="e">
        <f t="shared" si="10"/>
        <v>#REF!</v>
      </c>
      <c r="S173" s="12">
        <f t="shared" si="11"/>
        <v>11120</v>
      </c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7" t="str">
        <f>VLOOKUP(D173,'[1]Pahalgam Member Details'!$D$3:$L$326,9,0)</f>
        <v>All detail of member's missed from file</v>
      </c>
    </row>
    <row r="174" spans="1:30" ht="28.8" x14ac:dyDescent="0.3">
      <c r="A174" s="14">
        <v>172</v>
      </c>
      <c r="B174" s="15" t="s">
        <v>638</v>
      </c>
      <c r="C174" s="9" t="s">
        <v>22</v>
      </c>
      <c r="D174" s="15" t="s">
        <v>639</v>
      </c>
      <c r="E174" s="9" t="s">
        <v>24</v>
      </c>
      <c r="F174" s="9" t="s">
        <v>25</v>
      </c>
      <c r="G174" s="15" t="s">
        <v>640</v>
      </c>
      <c r="H174" s="15">
        <v>1989</v>
      </c>
      <c r="I174" s="15" t="s">
        <v>641</v>
      </c>
      <c r="J174" s="16"/>
      <c r="K174" s="10">
        <f>VLOOKUP(D174,'[1]Pahalgam Member Details'!$D$3:$L$326,3,0)</f>
        <v>31800</v>
      </c>
      <c r="L174" s="10">
        <f>VLOOKUP(D174,'[1]Pahalgam Member Details'!$D$3:$L$326,4,0)</f>
        <v>25400</v>
      </c>
      <c r="M174" s="16">
        <v>25400</v>
      </c>
      <c r="N174" s="10" t="str">
        <f>VLOOKUP(D174,'[1]Pahalgam Member Details'!$D$3:$L$326,6,0)</f>
        <v>Outstanding</v>
      </c>
      <c r="O174" s="10">
        <f t="shared" si="8"/>
        <v>0</v>
      </c>
      <c r="P174" s="11" t="e">
        <f>+#REF!-H174</f>
        <v>#REF!</v>
      </c>
      <c r="Q174" s="12">
        <f t="shared" si="9"/>
        <v>20320</v>
      </c>
      <c r="R174" s="12" t="e">
        <f t="shared" si="10"/>
        <v>#REF!</v>
      </c>
      <c r="S174" s="12">
        <f t="shared" si="11"/>
        <v>20320</v>
      </c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7" t="str">
        <f>VLOOKUP(D174,'[1]Pahalgam Member Details'!$D$3:$L$326,9,0)</f>
        <v>Last communication 89
(Outastanding Rs 6400/-)</v>
      </c>
    </row>
    <row r="175" spans="1:30" ht="28.8" x14ac:dyDescent="0.3">
      <c r="A175" s="14">
        <v>173</v>
      </c>
      <c r="B175" s="15" t="s">
        <v>642</v>
      </c>
      <c r="C175" s="9" t="s">
        <v>22</v>
      </c>
      <c r="D175" s="15" t="s">
        <v>643</v>
      </c>
      <c r="E175" s="9" t="s">
        <v>24</v>
      </c>
      <c r="F175" s="9" t="s">
        <v>25</v>
      </c>
      <c r="G175" s="15" t="s">
        <v>282</v>
      </c>
      <c r="H175" s="15">
        <v>1989</v>
      </c>
      <c r="I175" s="15" t="s">
        <v>644</v>
      </c>
      <c r="J175" s="16"/>
      <c r="K175" s="10">
        <f>VLOOKUP(D175,'[1]Pahalgam Member Details'!$D$3:$L$326,3,0)</f>
        <v>23400</v>
      </c>
      <c r="L175" s="10">
        <f>VLOOKUP(D175,'[1]Pahalgam Member Details'!$D$3:$L$326,4,0)</f>
        <v>16400</v>
      </c>
      <c r="M175" s="16">
        <v>16400</v>
      </c>
      <c r="N175" s="10" t="str">
        <f>VLOOKUP(D175,'[1]Pahalgam Member Details'!$D$3:$L$326,6,0)</f>
        <v>Outstanding</v>
      </c>
      <c r="O175" s="10">
        <f t="shared" si="8"/>
        <v>0</v>
      </c>
      <c r="P175" s="11" t="e">
        <f>+#REF!-H175</f>
        <v>#REF!</v>
      </c>
      <c r="Q175" s="12">
        <f t="shared" si="9"/>
        <v>13120</v>
      </c>
      <c r="R175" s="12" t="e">
        <f t="shared" si="10"/>
        <v>#REF!</v>
      </c>
      <c r="S175" s="12">
        <f t="shared" si="11"/>
        <v>13120</v>
      </c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7" t="str">
        <f>VLOOKUP(D175,'[1]Pahalgam Member Details'!$D$3:$L$326,9,0)</f>
        <v>Last communication 95
(Outstanding Rs 7000/-)</v>
      </c>
    </row>
    <row r="176" spans="1:30" x14ac:dyDescent="0.3">
      <c r="A176" s="14">
        <v>174</v>
      </c>
      <c r="B176" s="15" t="s">
        <v>645</v>
      </c>
      <c r="C176" s="9" t="s">
        <v>22</v>
      </c>
      <c r="D176" s="15" t="s">
        <v>646</v>
      </c>
      <c r="E176" s="9" t="s">
        <v>24</v>
      </c>
      <c r="F176" s="9" t="s">
        <v>25</v>
      </c>
      <c r="G176" s="15" t="s">
        <v>647</v>
      </c>
      <c r="H176" s="15">
        <v>1989</v>
      </c>
      <c r="I176" s="15" t="s">
        <v>648</v>
      </c>
      <c r="J176" s="16"/>
      <c r="K176" s="10">
        <f>VLOOKUP(D176,'[1]Pahalgam Member Details'!$D$3:$L$326,3,0)</f>
        <v>17500</v>
      </c>
      <c r="L176" s="10">
        <f>VLOOKUP(D176,'[1]Pahalgam Member Details'!$D$3:$L$326,4,0)</f>
        <v>18200</v>
      </c>
      <c r="M176" s="16">
        <v>18200</v>
      </c>
      <c r="N176" s="10" t="str">
        <f>VLOOKUP(D176,'[1]Pahalgam Member Details'!$D$3:$L$326,6,0)</f>
        <v>I.R.M</v>
      </c>
      <c r="O176" s="10">
        <f t="shared" si="8"/>
        <v>0</v>
      </c>
      <c r="P176" s="11" t="e">
        <f>+#REF!-H176</f>
        <v>#REF!</v>
      </c>
      <c r="Q176" s="12">
        <f t="shared" si="9"/>
        <v>14560</v>
      </c>
      <c r="R176" s="12" t="e">
        <f t="shared" si="10"/>
        <v>#REF!</v>
      </c>
      <c r="S176" s="12">
        <f t="shared" si="11"/>
        <v>14560</v>
      </c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7" t="str">
        <f>VLOOKUP(D176,'[1]Pahalgam Member Details'!$D$3:$L$326,9,0)</f>
        <v>Last communication 89</v>
      </c>
    </row>
    <row r="177" spans="1:30" ht="28.8" x14ac:dyDescent="0.3">
      <c r="A177" s="14">
        <v>175</v>
      </c>
      <c r="B177" s="15" t="s">
        <v>649</v>
      </c>
      <c r="C177" s="9" t="s">
        <v>22</v>
      </c>
      <c r="D177" s="15" t="s">
        <v>650</v>
      </c>
      <c r="E177" s="9" t="s">
        <v>24</v>
      </c>
      <c r="F177" s="9" t="s">
        <v>25</v>
      </c>
      <c r="G177" s="15" t="s">
        <v>651</v>
      </c>
      <c r="H177" s="15">
        <v>1989</v>
      </c>
      <c r="I177" s="15" t="s">
        <v>652</v>
      </c>
      <c r="J177" s="16"/>
      <c r="K177" s="10">
        <f>VLOOKUP(D177,'[1]Pahalgam Member Details'!$D$3:$L$326,3,0)</f>
        <v>18200</v>
      </c>
      <c r="L177" s="10">
        <f>VLOOKUP(D177,'[1]Pahalgam Member Details'!$D$3:$L$326,4,0)</f>
        <v>12800</v>
      </c>
      <c r="M177" s="16">
        <v>12800</v>
      </c>
      <c r="N177" s="10" t="str">
        <f>VLOOKUP(D177,'[1]Pahalgam Member Details'!$D$3:$L$326,6,0)</f>
        <v>Outstanding</v>
      </c>
      <c r="O177" s="10">
        <f t="shared" si="8"/>
        <v>0</v>
      </c>
      <c r="P177" s="11" t="e">
        <f>+#REF!-H177</f>
        <v>#REF!</v>
      </c>
      <c r="Q177" s="12">
        <f t="shared" si="9"/>
        <v>10240</v>
      </c>
      <c r="R177" s="12" t="e">
        <f t="shared" si="10"/>
        <v>#REF!</v>
      </c>
      <c r="S177" s="12">
        <f t="shared" si="11"/>
        <v>10240</v>
      </c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7" t="str">
        <f>VLOOKUP(D177,'[1]Pahalgam Member Details'!$D$3:$L$326,9,0)</f>
        <v>Last communication 90
(Outstanding Rs 5400/-)</v>
      </c>
    </row>
    <row r="178" spans="1:30" x14ac:dyDescent="0.3">
      <c r="A178" s="14">
        <v>176</v>
      </c>
      <c r="B178" s="15" t="s">
        <v>653</v>
      </c>
      <c r="C178" s="9" t="s">
        <v>22</v>
      </c>
      <c r="D178" s="15" t="s">
        <v>654</v>
      </c>
      <c r="E178" s="9" t="s">
        <v>24</v>
      </c>
      <c r="F178" s="9" t="s">
        <v>25</v>
      </c>
      <c r="G178" s="15" t="s">
        <v>655</v>
      </c>
      <c r="H178" s="15">
        <v>1989</v>
      </c>
      <c r="I178" s="15" t="s">
        <v>656</v>
      </c>
      <c r="J178" s="16"/>
      <c r="K178" s="10">
        <f>VLOOKUP(D178,'[1]Pahalgam Member Details'!$D$3:$L$326,3,0)</f>
        <v>30500</v>
      </c>
      <c r="L178" s="10">
        <f>VLOOKUP(D178,'[1]Pahalgam Member Details'!$D$3:$L$326,4,0)</f>
        <v>31800</v>
      </c>
      <c r="M178" s="16">
        <v>31800</v>
      </c>
      <c r="N178" s="10" t="str">
        <f>VLOOKUP(D178,'[1]Pahalgam Member Details'!$D$3:$L$326,6,0)</f>
        <v>I.R.M</v>
      </c>
      <c r="O178" s="10">
        <f t="shared" si="8"/>
        <v>0</v>
      </c>
      <c r="P178" s="11" t="e">
        <f>+#REF!-H178</f>
        <v>#REF!</v>
      </c>
      <c r="Q178" s="12">
        <f t="shared" si="9"/>
        <v>25440</v>
      </c>
      <c r="R178" s="12" t="e">
        <f t="shared" si="10"/>
        <v>#REF!</v>
      </c>
      <c r="S178" s="12">
        <f t="shared" si="11"/>
        <v>25440</v>
      </c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7" t="str">
        <f>VLOOKUP(D178,'[1]Pahalgam Member Details'!$D$3:$L$326,9,0)</f>
        <v>Last communication 06</v>
      </c>
    </row>
    <row r="179" spans="1:30" x14ac:dyDescent="0.3">
      <c r="A179" s="14">
        <v>177</v>
      </c>
      <c r="B179" s="15" t="s">
        <v>657</v>
      </c>
      <c r="C179" s="9" t="s">
        <v>22</v>
      </c>
      <c r="D179" s="15" t="s">
        <v>658</v>
      </c>
      <c r="E179" s="9" t="s">
        <v>24</v>
      </c>
      <c r="F179" s="9" t="s">
        <v>25</v>
      </c>
      <c r="G179" s="15" t="s">
        <v>294</v>
      </c>
      <c r="H179" s="15">
        <v>1989</v>
      </c>
      <c r="I179" s="15" t="s">
        <v>659</v>
      </c>
      <c r="J179" s="16"/>
      <c r="K179" s="10">
        <f>VLOOKUP(D179,'[1]Pahalgam Member Details'!$D$3:$L$326,3,0)</f>
        <v>17500</v>
      </c>
      <c r="L179" s="10">
        <f>VLOOKUP(D179,'[1]Pahalgam Member Details'!$D$3:$L$326,4,0)</f>
        <v>18200</v>
      </c>
      <c r="M179" s="16">
        <v>18200</v>
      </c>
      <c r="N179" s="10" t="str">
        <f>VLOOKUP(D179,'[1]Pahalgam Member Details'!$D$3:$L$326,6,0)</f>
        <v>I.R.M</v>
      </c>
      <c r="O179" s="10">
        <f t="shared" si="8"/>
        <v>0</v>
      </c>
      <c r="P179" s="11" t="e">
        <f>+#REF!-H179</f>
        <v>#REF!</v>
      </c>
      <c r="Q179" s="12">
        <f t="shared" si="9"/>
        <v>14560</v>
      </c>
      <c r="R179" s="12" t="e">
        <f t="shared" si="10"/>
        <v>#REF!</v>
      </c>
      <c r="S179" s="12">
        <f t="shared" si="11"/>
        <v>14560</v>
      </c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7" t="str">
        <f>VLOOKUP(D179,'[1]Pahalgam Member Details'!$D$3:$L$326,9,0)</f>
        <v>Last communication 89</v>
      </c>
    </row>
    <row r="180" spans="1:30" x14ac:dyDescent="0.3">
      <c r="A180" s="14">
        <v>178</v>
      </c>
      <c r="B180" s="15" t="s">
        <v>660</v>
      </c>
      <c r="C180" s="9" t="s">
        <v>22</v>
      </c>
      <c r="D180" s="15" t="s">
        <v>661</v>
      </c>
      <c r="E180" s="9" t="s">
        <v>24</v>
      </c>
      <c r="F180" s="9" t="s">
        <v>25</v>
      </c>
      <c r="G180" s="15" t="s">
        <v>662</v>
      </c>
      <c r="H180" s="15">
        <v>1989</v>
      </c>
      <c r="I180" s="15" t="s">
        <v>659</v>
      </c>
      <c r="J180" s="16"/>
      <c r="K180" s="10">
        <f>VLOOKUP(D180,'[1]Pahalgam Member Details'!$D$3:$L$326,3,0)</f>
        <v>17500</v>
      </c>
      <c r="L180" s="10">
        <f>VLOOKUP(D180,'[1]Pahalgam Member Details'!$D$3:$L$326,4,0)</f>
        <v>18200</v>
      </c>
      <c r="M180" s="16">
        <v>18200</v>
      </c>
      <c r="N180" s="10" t="str">
        <f>VLOOKUP(D180,'[1]Pahalgam Member Details'!$D$3:$L$326,6,0)</f>
        <v>I.R.M</v>
      </c>
      <c r="O180" s="10">
        <f t="shared" si="8"/>
        <v>0</v>
      </c>
      <c r="P180" s="11" t="e">
        <f>+#REF!-H180</f>
        <v>#REF!</v>
      </c>
      <c r="Q180" s="12">
        <f t="shared" si="9"/>
        <v>14560</v>
      </c>
      <c r="R180" s="12" t="e">
        <f t="shared" si="10"/>
        <v>#REF!</v>
      </c>
      <c r="S180" s="12">
        <f t="shared" si="11"/>
        <v>14560</v>
      </c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7" t="str">
        <f>VLOOKUP(D180,'[1]Pahalgam Member Details'!$D$3:$L$326,9,0)</f>
        <v>Last communication 89</v>
      </c>
    </row>
    <row r="181" spans="1:30" x14ac:dyDescent="0.3">
      <c r="A181" s="14">
        <v>179</v>
      </c>
      <c r="B181" s="15" t="s">
        <v>663</v>
      </c>
      <c r="C181" s="9" t="s">
        <v>22</v>
      </c>
      <c r="D181" s="15" t="s">
        <v>664</v>
      </c>
      <c r="E181" s="9" t="s">
        <v>24</v>
      </c>
      <c r="F181" s="9" t="s">
        <v>25</v>
      </c>
      <c r="G181" s="15" t="s">
        <v>665</v>
      </c>
      <c r="H181" s="15">
        <v>1989</v>
      </c>
      <c r="I181" s="15" t="s">
        <v>666</v>
      </c>
      <c r="J181" s="16"/>
      <c r="K181" s="10">
        <f>VLOOKUP(D181,'[1]Pahalgam Member Details'!$D$3:$L$326,3,0)</f>
        <v>17500</v>
      </c>
      <c r="L181" s="10">
        <f>VLOOKUP(D181,'[1]Pahalgam Member Details'!$D$3:$L$326,4,0)</f>
        <v>17500</v>
      </c>
      <c r="M181" s="16">
        <v>17500</v>
      </c>
      <c r="N181" s="10" t="str">
        <f>VLOOKUP(D181,'[1]Pahalgam Member Details'!$D$3:$L$326,6,0)</f>
        <v>I.R.M</v>
      </c>
      <c r="O181" s="10">
        <f t="shared" si="8"/>
        <v>0</v>
      </c>
      <c r="P181" s="11" t="e">
        <f>+#REF!-H181</f>
        <v>#REF!</v>
      </c>
      <c r="Q181" s="12">
        <f t="shared" si="9"/>
        <v>14000</v>
      </c>
      <c r="R181" s="12" t="e">
        <f t="shared" si="10"/>
        <v>#REF!</v>
      </c>
      <c r="S181" s="12">
        <f t="shared" si="11"/>
        <v>14000</v>
      </c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7" t="str">
        <f>VLOOKUP(D181,'[1]Pahalgam Member Details'!$D$3:$L$326,9,0)</f>
        <v>Last communication 89</v>
      </c>
    </row>
    <row r="182" spans="1:30" x14ac:dyDescent="0.3">
      <c r="A182" s="14">
        <v>180</v>
      </c>
      <c r="B182" s="15" t="s">
        <v>667</v>
      </c>
      <c r="C182" s="9" t="s">
        <v>22</v>
      </c>
      <c r="D182" s="15" t="s">
        <v>668</v>
      </c>
      <c r="E182" s="9" t="s">
        <v>24</v>
      </c>
      <c r="F182" s="9" t="s">
        <v>25</v>
      </c>
      <c r="G182" s="15" t="s">
        <v>669</v>
      </c>
      <c r="H182" s="15">
        <v>1989</v>
      </c>
      <c r="I182" s="15" t="s">
        <v>670</v>
      </c>
      <c r="J182" s="16"/>
      <c r="K182" s="10">
        <f>VLOOKUP(D182,'[1]Pahalgam Member Details'!$D$3:$L$326,3,0)</f>
        <v>22500</v>
      </c>
      <c r="L182" s="10">
        <f>VLOOKUP(D182,'[1]Pahalgam Member Details'!$D$3:$L$326,4,0)</f>
        <v>23400</v>
      </c>
      <c r="M182" s="16">
        <v>23400</v>
      </c>
      <c r="N182" s="10" t="str">
        <f>VLOOKUP(D182,'[1]Pahalgam Member Details'!$D$3:$L$326,6,0)</f>
        <v>I.R.M</v>
      </c>
      <c r="O182" s="10">
        <f t="shared" si="8"/>
        <v>0</v>
      </c>
      <c r="P182" s="11" t="e">
        <f>+#REF!-H182</f>
        <v>#REF!</v>
      </c>
      <c r="Q182" s="12">
        <f t="shared" si="9"/>
        <v>18720</v>
      </c>
      <c r="R182" s="12" t="e">
        <f t="shared" si="10"/>
        <v>#REF!</v>
      </c>
      <c r="S182" s="12">
        <f t="shared" si="11"/>
        <v>18720</v>
      </c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7" t="str">
        <f>VLOOKUP(D182,'[1]Pahalgam Member Details'!$D$3:$L$326,9,0)</f>
        <v>Last communication 89</v>
      </c>
    </row>
    <row r="183" spans="1:30" x14ac:dyDescent="0.3">
      <c r="A183" s="14">
        <v>181</v>
      </c>
      <c r="B183" s="15" t="s">
        <v>671</v>
      </c>
      <c r="C183" s="9" t="s">
        <v>22</v>
      </c>
      <c r="D183" s="15" t="s">
        <v>672</v>
      </c>
      <c r="E183" s="9" t="s">
        <v>24</v>
      </c>
      <c r="F183" s="9" t="s">
        <v>25</v>
      </c>
      <c r="G183" s="15" t="s">
        <v>65</v>
      </c>
      <c r="H183" s="15">
        <v>1989</v>
      </c>
      <c r="I183" s="15" t="s">
        <v>673</v>
      </c>
      <c r="J183" s="16"/>
      <c r="K183" s="10">
        <f>VLOOKUP(D183,'[1]Pahalgam Member Details'!$D$3:$L$326,3,0)</f>
        <v>22500</v>
      </c>
      <c r="L183" s="10">
        <f>VLOOKUP(D183,'[1]Pahalgam Member Details'!$D$3:$L$326,4,0)</f>
        <v>23400</v>
      </c>
      <c r="M183" s="16">
        <v>23400</v>
      </c>
      <c r="N183" s="10" t="str">
        <f>VLOOKUP(D183,'[1]Pahalgam Member Details'!$D$3:$L$326,6,0)</f>
        <v>I.R.M</v>
      </c>
      <c r="O183" s="10">
        <f t="shared" si="8"/>
        <v>0</v>
      </c>
      <c r="P183" s="11" t="e">
        <f>+#REF!-H183</f>
        <v>#REF!</v>
      </c>
      <c r="Q183" s="12">
        <f t="shared" si="9"/>
        <v>18720</v>
      </c>
      <c r="R183" s="12" t="e">
        <f t="shared" si="10"/>
        <v>#REF!</v>
      </c>
      <c r="S183" s="12">
        <f t="shared" si="11"/>
        <v>18720</v>
      </c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7" t="str">
        <f>VLOOKUP(D183,'[1]Pahalgam Member Details'!$D$3:$L$326,9,0)</f>
        <v>Last communication 89</v>
      </c>
    </row>
    <row r="184" spans="1:30" ht="28.8" x14ac:dyDescent="0.3">
      <c r="A184" s="14">
        <v>182</v>
      </c>
      <c r="B184" s="15" t="s">
        <v>674</v>
      </c>
      <c r="C184" s="9" t="s">
        <v>22</v>
      </c>
      <c r="D184" s="15" t="s">
        <v>675</v>
      </c>
      <c r="E184" s="9" t="s">
        <v>24</v>
      </c>
      <c r="F184" s="9" t="s">
        <v>25</v>
      </c>
      <c r="G184" s="15" t="s">
        <v>676</v>
      </c>
      <c r="H184" s="15">
        <v>1989</v>
      </c>
      <c r="I184" s="15" t="s">
        <v>677</v>
      </c>
      <c r="J184" s="16"/>
      <c r="K184" s="10">
        <f>VLOOKUP(D184,'[1]Pahalgam Member Details'!$D$3:$L$326,3,0)</f>
        <v>18200</v>
      </c>
      <c r="L184" s="10">
        <f>VLOOKUP(D184,'[1]Pahalgam Member Details'!$D$3:$L$326,4,0)</f>
        <v>7300</v>
      </c>
      <c r="M184" s="16">
        <v>7300</v>
      </c>
      <c r="N184" s="10" t="str">
        <f>VLOOKUP(D184,'[1]Pahalgam Member Details'!$D$3:$L$326,6,0)</f>
        <v>Outstanding</v>
      </c>
      <c r="O184" s="10">
        <f t="shared" si="8"/>
        <v>0</v>
      </c>
      <c r="P184" s="11" t="e">
        <f>+#REF!-H184</f>
        <v>#REF!</v>
      </c>
      <c r="Q184" s="12">
        <f t="shared" si="9"/>
        <v>5840</v>
      </c>
      <c r="R184" s="12" t="e">
        <f t="shared" si="10"/>
        <v>#REF!</v>
      </c>
      <c r="S184" s="12">
        <f t="shared" si="11"/>
        <v>5840</v>
      </c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7" t="str">
        <f>VLOOKUP(D184,'[1]Pahalgam Member Details'!$D$3:$L$326,9,0)</f>
        <v>Last communication 89
(Outastanding Rs 10900/-)</v>
      </c>
    </row>
    <row r="185" spans="1:30" ht="28.8" x14ac:dyDescent="0.3">
      <c r="A185" s="14">
        <v>183</v>
      </c>
      <c r="B185" s="15" t="s">
        <v>678</v>
      </c>
      <c r="C185" s="9" t="s">
        <v>22</v>
      </c>
      <c r="D185" s="15" t="s">
        <v>679</v>
      </c>
      <c r="E185" s="9" t="s">
        <v>24</v>
      </c>
      <c r="F185" s="9" t="s">
        <v>25</v>
      </c>
      <c r="G185" s="15" t="s">
        <v>526</v>
      </c>
      <c r="H185" s="15">
        <v>1989</v>
      </c>
      <c r="I185" s="15" t="s">
        <v>680</v>
      </c>
      <c r="J185" s="16"/>
      <c r="K185" s="10">
        <f>VLOOKUP(D185,'[1]Pahalgam Member Details'!$D$3:$L$326,3,0)</f>
        <v>23400</v>
      </c>
      <c r="L185" s="10">
        <f>VLOOKUP(D185,'[1]Pahalgam Member Details'!$D$3:$L$326,4,0)</f>
        <v>16400</v>
      </c>
      <c r="M185" s="16">
        <v>16400</v>
      </c>
      <c r="N185" s="10" t="str">
        <f>VLOOKUP(D185,'[1]Pahalgam Member Details'!$D$3:$L$326,6,0)</f>
        <v>Outstanding</v>
      </c>
      <c r="O185" s="10">
        <f t="shared" si="8"/>
        <v>0</v>
      </c>
      <c r="P185" s="11" t="e">
        <f>+#REF!-H185</f>
        <v>#REF!</v>
      </c>
      <c r="Q185" s="12">
        <f t="shared" si="9"/>
        <v>13120</v>
      </c>
      <c r="R185" s="12" t="e">
        <f t="shared" si="10"/>
        <v>#REF!</v>
      </c>
      <c r="S185" s="12">
        <f t="shared" si="11"/>
        <v>13120</v>
      </c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7" t="str">
        <f>VLOOKUP(D185,'[1]Pahalgam Member Details'!$D$3:$L$326,9,0)</f>
        <v>Last communication 89, total 4 membership
(Outstanding Rs 7000/-)</v>
      </c>
    </row>
    <row r="186" spans="1:30" ht="28.8" x14ac:dyDescent="0.3">
      <c r="A186" s="14">
        <v>184</v>
      </c>
      <c r="B186" s="15" t="s">
        <v>681</v>
      </c>
      <c r="C186" s="9" t="s">
        <v>22</v>
      </c>
      <c r="D186" s="15" t="s">
        <v>682</v>
      </c>
      <c r="E186" s="9" t="s">
        <v>24</v>
      </c>
      <c r="F186" s="9" t="s">
        <v>25</v>
      </c>
      <c r="G186" s="15" t="s">
        <v>526</v>
      </c>
      <c r="H186" s="15">
        <v>1989</v>
      </c>
      <c r="I186" s="15" t="s">
        <v>680</v>
      </c>
      <c r="J186" s="16"/>
      <c r="K186" s="10">
        <f>VLOOKUP(D186,'[1]Pahalgam Member Details'!$D$3:$L$326,3,0)</f>
        <v>23400</v>
      </c>
      <c r="L186" s="10">
        <f>VLOOKUP(D186,'[1]Pahalgam Member Details'!$D$3:$L$326,4,0)</f>
        <v>9400</v>
      </c>
      <c r="M186" s="16">
        <v>9400</v>
      </c>
      <c r="N186" s="10" t="str">
        <f>VLOOKUP(D186,'[1]Pahalgam Member Details'!$D$3:$L$326,6,0)</f>
        <v>Outstanding</v>
      </c>
      <c r="O186" s="10">
        <f t="shared" si="8"/>
        <v>0</v>
      </c>
      <c r="P186" s="11" t="e">
        <f>+#REF!-H186</f>
        <v>#REF!</v>
      </c>
      <c r="Q186" s="12">
        <f t="shared" si="9"/>
        <v>7520</v>
      </c>
      <c r="R186" s="12" t="e">
        <f t="shared" si="10"/>
        <v>#REF!</v>
      </c>
      <c r="S186" s="12">
        <f t="shared" si="11"/>
        <v>7520</v>
      </c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7" t="str">
        <f>VLOOKUP(D186,'[1]Pahalgam Member Details'!$D$3:$L$326,9,0)</f>
        <v>Last communication 89, total 4 membership
(Outstanding Rs 14000/-)</v>
      </c>
    </row>
    <row r="187" spans="1:30" ht="28.8" x14ac:dyDescent="0.3">
      <c r="A187" s="14">
        <v>185</v>
      </c>
      <c r="B187" s="15" t="s">
        <v>683</v>
      </c>
      <c r="C187" s="9" t="s">
        <v>22</v>
      </c>
      <c r="D187" s="15" t="s">
        <v>684</v>
      </c>
      <c r="E187" s="9" t="s">
        <v>24</v>
      </c>
      <c r="F187" s="9" t="s">
        <v>25</v>
      </c>
      <c r="G187" s="15" t="s">
        <v>526</v>
      </c>
      <c r="H187" s="15">
        <v>1989</v>
      </c>
      <c r="I187" s="15" t="s">
        <v>680</v>
      </c>
      <c r="J187" s="16"/>
      <c r="K187" s="10">
        <f>VLOOKUP(D187,'[1]Pahalgam Member Details'!$D$3:$L$326,3,0)</f>
        <v>23400</v>
      </c>
      <c r="L187" s="10">
        <f>VLOOKUP(D187,'[1]Pahalgam Member Details'!$D$3:$L$326,4,0)</f>
        <v>9400</v>
      </c>
      <c r="M187" s="16">
        <v>9400</v>
      </c>
      <c r="N187" s="10" t="str">
        <f>VLOOKUP(D187,'[1]Pahalgam Member Details'!$D$3:$L$326,6,0)</f>
        <v>Outstanding</v>
      </c>
      <c r="O187" s="10">
        <f t="shared" si="8"/>
        <v>0</v>
      </c>
      <c r="P187" s="11" t="e">
        <f>+#REF!-H187</f>
        <v>#REF!</v>
      </c>
      <c r="Q187" s="12">
        <f t="shared" si="9"/>
        <v>7520</v>
      </c>
      <c r="R187" s="12" t="e">
        <f t="shared" si="10"/>
        <v>#REF!</v>
      </c>
      <c r="S187" s="12">
        <f t="shared" si="11"/>
        <v>7520</v>
      </c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7" t="str">
        <f>VLOOKUP(D187,'[1]Pahalgam Member Details'!$D$3:$L$326,9,0)</f>
        <v>Last communication 89, total 4 membership
(Outstanding Rs 14000/-)</v>
      </c>
    </row>
    <row r="188" spans="1:30" ht="28.8" x14ac:dyDescent="0.3">
      <c r="A188" s="14">
        <v>186</v>
      </c>
      <c r="B188" s="15" t="s">
        <v>685</v>
      </c>
      <c r="C188" s="9" t="s">
        <v>22</v>
      </c>
      <c r="D188" s="15" t="s">
        <v>686</v>
      </c>
      <c r="E188" s="9" t="s">
        <v>24</v>
      </c>
      <c r="F188" s="9" t="s">
        <v>25</v>
      </c>
      <c r="G188" s="15" t="s">
        <v>526</v>
      </c>
      <c r="H188" s="15">
        <v>1989</v>
      </c>
      <c r="I188" s="15" t="s">
        <v>680</v>
      </c>
      <c r="J188" s="16"/>
      <c r="K188" s="10">
        <f>VLOOKUP(D188,'[1]Pahalgam Member Details'!$D$3:$L$326,3,0)</f>
        <v>23400</v>
      </c>
      <c r="L188" s="10">
        <f>VLOOKUP(D188,'[1]Pahalgam Member Details'!$D$3:$L$326,4,0)</f>
        <v>9400</v>
      </c>
      <c r="M188" s="16">
        <v>9400</v>
      </c>
      <c r="N188" s="10" t="str">
        <f>VLOOKUP(D188,'[1]Pahalgam Member Details'!$D$3:$L$326,6,0)</f>
        <v>Outstanding</v>
      </c>
      <c r="O188" s="10">
        <f t="shared" si="8"/>
        <v>0</v>
      </c>
      <c r="P188" s="11" t="e">
        <f>+#REF!-H188</f>
        <v>#REF!</v>
      </c>
      <c r="Q188" s="12">
        <f t="shared" si="9"/>
        <v>7520</v>
      </c>
      <c r="R188" s="12" t="e">
        <f t="shared" si="10"/>
        <v>#REF!</v>
      </c>
      <c r="S188" s="12">
        <f t="shared" si="11"/>
        <v>7520</v>
      </c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7" t="str">
        <f>VLOOKUP(D188,'[1]Pahalgam Member Details'!$D$3:$L$326,9,0)</f>
        <v>Last communication 89, total 4 membership
(Outstanding Rs 14000/-)</v>
      </c>
    </row>
    <row r="189" spans="1:30" x14ac:dyDescent="0.3">
      <c r="A189" s="14">
        <v>187</v>
      </c>
      <c r="B189" s="15" t="s">
        <v>687</v>
      </c>
      <c r="C189" s="9" t="s">
        <v>22</v>
      </c>
      <c r="D189" s="15" t="s">
        <v>688</v>
      </c>
      <c r="E189" s="9" t="s">
        <v>24</v>
      </c>
      <c r="F189" s="9" t="s">
        <v>25</v>
      </c>
      <c r="G189" s="15" t="s">
        <v>526</v>
      </c>
      <c r="H189" s="15">
        <v>1989</v>
      </c>
      <c r="I189" s="15" t="s">
        <v>689</v>
      </c>
      <c r="J189" s="16"/>
      <c r="K189" s="10">
        <f>VLOOKUP(D189,'[1]Pahalgam Member Details'!$D$3:$L$326,3,0)</f>
        <v>18200</v>
      </c>
      <c r="L189" s="10">
        <f>VLOOKUP(D189,'[1]Pahalgam Member Details'!$D$3:$L$326,4,0)</f>
        <v>18200</v>
      </c>
      <c r="M189" s="16">
        <v>20850</v>
      </c>
      <c r="N189" s="10" t="str">
        <f>VLOOKUP(D189,'[1]Pahalgam Member Details'!$D$3:$L$326,6,0)</f>
        <v>I.R.M</v>
      </c>
      <c r="O189" s="10">
        <f t="shared" si="8"/>
        <v>-2650</v>
      </c>
      <c r="P189" s="11" t="e">
        <f>+#REF!-H189</f>
        <v>#REF!</v>
      </c>
      <c r="Q189" s="12">
        <f t="shared" si="9"/>
        <v>16680</v>
      </c>
      <c r="R189" s="12" t="e">
        <f t="shared" si="10"/>
        <v>#REF!</v>
      </c>
      <c r="S189" s="12">
        <f t="shared" si="11"/>
        <v>16680</v>
      </c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7" t="str">
        <f>VLOOKUP(D189,'[1]Pahalgam Member Details'!$D$3:$L$326,9,0)</f>
        <v xml:space="preserve"> last communication 05</v>
      </c>
    </row>
    <row r="190" spans="1:30" ht="28.8" x14ac:dyDescent="0.3">
      <c r="A190" s="14">
        <v>188</v>
      </c>
      <c r="B190" s="15" t="s">
        <v>690</v>
      </c>
      <c r="C190" s="9" t="s">
        <v>22</v>
      </c>
      <c r="D190" s="15" t="s">
        <v>691</v>
      </c>
      <c r="E190" s="9" t="s">
        <v>24</v>
      </c>
      <c r="F190" s="9" t="s">
        <v>25</v>
      </c>
      <c r="G190" s="15" t="s">
        <v>522</v>
      </c>
      <c r="H190" s="15">
        <v>1989</v>
      </c>
      <c r="I190" s="15" t="s">
        <v>692</v>
      </c>
      <c r="J190" s="16"/>
      <c r="K190" s="10">
        <f>VLOOKUP(D190,'[1]Pahalgam Member Details'!$D$3:$L$326,3,0)</f>
        <v>21800</v>
      </c>
      <c r="L190" s="10">
        <f>VLOOKUP(D190,'[1]Pahalgam Member Details'!$D$3:$L$326,4,0)</f>
        <v>6500</v>
      </c>
      <c r="M190" s="16">
        <v>6500</v>
      </c>
      <c r="N190" s="10" t="str">
        <f>VLOOKUP(D190,'[1]Pahalgam Member Details'!$D$3:$L$326,6,0)</f>
        <v>Outstanding</v>
      </c>
      <c r="O190" s="10">
        <f t="shared" si="8"/>
        <v>0</v>
      </c>
      <c r="P190" s="11" t="e">
        <f>+#REF!-H190</f>
        <v>#REF!</v>
      </c>
      <c r="Q190" s="12">
        <f t="shared" si="9"/>
        <v>5200</v>
      </c>
      <c r="R190" s="12" t="e">
        <f t="shared" si="10"/>
        <v>#REF!</v>
      </c>
      <c r="S190" s="12">
        <f t="shared" si="11"/>
        <v>5200</v>
      </c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7" t="str">
        <f>VLOOKUP(D190,'[1]Pahalgam Member Details'!$D$3:$L$326,9,0)</f>
        <v>Last communication 89
(Outstanding Rs 15300/-)</v>
      </c>
    </row>
    <row r="191" spans="1:30" ht="28.8" x14ac:dyDescent="0.3">
      <c r="A191" s="14">
        <v>189</v>
      </c>
      <c r="B191" s="15" t="s">
        <v>693</v>
      </c>
      <c r="C191" s="9" t="s">
        <v>22</v>
      </c>
      <c r="D191" s="15" t="s">
        <v>694</v>
      </c>
      <c r="E191" s="9" t="s">
        <v>24</v>
      </c>
      <c r="F191" s="9" t="s">
        <v>25</v>
      </c>
      <c r="G191" s="15" t="s">
        <v>695</v>
      </c>
      <c r="H191" s="15">
        <v>1989</v>
      </c>
      <c r="I191" s="15" t="s">
        <v>696</v>
      </c>
      <c r="J191" s="16"/>
      <c r="K191" s="10">
        <f>VLOOKUP(D191,'[1]Pahalgam Member Details'!$D$3:$L$326,3,0)</f>
        <v>21800</v>
      </c>
      <c r="L191" s="10">
        <f>VLOOKUP(D191,'[1]Pahalgam Member Details'!$D$3:$L$326,4,0)</f>
        <v>10900</v>
      </c>
      <c r="M191" s="16">
        <v>10900</v>
      </c>
      <c r="N191" s="10" t="str">
        <f>VLOOKUP(D191,'[1]Pahalgam Member Details'!$D$3:$L$326,6,0)</f>
        <v>Outstanding</v>
      </c>
      <c r="O191" s="10">
        <f t="shared" si="8"/>
        <v>0</v>
      </c>
      <c r="P191" s="11" t="e">
        <f>+#REF!-H191</f>
        <v>#REF!</v>
      </c>
      <c r="Q191" s="12">
        <f t="shared" si="9"/>
        <v>8720</v>
      </c>
      <c r="R191" s="12" t="e">
        <f t="shared" si="10"/>
        <v>#REF!</v>
      </c>
      <c r="S191" s="12">
        <f t="shared" si="11"/>
        <v>8720</v>
      </c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7" t="str">
        <f>VLOOKUP(D191,'[1]Pahalgam Member Details'!$D$3:$L$326,9,0)</f>
        <v>Last communication 90
(Outstanding Rs 10900/-)</v>
      </c>
    </row>
    <row r="192" spans="1:30" x14ac:dyDescent="0.3">
      <c r="A192" s="14">
        <v>190</v>
      </c>
      <c r="B192" s="15" t="s">
        <v>697</v>
      </c>
      <c r="C192" s="9" t="s">
        <v>22</v>
      </c>
      <c r="D192" s="15" t="s">
        <v>698</v>
      </c>
      <c r="E192" s="9" t="s">
        <v>24</v>
      </c>
      <c r="F192" s="9" t="s">
        <v>25</v>
      </c>
      <c r="G192" s="15" t="s">
        <v>699</v>
      </c>
      <c r="H192" s="15">
        <v>1989</v>
      </c>
      <c r="I192" s="15" t="s">
        <v>700</v>
      </c>
      <c r="J192" s="16"/>
      <c r="K192" s="10">
        <f>VLOOKUP(D192,'[1]Pahalgam Member Details'!$D$3:$L$326,3,0)</f>
        <v>30500</v>
      </c>
      <c r="L192" s="10">
        <f>VLOOKUP(D192,'[1]Pahalgam Member Details'!$D$3:$L$326,4,0)</f>
        <v>30500</v>
      </c>
      <c r="M192" s="16">
        <v>30500</v>
      </c>
      <c r="N192" s="10" t="str">
        <f>VLOOKUP(D192,'[1]Pahalgam Member Details'!$D$3:$L$326,6,0)</f>
        <v>I.R.M</v>
      </c>
      <c r="O192" s="10">
        <f t="shared" si="8"/>
        <v>0</v>
      </c>
      <c r="P192" s="11" t="e">
        <f>+#REF!-H192</f>
        <v>#REF!</v>
      </c>
      <c r="Q192" s="12">
        <f t="shared" si="9"/>
        <v>24400</v>
      </c>
      <c r="R192" s="12" t="e">
        <f t="shared" si="10"/>
        <v>#REF!</v>
      </c>
      <c r="S192" s="12">
        <f t="shared" si="11"/>
        <v>24400</v>
      </c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7" t="str">
        <f>VLOOKUP(D192,'[1]Pahalgam Member Details'!$D$3:$L$326,9,0)</f>
        <v>Last communication 00</v>
      </c>
    </row>
    <row r="193" spans="1:30" x14ac:dyDescent="0.3">
      <c r="A193" s="14">
        <v>191</v>
      </c>
      <c r="B193" s="15" t="s">
        <v>701</v>
      </c>
      <c r="C193" s="9" t="s">
        <v>22</v>
      </c>
      <c r="D193" s="15" t="s">
        <v>702</v>
      </c>
      <c r="E193" s="9" t="s">
        <v>24</v>
      </c>
      <c r="F193" s="9" t="s">
        <v>25</v>
      </c>
      <c r="G193" s="15" t="s">
        <v>228</v>
      </c>
      <c r="H193" s="15">
        <v>1989</v>
      </c>
      <c r="I193" s="15" t="s">
        <v>703</v>
      </c>
      <c r="J193" s="16"/>
      <c r="K193" s="10">
        <f>VLOOKUP(D193,'[1]Pahalgam Member Details'!$D$3:$L$326,3,0)</f>
        <v>30500</v>
      </c>
      <c r="L193" s="10">
        <f>VLOOKUP(D193,'[1]Pahalgam Member Details'!$D$3:$L$326,4,0)</f>
        <v>30500</v>
      </c>
      <c r="M193" s="16">
        <v>30500</v>
      </c>
      <c r="N193" s="10" t="str">
        <f>VLOOKUP(D193,'[1]Pahalgam Member Details'!$D$3:$L$326,6,0)</f>
        <v>I.R.M</v>
      </c>
      <c r="O193" s="10">
        <f t="shared" si="8"/>
        <v>0</v>
      </c>
      <c r="P193" s="11" t="e">
        <f>+#REF!-H193</f>
        <v>#REF!</v>
      </c>
      <c r="Q193" s="12">
        <f t="shared" si="9"/>
        <v>24400</v>
      </c>
      <c r="R193" s="12" t="e">
        <f t="shared" si="10"/>
        <v>#REF!</v>
      </c>
      <c r="S193" s="12">
        <f t="shared" si="11"/>
        <v>24400</v>
      </c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7" t="str">
        <f>VLOOKUP(D193,'[1]Pahalgam Member Details'!$D$3:$L$326,9,0)</f>
        <v>Last communication 90</v>
      </c>
    </row>
    <row r="194" spans="1:30" ht="28.8" x14ac:dyDescent="0.3">
      <c r="A194" s="14">
        <v>192</v>
      </c>
      <c r="B194" s="15" t="s">
        <v>704</v>
      </c>
      <c r="C194" s="9" t="s">
        <v>22</v>
      </c>
      <c r="D194" s="15" t="s">
        <v>705</v>
      </c>
      <c r="E194" s="9" t="s">
        <v>24</v>
      </c>
      <c r="F194" s="9" t="s">
        <v>25</v>
      </c>
      <c r="G194" s="15" t="s">
        <v>90</v>
      </c>
      <c r="H194" s="15">
        <v>1989</v>
      </c>
      <c r="I194" s="15" t="s">
        <v>706</v>
      </c>
      <c r="J194" s="16"/>
      <c r="K194" s="10">
        <f>VLOOKUP(D194,'[1]Pahalgam Member Details'!$D$3:$L$326,3,0)</f>
        <v>20900</v>
      </c>
      <c r="L194" s="10">
        <f>VLOOKUP(D194,'[1]Pahalgam Member Details'!$D$3:$L$326,4,0)</f>
        <v>8400</v>
      </c>
      <c r="M194" s="16">
        <v>8400</v>
      </c>
      <c r="N194" s="10" t="str">
        <f>VLOOKUP(D194,'[1]Pahalgam Member Details'!$D$3:$L$326,6,0)</f>
        <v>Outstanding</v>
      </c>
      <c r="O194" s="10">
        <f t="shared" ref="O194:O234" si="12">+L194-M194</f>
        <v>0</v>
      </c>
      <c r="P194" s="11" t="e">
        <f>+#REF!-H194</f>
        <v>#REF!</v>
      </c>
      <c r="Q194" s="12">
        <f t="shared" ref="Q194:Q234" si="13">IF(N194="regular",((M194-(M194/99)*P194)),(M194-(M194*20%)))</f>
        <v>6720</v>
      </c>
      <c r="R194" s="12" t="e">
        <f t="shared" ref="R194:R234" si="14">((M194-(M194/99)*P194))</f>
        <v>#REF!</v>
      </c>
      <c r="S194" s="12">
        <f t="shared" ref="S194:S234" si="15">IF(N194="regular",0,(M194-(M194*20%)))</f>
        <v>6720</v>
      </c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7" t="str">
        <f>VLOOKUP(D194,'[1]Pahalgam Member Details'!$D$3:$L$326,9,0)</f>
        <v>Last communication 89
(Outstanding Rs 12500/-)</v>
      </c>
    </row>
    <row r="195" spans="1:30" x14ac:dyDescent="0.3">
      <c r="A195" s="14">
        <v>193</v>
      </c>
      <c r="B195" s="15" t="s">
        <v>707</v>
      </c>
      <c r="C195" s="9" t="s">
        <v>22</v>
      </c>
      <c r="D195" s="15" t="s">
        <v>708</v>
      </c>
      <c r="E195" s="9" t="s">
        <v>24</v>
      </c>
      <c r="F195" s="9" t="s">
        <v>25</v>
      </c>
      <c r="G195" s="15" t="s">
        <v>709</v>
      </c>
      <c r="H195" s="15">
        <v>1989</v>
      </c>
      <c r="I195" s="15" t="s">
        <v>710</v>
      </c>
      <c r="J195" s="16"/>
      <c r="K195" s="10">
        <f>VLOOKUP(D195,'[1]Pahalgam Member Details'!$D$3:$L$326,3,0)</f>
        <v>21000</v>
      </c>
      <c r="L195" s="10">
        <f>VLOOKUP(D195,'[1]Pahalgam Member Details'!$D$3:$L$326,4,0)</f>
        <v>21000</v>
      </c>
      <c r="M195" s="16">
        <v>21000</v>
      </c>
      <c r="N195" s="10" t="str">
        <f>VLOOKUP(D195,'[1]Pahalgam Member Details'!$D$3:$L$326,6,0)</f>
        <v>I.R.M</v>
      </c>
      <c r="O195" s="10">
        <f t="shared" si="12"/>
        <v>0</v>
      </c>
      <c r="P195" s="11" t="e">
        <f>+#REF!-H195</f>
        <v>#REF!</v>
      </c>
      <c r="Q195" s="12">
        <f t="shared" si="13"/>
        <v>16800</v>
      </c>
      <c r="R195" s="12" t="e">
        <f t="shared" si="14"/>
        <v>#REF!</v>
      </c>
      <c r="S195" s="12">
        <f t="shared" si="15"/>
        <v>16800</v>
      </c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7" t="str">
        <f>VLOOKUP(D195,'[1]Pahalgam Member Details'!$D$3:$L$326,9,0)</f>
        <v>Last communication 89</v>
      </c>
    </row>
    <row r="196" spans="1:30" ht="28.8" x14ac:dyDescent="0.3">
      <c r="A196" s="14">
        <v>194</v>
      </c>
      <c r="B196" s="15" t="s">
        <v>711</v>
      </c>
      <c r="C196" s="9" t="s">
        <v>22</v>
      </c>
      <c r="D196" s="15" t="s">
        <v>712</v>
      </c>
      <c r="E196" s="9" t="s">
        <v>24</v>
      </c>
      <c r="F196" s="9" t="s">
        <v>25</v>
      </c>
      <c r="G196" s="15" t="s">
        <v>109</v>
      </c>
      <c r="H196" s="15">
        <v>1989</v>
      </c>
      <c r="I196" s="15" t="s">
        <v>713</v>
      </c>
      <c r="J196" s="16"/>
      <c r="K196" s="10">
        <f>VLOOKUP(D196,'[1]Pahalgam Member Details'!$D$3:$L$326,3,0)</f>
        <v>16000</v>
      </c>
      <c r="L196" s="10">
        <f>VLOOKUP(D196,'[1]Pahalgam Member Details'!$D$3:$L$326,4,0)</f>
        <v>4800</v>
      </c>
      <c r="M196" s="16">
        <v>4800</v>
      </c>
      <c r="N196" s="10" t="str">
        <f>VLOOKUP(D196,'[1]Pahalgam Member Details'!$D$3:$L$326,6,0)</f>
        <v>Outstanding</v>
      </c>
      <c r="O196" s="10">
        <f t="shared" si="12"/>
        <v>0</v>
      </c>
      <c r="P196" s="11" t="e">
        <f>+#REF!-H196</f>
        <v>#REF!</v>
      </c>
      <c r="Q196" s="12">
        <f t="shared" si="13"/>
        <v>3840</v>
      </c>
      <c r="R196" s="12" t="e">
        <f t="shared" si="14"/>
        <v>#REF!</v>
      </c>
      <c r="S196" s="12">
        <f t="shared" si="15"/>
        <v>3840</v>
      </c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7" t="str">
        <f>VLOOKUP(D196,'[1]Pahalgam Member Details'!$D$3:$L$326,9,0)</f>
        <v>Last communication 91
(Outstandin Rs 11200/-)</v>
      </c>
    </row>
    <row r="197" spans="1:30" ht="43.2" x14ac:dyDescent="0.3">
      <c r="A197" s="14">
        <v>195</v>
      </c>
      <c r="B197" s="15" t="s">
        <v>714</v>
      </c>
      <c r="C197" s="9" t="s">
        <v>22</v>
      </c>
      <c r="D197" s="15" t="s">
        <v>715</v>
      </c>
      <c r="E197" s="9" t="s">
        <v>24</v>
      </c>
      <c r="F197" s="9" t="s">
        <v>25</v>
      </c>
      <c r="G197" s="15" t="s">
        <v>716</v>
      </c>
      <c r="H197" s="15">
        <v>1989</v>
      </c>
      <c r="I197" s="15" t="s">
        <v>717</v>
      </c>
      <c r="J197" s="16"/>
      <c r="K197" s="10">
        <f>VLOOKUP(D197,'[1]Pahalgam Member Details'!$D$3:$L$326,3,0)</f>
        <v>15500</v>
      </c>
      <c r="L197" s="10">
        <f>VLOOKUP(D197,'[1]Pahalgam Member Details'!$D$3:$L$326,4,0)</f>
        <v>15500</v>
      </c>
      <c r="M197" s="16">
        <v>15500</v>
      </c>
      <c r="N197" s="10" t="str">
        <f>VLOOKUP(D197,'[1]Pahalgam Member Details'!$D$3:$L$326,6,0)</f>
        <v>I.R.M</v>
      </c>
      <c r="O197" s="10">
        <f t="shared" si="12"/>
        <v>0</v>
      </c>
      <c r="P197" s="11" t="e">
        <f>+#REF!-H197</f>
        <v>#REF!</v>
      </c>
      <c r="Q197" s="12">
        <f t="shared" si="13"/>
        <v>12400</v>
      </c>
      <c r="R197" s="12" t="e">
        <f t="shared" si="14"/>
        <v>#REF!</v>
      </c>
      <c r="S197" s="12">
        <f t="shared" si="15"/>
        <v>12400</v>
      </c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7" t="str">
        <f>VLOOKUP(D197,'[1]Pahalgam Member Details'!$D$3:$L$326,9,0)</f>
        <v>No communication till date
(Unit cost Details not found Rimes &amp; File Member 5 year intal)</v>
      </c>
    </row>
    <row r="198" spans="1:30" ht="57.6" x14ac:dyDescent="0.3">
      <c r="A198" s="14">
        <v>196</v>
      </c>
      <c r="B198" s="15" t="s">
        <v>718</v>
      </c>
      <c r="C198" s="9" t="s">
        <v>22</v>
      </c>
      <c r="D198" s="15" t="s">
        <v>719</v>
      </c>
      <c r="E198" s="9" t="s">
        <v>24</v>
      </c>
      <c r="F198" s="9" t="s">
        <v>25</v>
      </c>
      <c r="G198" s="15" t="s">
        <v>716</v>
      </c>
      <c r="H198" s="15">
        <v>1989</v>
      </c>
      <c r="I198" s="15" t="s">
        <v>720</v>
      </c>
      <c r="J198" s="16"/>
      <c r="K198" s="10">
        <f>VLOOKUP(D198,'[1]Pahalgam Member Details'!$D$3:$L$326,3,0)</f>
        <v>15500</v>
      </c>
      <c r="L198" s="10">
        <f>VLOOKUP(D198,'[1]Pahalgam Member Details'!$D$3:$L$326,4,0)</f>
        <v>15500</v>
      </c>
      <c r="M198" s="16">
        <v>15500</v>
      </c>
      <c r="N198" s="10" t="str">
        <f>VLOOKUP(D198,'[1]Pahalgam Member Details'!$D$3:$L$326,6,0)</f>
        <v>I.R.M</v>
      </c>
      <c r="O198" s="10">
        <f t="shared" si="12"/>
        <v>0</v>
      </c>
      <c r="P198" s="11" t="e">
        <f>+#REF!-H198</f>
        <v>#REF!</v>
      </c>
      <c r="Q198" s="12">
        <f t="shared" si="13"/>
        <v>12400</v>
      </c>
      <c r="R198" s="12" t="e">
        <f t="shared" si="14"/>
        <v>#REF!</v>
      </c>
      <c r="S198" s="12">
        <f t="shared" si="15"/>
        <v>12400</v>
      </c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7" t="str">
        <f>VLOOKUP(D198,'[1]Pahalgam Member Details'!$D$3:$L$326,9,0)</f>
        <v>Last communication 93, total 2 membership (1 membership in Goa)
(Unit cost Details not found Rimes &amp; File Member 5 year intal)</v>
      </c>
    </row>
    <row r="199" spans="1:30" x14ac:dyDescent="0.3">
      <c r="A199" s="14">
        <v>197</v>
      </c>
      <c r="B199" s="15" t="s">
        <v>721</v>
      </c>
      <c r="C199" s="9" t="s">
        <v>22</v>
      </c>
      <c r="D199" s="15" t="s">
        <v>722</v>
      </c>
      <c r="E199" s="9" t="s">
        <v>24</v>
      </c>
      <c r="F199" s="9" t="s">
        <v>25</v>
      </c>
      <c r="G199" s="15" t="s">
        <v>723</v>
      </c>
      <c r="H199" s="15">
        <v>1989</v>
      </c>
      <c r="I199" s="15" t="s">
        <v>724</v>
      </c>
      <c r="J199" s="16"/>
      <c r="K199" s="10">
        <f>VLOOKUP(D199,'[1]Pahalgam Member Details'!$D$3:$L$326,3,0)</f>
        <v>18000</v>
      </c>
      <c r="L199" s="10">
        <f>VLOOKUP(D199,'[1]Pahalgam Member Details'!$D$3:$L$326,4,0)</f>
        <v>10500</v>
      </c>
      <c r="M199" s="16">
        <v>10500</v>
      </c>
      <c r="N199" s="10" t="str">
        <f>VLOOKUP(D199,'[1]Pahalgam Member Details'!$D$3:$L$326,6,0)</f>
        <v>Outstanding</v>
      </c>
      <c r="O199" s="10">
        <f t="shared" si="12"/>
        <v>0</v>
      </c>
      <c r="P199" s="11" t="e">
        <f>+#REF!-H199</f>
        <v>#REF!</v>
      </c>
      <c r="Q199" s="12">
        <f t="shared" si="13"/>
        <v>8400</v>
      </c>
      <c r="R199" s="12" t="e">
        <f t="shared" si="14"/>
        <v>#REF!</v>
      </c>
      <c r="S199" s="12">
        <f t="shared" si="15"/>
        <v>8400</v>
      </c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7" t="str">
        <f>VLOOKUP(D199,'[1]Pahalgam Member Details'!$D$3:$L$326,9,0)</f>
        <v>Unit cost outstanding Rs 7500/-*</v>
      </c>
    </row>
    <row r="200" spans="1:30" x14ac:dyDescent="0.3">
      <c r="A200" s="14">
        <v>198</v>
      </c>
      <c r="B200" s="15" t="s">
        <v>725</v>
      </c>
      <c r="C200" s="9" t="s">
        <v>22</v>
      </c>
      <c r="D200" s="15" t="s">
        <v>726</v>
      </c>
      <c r="E200" s="9" t="s">
        <v>24</v>
      </c>
      <c r="F200" s="9" t="s">
        <v>25</v>
      </c>
      <c r="G200" s="15" t="s">
        <v>723</v>
      </c>
      <c r="H200" s="15">
        <v>1989</v>
      </c>
      <c r="I200" s="15" t="s">
        <v>727</v>
      </c>
      <c r="J200" s="16"/>
      <c r="K200" s="10">
        <f>VLOOKUP(D200,'[1]Pahalgam Member Details'!$D$3:$L$326,3,0)</f>
        <v>36600</v>
      </c>
      <c r="L200" s="10">
        <f>VLOOKUP(D200,'[1]Pahalgam Member Details'!$D$3:$L$326,4,0)</f>
        <v>25600</v>
      </c>
      <c r="M200" s="16">
        <v>25600</v>
      </c>
      <c r="N200" s="10" t="str">
        <f>VLOOKUP(D200,'[1]Pahalgam Member Details'!$D$3:$L$326,6,0)</f>
        <v>Outstanding</v>
      </c>
      <c r="O200" s="10">
        <f t="shared" si="12"/>
        <v>0</v>
      </c>
      <c r="P200" s="11" t="e">
        <f>+#REF!-H200</f>
        <v>#REF!</v>
      </c>
      <c r="Q200" s="12">
        <f t="shared" si="13"/>
        <v>20480</v>
      </c>
      <c r="R200" s="12" t="e">
        <f t="shared" si="14"/>
        <v>#REF!</v>
      </c>
      <c r="S200" s="12">
        <f t="shared" si="15"/>
        <v>20480</v>
      </c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7" t="str">
        <f>VLOOKUP(D200,'[1]Pahalgam Member Details'!$D$3:$L$326,9,0)</f>
        <v>Unit cost outstanding Rs 11000/-</v>
      </c>
    </row>
    <row r="201" spans="1:30" ht="57.6" x14ac:dyDescent="0.3">
      <c r="A201" s="14">
        <v>199</v>
      </c>
      <c r="B201" s="15" t="s">
        <v>728</v>
      </c>
      <c r="C201" s="9" t="s">
        <v>22</v>
      </c>
      <c r="D201" s="15" t="s">
        <v>729</v>
      </c>
      <c r="E201" s="9" t="s">
        <v>24</v>
      </c>
      <c r="F201" s="9" t="s">
        <v>25</v>
      </c>
      <c r="G201" s="15" t="s">
        <v>730</v>
      </c>
      <c r="H201" s="15">
        <v>1989</v>
      </c>
      <c r="I201" s="15" t="s">
        <v>731</v>
      </c>
      <c r="J201" s="16"/>
      <c r="K201" s="10">
        <f>VLOOKUP(D201,'[1]Pahalgam Member Details'!$D$3:$L$326,3,0)</f>
        <v>15500</v>
      </c>
      <c r="L201" s="10">
        <f>VLOOKUP(D201,'[1]Pahalgam Member Details'!$D$3:$L$326,4,0)</f>
        <v>15500</v>
      </c>
      <c r="M201" s="16">
        <v>15500</v>
      </c>
      <c r="N201" s="10" t="str">
        <f>VLOOKUP(D201,'[1]Pahalgam Member Details'!$D$3:$L$326,6,0)</f>
        <v>I.R.M</v>
      </c>
      <c r="O201" s="10">
        <f t="shared" si="12"/>
        <v>0</v>
      </c>
      <c r="P201" s="11" t="e">
        <f>+#REF!-H201</f>
        <v>#REF!</v>
      </c>
      <c r="Q201" s="12">
        <f t="shared" si="13"/>
        <v>12400</v>
      </c>
      <c r="R201" s="12" t="e">
        <f t="shared" si="14"/>
        <v>#REF!</v>
      </c>
      <c r="S201" s="12">
        <f t="shared" si="15"/>
        <v>12400</v>
      </c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7" t="str">
        <f>VLOOKUP(D201,'[1]Pahalgam Member Details'!$D$3:$L$326,9,0)</f>
        <v>Last communication 02, total 2 membership (1 membership in Goa)
(Unit cost Details not found Rimes &amp; File Member 5 year intal)</v>
      </c>
    </row>
    <row r="202" spans="1:30" x14ac:dyDescent="0.3">
      <c r="A202" s="14">
        <v>200</v>
      </c>
      <c r="B202" s="15" t="s">
        <v>732</v>
      </c>
      <c r="C202" s="9" t="s">
        <v>22</v>
      </c>
      <c r="D202" s="15" t="s">
        <v>733</v>
      </c>
      <c r="E202" s="9" t="s">
        <v>24</v>
      </c>
      <c r="F202" s="9" t="s">
        <v>25</v>
      </c>
      <c r="G202" s="15" t="s">
        <v>734</v>
      </c>
      <c r="H202" s="15">
        <v>1989</v>
      </c>
      <c r="I202" s="15" t="s">
        <v>735</v>
      </c>
      <c r="J202" s="16"/>
      <c r="K202" s="10">
        <f>VLOOKUP(D202,'[1]Pahalgam Member Details'!$D$3:$L$326,3,0)</f>
        <v>20000</v>
      </c>
      <c r="L202" s="10">
        <f>VLOOKUP(D202,'[1]Pahalgam Member Details'!$D$3:$L$326,4,0)</f>
        <v>20900</v>
      </c>
      <c r="M202" s="16">
        <v>20900</v>
      </c>
      <c r="N202" s="10" t="str">
        <f>VLOOKUP(D202,'[1]Pahalgam Member Details'!$D$3:$L$326,6,0)</f>
        <v>I.R.M</v>
      </c>
      <c r="O202" s="10">
        <f t="shared" si="12"/>
        <v>0</v>
      </c>
      <c r="P202" s="11" t="e">
        <f>+#REF!-H202</f>
        <v>#REF!</v>
      </c>
      <c r="Q202" s="12">
        <f t="shared" si="13"/>
        <v>16720</v>
      </c>
      <c r="R202" s="12" t="e">
        <f t="shared" si="14"/>
        <v>#REF!</v>
      </c>
      <c r="S202" s="12">
        <f t="shared" si="15"/>
        <v>16720</v>
      </c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7" t="str">
        <f>VLOOKUP(D202,'[1]Pahalgam Member Details'!$D$3:$L$326,9,0)</f>
        <v>Last communication 91</v>
      </c>
    </row>
    <row r="203" spans="1:30" ht="43.2" x14ac:dyDescent="0.3">
      <c r="A203" s="14">
        <v>201</v>
      </c>
      <c r="B203" s="15" t="s">
        <v>736</v>
      </c>
      <c r="C203" s="9" t="s">
        <v>22</v>
      </c>
      <c r="D203" s="15" t="s">
        <v>737</v>
      </c>
      <c r="E203" s="9" t="s">
        <v>24</v>
      </c>
      <c r="F203" s="9" t="s">
        <v>25</v>
      </c>
      <c r="G203" s="15" t="s">
        <v>738</v>
      </c>
      <c r="H203" s="15">
        <v>1989</v>
      </c>
      <c r="I203" s="15" t="s">
        <v>739</v>
      </c>
      <c r="J203" s="16"/>
      <c r="K203" s="10">
        <f>VLOOKUP(D203,'[1]Pahalgam Member Details'!$D$3:$L$326,3,0)</f>
        <v>21000</v>
      </c>
      <c r="L203" s="10">
        <f>VLOOKUP(D203,'[1]Pahalgam Member Details'!$D$3:$L$326,4,0)</f>
        <v>21000</v>
      </c>
      <c r="M203" s="16">
        <v>18500</v>
      </c>
      <c r="N203" s="10" t="str">
        <f>VLOOKUP(D203,'[1]Pahalgam Member Details'!$D$3:$L$326,6,0)</f>
        <v>I.R.M</v>
      </c>
      <c r="O203" s="10">
        <f t="shared" si="12"/>
        <v>2500</v>
      </c>
      <c r="P203" s="11" t="e">
        <f>+#REF!-H203</f>
        <v>#REF!</v>
      </c>
      <c r="Q203" s="12">
        <f t="shared" si="13"/>
        <v>14800</v>
      </c>
      <c r="R203" s="12" t="e">
        <f t="shared" si="14"/>
        <v>#REF!</v>
      </c>
      <c r="S203" s="12">
        <f t="shared" si="15"/>
        <v>14800</v>
      </c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7" t="str">
        <f>VLOOKUP(D203,'[1]Pahalgam Member Details'!$D$3:$L$326,9,0)</f>
        <v>Last communication 89
(Unit cost Details not found Rimes &amp; File Member 5 year intal)</v>
      </c>
    </row>
    <row r="204" spans="1:30" ht="43.2" x14ac:dyDescent="0.3">
      <c r="A204" s="14">
        <v>202</v>
      </c>
      <c r="B204" s="15" t="s">
        <v>740</v>
      </c>
      <c r="C204" s="9" t="s">
        <v>22</v>
      </c>
      <c r="D204" s="15" t="s">
        <v>741</v>
      </c>
      <c r="E204" s="9" t="s">
        <v>24</v>
      </c>
      <c r="F204" s="9" t="s">
        <v>25</v>
      </c>
      <c r="G204" s="15" t="s">
        <v>738</v>
      </c>
      <c r="H204" s="15">
        <v>1989</v>
      </c>
      <c r="I204" s="15" t="s">
        <v>739</v>
      </c>
      <c r="J204" s="16"/>
      <c r="K204" s="10">
        <f>VLOOKUP(D204,'[1]Pahalgam Member Details'!$D$3:$L$326,3,0)</f>
        <v>21000</v>
      </c>
      <c r="L204" s="10">
        <f>VLOOKUP(D204,'[1]Pahalgam Member Details'!$D$3:$L$326,4,0)</f>
        <v>21000</v>
      </c>
      <c r="M204" s="16">
        <v>18500</v>
      </c>
      <c r="N204" s="10" t="str">
        <f>VLOOKUP(D204,'[1]Pahalgam Member Details'!$D$3:$L$326,6,0)</f>
        <v>I.R.M</v>
      </c>
      <c r="O204" s="10">
        <f t="shared" si="12"/>
        <v>2500</v>
      </c>
      <c r="P204" s="11" t="e">
        <f>+#REF!-H204</f>
        <v>#REF!</v>
      </c>
      <c r="Q204" s="12">
        <f t="shared" si="13"/>
        <v>14800</v>
      </c>
      <c r="R204" s="12" t="e">
        <f t="shared" si="14"/>
        <v>#REF!</v>
      </c>
      <c r="S204" s="12">
        <f t="shared" si="15"/>
        <v>14800</v>
      </c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7" t="str">
        <f>VLOOKUP(D204,'[1]Pahalgam Member Details'!$D$3:$L$326,9,0)</f>
        <v>Total 2 membership
(Unit cost Details not found Rimes &amp; File Member 5 year intal)</v>
      </c>
    </row>
    <row r="205" spans="1:30" ht="43.2" x14ac:dyDescent="0.3">
      <c r="A205" s="14">
        <v>203</v>
      </c>
      <c r="B205" s="15" t="s">
        <v>742</v>
      </c>
      <c r="C205" s="9" t="s">
        <v>22</v>
      </c>
      <c r="D205" s="15" t="s">
        <v>743</v>
      </c>
      <c r="E205" s="9" t="s">
        <v>24</v>
      </c>
      <c r="F205" s="9" t="s">
        <v>25</v>
      </c>
      <c r="G205" s="15" t="s">
        <v>744</v>
      </c>
      <c r="H205" s="15">
        <v>1989</v>
      </c>
      <c r="I205" s="15" t="s">
        <v>745</v>
      </c>
      <c r="J205" s="16"/>
      <c r="K205" s="10">
        <f>VLOOKUP(D205,'[1]Pahalgam Member Details'!$D$3:$L$326,3,0)</f>
        <v>15500</v>
      </c>
      <c r="L205" s="10">
        <f>VLOOKUP(D205,'[1]Pahalgam Member Details'!$D$3:$L$326,4,0)</f>
        <v>15500</v>
      </c>
      <c r="M205" s="16">
        <v>15500</v>
      </c>
      <c r="N205" s="10" t="str">
        <f>VLOOKUP(D205,'[1]Pahalgam Member Details'!$D$3:$L$326,6,0)</f>
        <v>I.R.M</v>
      </c>
      <c r="O205" s="10">
        <f t="shared" si="12"/>
        <v>0</v>
      </c>
      <c r="P205" s="11" t="e">
        <f>+#REF!-H205</f>
        <v>#REF!</v>
      </c>
      <c r="Q205" s="12">
        <f t="shared" si="13"/>
        <v>12400</v>
      </c>
      <c r="R205" s="12" t="e">
        <f t="shared" si="14"/>
        <v>#REF!</v>
      </c>
      <c r="S205" s="12">
        <f t="shared" si="15"/>
        <v>12400</v>
      </c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7" t="str">
        <f>VLOOKUP(D205,'[1]Pahalgam Member Details'!$D$3:$L$326,9,0)</f>
        <v>Last communication 90
(Unit cost Details not found Rimes &amp; File Member 5 year intal)</v>
      </c>
    </row>
    <row r="206" spans="1:30" ht="28.8" x14ac:dyDescent="0.3">
      <c r="A206" s="14">
        <v>204</v>
      </c>
      <c r="B206" s="15" t="s">
        <v>746</v>
      </c>
      <c r="C206" s="9" t="s">
        <v>22</v>
      </c>
      <c r="D206" s="15" t="s">
        <v>747</v>
      </c>
      <c r="E206" s="9" t="s">
        <v>24</v>
      </c>
      <c r="F206" s="9" t="s">
        <v>25</v>
      </c>
      <c r="G206" s="15" t="s">
        <v>748</v>
      </c>
      <c r="H206" s="15">
        <v>1990</v>
      </c>
      <c r="I206" s="15" t="s">
        <v>749</v>
      </c>
      <c r="J206" s="16"/>
      <c r="K206" s="10">
        <f>VLOOKUP(D206,'[1]Pahalgam Member Details'!$D$3:$L$326,3,0)</f>
        <v>36600</v>
      </c>
      <c r="L206" s="10">
        <f>VLOOKUP(D206,'[1]Pahalgam Member Details'!$D$3:$L$326,4,0)</f>
        <v>14600</v>
      </c>
      <c r="M206" s="16">
        <v>14600</v>
      </c>
      <c r="N206" s="10" t="str">
        <f>VLOOKUP(D206,'[1]Pahalgam Member Details'!$D$3:$L$326,6,0)</f>
        <v>Outstanding</v>
      </c>
      <c r="O206" s="10">
        <f t="shared" si="12"/>
        <v>0</v>
      </c>
      <c r="P206" s="11" t="e">
        <f>+#REF!-H206</f>
        <v>#REF!</v>
      </c>
      <c r="Q206" s="12">
        <f t="shared" si="13"/>
        <v>11680</v>
      </c>
      <c r="R206" s="12" t="e">
        <f t="shared" si="14"/>
        <v>#REF!</v>
      </c>
      <c r="S206" s="12">
        <f t="shared" si="15"/>
        <v>11680</v>
      </c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7" t="str">
        <f>VLOOKUP(D206,'[1]Pahalgam Member Details'!$D$3:$L$326,9,0)</f>
        <v>Last communication 90
(Outstanding Rs 22000/-)</v>
      </c>
    </row>
    <row r="207" spans="1:30" x14ac:dyDescent="0.3">
      <c r="A207" s="14">
        <v>205</v>
      </c>
      <c r="B207" s="15" t="s">
        <v>750</v>
      </c>
      <c r="C207" s="9" t="s">
        <v>22</v>
      </c>
      <c r="D207" s="15" t="s">
        <v>751</v>
      </c>
      <c r="E207" s="9" t="s">
        <v>24</v>
      </c>
      <c r="F207" s="9" t="s">
        <v>25</v>
      </c>
      <c r="G207" s="15" t="s">
        <v>752</v>
      </c>
      <c r="H207" s="15">
        <v>1988</v>
      </c>
      <c r="I207" s="15" t="s">
        <v>753</v>
      </c>
      <c r="J207" s="16"/>
      <c r="K207" s="10">
        <f>VLOOKUP(D207,'[1]Pahalgam Member Details'!$D$3:$L$326,3,0)</f>
        <v>22500</v>
      </c>
      <c r="L207" s="10">
        <f>VLOOKUP(D207,'[1]Pahalgam Member Details'!$D$3:$L$326,4,0)</f>
        <v>23400</v>
      </c>
      <c r="M207" s="16">
        <v>23400</v>
      </c>
      <c r="N207" s="10" t="str">
        <f>VLOOKUP(D207,'[1]Pahalgam Member Details'!$D$3:$L$326,6,0)</f>
        <v>I.R.M</v>
      </c>
      <c r="O207" s="10">
        <f t="shared" si="12"/>
        <v>0</v>
      </c>
      <c r="P207" s="11" t="e">
        <f>+#REF!-H207</f>
        <v>#REF!</v>
      </c>
      <c r="Q207" s="12">
        <f t="shared" si="13"/>
        <v>18720</v>
      </c>
      <c r="R207" s="12" t="e">
        <f t="shared" si="14"/>
        <v>#REF!</v>
      </c>
      <c r="S207" s="12">
        <f t="shared" si="15"/>
        <v>18720</v>
      </c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7" t="str">
        <f>VLOOKUP(D207,'[1]Pahalgam Member Details'!$D$3:$L$326,9,0)</f>
        <v xml:space="preserve">Last communication 07 </v>
      </c>
    </row>
    <row r="208" spans="1:30" x14ac:dyDescent="0.3">
      <c r="A208" s="14">
        <v>206</v>
      </c>
      <c r="B208" s="15" t="s">
        <v>754</v>
      </c>
      <c r="C208" s="9" t="s">
        <v>22</v>
      </c>
      <c r="D208" s="15" t="s">
        <v>755</v>
      </c>
      <c r="E208" s="9" t="s">
        <v>24</v>
      </c>
      <c r="F208" s="9" t="s">
        <v>25</v>
      </c>
      <c r="G208" s="15" t="s">
        <v>294</v>
      </c>
      <c r="H208" s="15">
        <v>1988</v>
      </c>
      <c r="I208" s="15" t="s">
        <v>756</v>
      </c>
      <c r="J208" s="16"/>
      <c r="K208" s="10">
        <f>VLOOKUP(D208,'[1]Pahalgam Member Details'!$D$3:$L$326,3,0)</f>
        <v>30500</v>
      </c>
      <c r="L208" s="10">
        <f>VLOOKUP(D208,'[1]Pahalgam Member Details'!$D$3:$L$326,4,0)</f>
        <v>31800</v>
      </c>
      <c r="M208" s="16">
        <v>31800</v>
      </c>
      <c r="N208" s="10" t="str">
        <f>VLOOKUP(D208,'[1]Pahalgam Member Details'!$D$3:$L$326,6,0)</f>
        <v>I.R.M</v>
      </c>
      <c r="O208" s="10">
        <f t="shared" si="12"/>
        <v>0</v>
      </c>
      <c r="P208" s="11" t="e">
        <f>+#REF!-H208</f>
        <v>#REF!</v>
      </c>
      <c r="Q208" s="12">
        <f t="shared" si="13"/>
        <v>25440</v>
      </c>
      <c r="R208" s="12" t="e">
        <f t="shared" si="14"/>
        <v>#REF!</v>
      </c>
      <c r="S208" s="12">
        <f t="shared" si="15"/>
        <v>25440</v>
      </c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7" t="str">
        <f>VLOOKUP(D208,'[1]Pahalgam Member Details'!$D$3:$L$326,9,0)</f>
        <v>Last communication 90</v>
      </c>
    </row>
    <row r="209" spans="1:30" ht="28.8" x14ac:dyDescent="0.3">
      <c r="A209" s="14">
        <v>207</v>
      </c>
      <c r="B209" s="15" t="s">
        <v>757</v>
      </c>
      <c r="C209" s="9" t="s">
        <v>22</v>
      </c>
      <c r="D209" s="15" t="s">
        <v>758</v>
      </c>
      <c r="E209" s="9" t="s">
        <v>24</v>
      </c>
      <c r="F209" s="9" t="s">
        <v>25</v>
      </c>
      <c r="G209" s="15" t="s">
        <v>759</v>
      </c>
      <c r="H209" s="15">
        <v>1988</v>
      </c>
      <c r="I209" s="15" t="s">
        <v>760</v>
      </c>
      <c r="J209" s="16"/>
      <c r="K209" s="10">
        <f>VLOOKUP(D209,'[1]Pahalgam Member Details'!$D$3:$L$326,3,0)</f>
        <v>30500</v>
      </c>
      <c r="L209" s="10">
        <f>VLOOKUP(D209,'[1]Pahalgam Member Details'!$D$3:$L$326,4,0)</f>
        <v>30500</v>
      </c>
      <c r="M209" s="16">
        <v>30500</v>
      </c>
      <c r="N209" s="10" t="str">
        <f>VLOOKUP(D209,'[1]Pahalgam Member Details'!$D$3:$L$326,6,0)</f>
        <v>I.R.M</v>
      </c>
      <c r="O209" s="10">
        <f t="shared" si="12"/>
        <v>0</v>
      </c>
      <c r="P209" s="11" t="e">
        <f>+#REF!-H209</f>
        <v>#REF!</v>
      </c>
      <c r="Q209" s="12">
        <f t="shared" si="13"/>
        <v>24400</v>
      </c>
      <c r="R209" s="12" t="e">
        <f t="shared" si="14"/>
        <v>#REF!</v>
      </c>
      <c r="S209" s="12">
        <f t="shared" si="15"/>
        <v>24400</v>
      </c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7" t="str">
        <f>VLOOKUP(D209,'[1]Pahalgam Member Details'!$D$3:$L$326,9,0)</f>
        <v xml:space="preserve">Application form not filed some legal documents filed
(for Legal Case Refund) Notice given Advocate </v>
      </c>
    </row>
    <row r="210" spans="1:30" x14ac:dyDescent="0.3">
      <c r="A210" s="14">
        <v>208</v>
      </c>
      <c r="B210" s="15" t="s">
        <v>761</v>
      </c>
      <c r="C210" s="9" t="s">
        <v>22</v>
      </c>
      <c r="D210" s="15" t="s">
        <v>762</v>
      </c>
      <c r="E210" s="9" t="s">
        <v>24</v>
      </c>
      <c r="F210" s="9" t="s">
        <v>25</v>
      </c>
      <c r="G210" s="15" t="s">
        <v>763</v>
      </c>
      <c r="H210" s="15">
        <v>1988</v>
      </c>
      <c r="I210" s="15" t="s">
        <v>764</v>
      </c>
      <c r="J210" s="16"/>
      <c r="K210" s="10">
        <f>VLOOKUP(D210,'[1]Pahalgam Member Details'!$D$3:$L$326,3,0)</f>
        <v>17500</v>
      </c>
      <c r="L210" s="10">
        <f>VLOOKUP(D210,'[1]Pahalgam Member Details'!$D$3:$L$326,4,0)</f>
        <v>12500</v>
      </c>
      <c r="M210" s="16">
        <v>12500</v>
      </c>
      <c r="N210" s="10" t="str">
        <f>VLOOKUP(D210,'[1]Pahalgam Member Details'!$D$3:$L$326,6,0)</f>
        <v>I.R.M</v>
      </c>
      <c r="O210" s="10">
        <f t="shared" si="12"/>
        <v>0</v>
      </c>
      <c r="P210" s="11" t="e">
        <f>+#REF!-H210</f>
        <v>#REF!</v>
      </c>
      <c r="Q210" s="12">
        <f t="shared" si="13"/>
        <v>10000</v>
      </c>
      <c r="R210" s="12" t="e">
        <f t="shared" si="14"/>
        <v>#REF!</v>
      </c>
      <c r="S210" s="12">
        <f t="shared" si="15"/>
        <v>10000</v>
      </c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7" t="str">
        <f>VLOOKUP(D210,'[1]Pahalgam Member Details'!$D$3:$L$326,9,0)</f>
        <v>Last communication 88</v>
      </c>
    </row>
    <row r="211" spans="1:30" ht="28.8" x14ac:dyDescent="0.3">
      <c r="A211" s="14">
        <v>209</v>
      </c>
      <c r="B211" s="15" t="s">
        <v>765</v>
      </c>
      <c r="C211" s="9" t="s">
        <v>22</v>
      </c>
      <c r="D211" s="15" t="s">
        <v>766</v>
      </c>
      <c r="E211" s="9" t="s">
        <v>24</v>
      </c>
      <c r="F211" s="9" t="s">
        <v>25</v>
      </c>
      <c r="G211" s="15" t="s">
        <v>767</v>
      </c>
      <c r="H211" s="15">
        <v>1988</v>
      </c>
      <c r="I211" s="15" t="s">
        <v>768</v>
      </c>
      <c r="J211" s="16"/>
      <c r="K211" s="10">
        <f>VLOOKUP(D211,'[1]Pahalgam Member Details'!$D$3:$L$326,3,0)</f>
        <v>30500</v>
      </c>
      <c r="L211" s="10">
        <f>VLOOKUP(D211,'[1]Pahalgam Member Details'!$D$3:$L$326,4,0)</f>
        <v>30500</v>
      </c>
      <c r="M211" s="16">
        <v>30500</v>
      </c>
      <c r="N211" s="10" t="str">
        <f>VLOOKUP(D211,'[1]Pahalgam Member Details'!$D$3:$L$326,6,0)</f>
        <v>I.R.M</v>
      </c>
      <c r="O211" s="10">
        <f t="shared" si="12"/>
        <v>0</v>
      </c>
      <c r="P211" s="11" t="e">
        <f>+#REF!-H211</f>
        <v>#REF!</v>
      </c>
      <c r="Q211" s="12">
        <f t="shared" si="13"/>
        <v>24400</v>
      </c>
      <c r="R211" s="12" t="e">
        <f t="shared" si="14"/>
        <v>#REF!</v>
      </c>
      <c r="S211" s="12">
        <f t="shared" si="15"/>
        <v>24400</v>
      </c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7" t="str">
        <f>VLOOKUP(D211,'[1]Pahalgam Member Details'!$D$3:$L$326,9,0)</f>
        <v>Some Legal documents filed
Refund Pending</v>
      </c>
    </row>
    <row r="212" spans="1:30" x14ac:dyDescent="0.3">
      <c r="A212" s="14">
        <v>210</v>
      </c>
      <c r="B212" s="15" t="s">
        <v>769</v>
      </c>
      <c r="C212" s="9" t="s">
        <v>22</v>
      </c>
      <c r="D212" s="15" t="s">
        <v>770</v>
      </c>
      <c r="E212" s="9" t="s">
        <v>24</v>
      </c>
      <c r="F212" s="9" t="s">
        <v>25</v>
      </c>
      <c r="G212" s="15" t="s">
        <v>298</v>
      </c>
      <c r="H212" s="15">
        <v>1988</v>
      </c>
      <c r="I212" s="15" t="s">
        <v>771</v>
      </c>
      <c r="J212" s="16"/>
      <c r="K212" s="10">
        <f>VLOOKUP(D212,'[1]Pahalgam Member Details'!$D$3:$L$326,3,0)</f>
        <v>21800</v>
      </c>
      <c r="L212" s="10">
        <f>VLOOKUP(D212,'[1]Pahalgam Member Details'!$D$3:$L$326,4,0)</f>
        <v>21800</v>
      </c>
      <c r="M212" s="16">
        <v>21800</v>
      </c>
      <c r="N212" s="10" t="str">
        <f>VLOOKUP(D212,'[1]Pahalgam Member Details'!$D$3:$L$326,6,0)</f>
        <v>I.R.M</v>
      </c>
      <c r="O212" s="10">
        <f t="shared" si="12"/>
        <v>0</v>
      </c>
      <c r="P212" s="11" t="e">
        <f>+#REF!-H212</f>
        <v>#REF!</v>
      </c>
      <c r="Q212" s="12">
        <f t="shared" si="13"/>
        <v>17440</v>
      </c>
      <c r="R212" s="12" t="e">
        <f t="shared" si="14"/>
        <v>#REF!</v>
      </c>
      <c r="S212" s="12">
        <f t="shared" si="15"/>
        <v>17440</v>
      </c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7" t="str">
        <f>VLOOKUP(D212,'[1]Pahalgam Member Details'!$D$3:$L$326,9,0)</f>
        <v>Last communication 2010</v>
      </c>
    </row>
    <row r="213" spans="1:30" x14ac:dyDescent="0.3">
      <c r="A213" s="14">
        <v>211</v>
      </c>
      <c r="B213" s="15" t="s">
        <v>772</v>
      </c>
      <c r="C213" s="9" t="s">
        <v>22</v>
      </c>
      <c r="D213" s="15" t="s">
        <v>773</v>
      </c>
      <c r="E213" s="9" t="s">
        <v>24</v>
      </c>
      <c r="F213" s="9" t="s">
        <v>25</v>
      </c>
      <c r="G213" s="15" t="s">
        <v>426</v>
      </c>
      <c r="H213" s="15">
        <v>1988</v>
      </c>
      <c r="I213" s="15" t="s">
        <v>774</v>
      </c>
      <c r="J213" s="16"/>
      <c r="K213" s="10">
        <f>VLOOKUP(D213,'[1]Pahalgam Member Details'!$D$3:$L$326,3,0)</f>
        <v>30500</v>
      </c>
      <c r="L213" s="10">
        <f>VLOOKUP(D213,'[1]Pahalgam Member Details'!$D$3:$L$326,4,0)</f>
        <v>31800</v>
      </c>
      <c r="M213" s="16">
        <v>31800</v>
      </c>
      <c r="N213" s="10" t="str">
        <f>VLOOKUP(D213,'[1]Pahalgam Member Details'!$D$3:$L$326,6,0)</f>
        <v>I.R.M</v>
      </c>
      <c r="O213" s="10">
        <f t="shared" si="12"/>
        <v>0</v>
      </c>
      <c r="P213" s="11" t="e">
        <f>+#REF!-H213</f>
        <v>#REF!</v>
      </c>
      <c r="Q213" s="12">
        <f t="shared" si="13"/>
        <v>25440</v>
      </c>
      <c r="R213" s="12" t="e">
        <f t="shared" si="14"/>
        <v>#REF!</v>
      </c>
      <c r="S213" s="12">
        <f t="shared" si="15"/>
        <v>25440</v>
      </c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7" t="str">
        <f>VLOOKUP(D213,'[1]Pahalgam Member Details'!$D$3:$L$326,9,0)</f>
        <v>Last communication 92</v>
      </c>
    </row>
    <row r="214" spans="1:30" x14ac:dyDescent="0.3">
      <c r="A214" s="14">
        <v>212</v>
      </c>
      <c r="B214" s="15" t="s">
        <v>775</v>
      </c>
      <c r="C214" s="9" t="s">
        <v>22</v>
      </c>
      <c r="D214" s="15" t="s">
        <v>776</v>
      </c>
      <c r="E214" s="9" t="s">
        <v>24</v>
      </c>
      <c r="F214" s="9" t="s">
        <v>25</v>
      </c>
      <c r="G214" s="15" t="s">
        <v>101</v>
      </c>
      <c r="H214" s="15">
        <v>1988</v>
      </c>
      <c r="I214" s="15" t="s">
        <v>777</v>
      </c>
      <c r="J214" s="16"/>
      <c r="K214" s="10">
        <f>VLOOKUP(D214,'[1]Pahalgam Member Details'!$D$3:$L$326,3,0)</f>
        <v>30500</v>
      </c>
      <c r="L214" s="10">
        <f>VLOOKUP(D214,'[1]Pahalgam Member Details'!$D$3:$L$326,4,0)</f>
        <v>31800</v>
      </c>
      <c r="M214" s="16">
        <v>31800</v>
      </c>
      <c r="N214" s="10" t="str">
        <f>VLOOKUP(D214,'[1]Pahalgam Member Details'!$D$3:$L$326,6,0)</f>
        <v>I.R.M</v>
      </c>
      <c r="O214" s="10">
        <f t="shared" si="12"/>
        <v>0</v>
      </c>
      <c r="P214" s="11" t="e">
        <f>+#REF!-H214</f>
        <v>#REF!</v>
      </c>
      <c r="Q214" s="12">
        <f t="shared" si="13"/>
        <v>25440</v>
      </c>
      <c r="R214" s="12" t="e">
        <f t="shared" si="14"/>
        <v>#REF!</v>
      </c>
      <c r="S214" s="12">
        <f t="shared" si="15"/>
        <v>25440</v>
      </c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7" t="str">
        <f>VLOOKUP(D214,'[1]Pahalgam Member Details'!$D$3:$L$326,9,0)</f>
        <v>Last communication 92</v>
      </c>
    </row>
    <row r="215" spans="1:30" ht="28.8" x14ac:dyDescent="0.3">
      <c r="A215" s="14">
        <v>213</v>
      </c>
      <c r="B215" s="15" t="s">
        <v>778</v>
      </c>
      <c r="C215" s="9" t="s">
        <v>22</v>
      </c>
      <c r="D215" s="15" t="s">
        <v>779</v>
      </c>
      <c r="E215" s="9" t="s">
        <v>24</v>
      </c>
      <c r="F215" s="9" t="s">
        <v>25</v>
      </c>
      <c r="G215" s="15" t="s">
        <v>160</v>
      </c>
      <c r="H215" s="15">
        <v>1989</v>
      </c>
      <c r="I215" s="15" t="s">
        <v>780</v>
      </c>
      <c r="J215" s="16"/>
      <c r="K215" s="10">
        <f>VLOOKUP(D215,'[1]Pahalgam Member Details'!$D$3:$L$326,3,0)</f>
        <v>20900</v>
      </c>
      <c r="L215" s="10">
        <f>VLOOKUP(D215,'[1]Pahalgam Member Details'!$D$3:$L$326,4,0)</f>
        <v>18900</v>
      </c>
      <c r="M215" s="16">
        <v>18900</v>
      </c>
      <c r="N215" s="10" t="str">
        <f>VLOOKUP(D215,'[1]Pahalgam Member Details'!$D$3:$L$326,6,0)</f>
        <v>Outstanding</v>
      </c>
      <c r="O215" s="10">
        <f t="shared" si="12"/>
        <v>0</v>
      </c>
      <c r="P215" s="11" t="e">
        <f>+#REF!-H215</f>
        <v>#REF!</v>
      </c>
      <c r="Q215" s="12">
        <f t="shared" si="13"/>
        <v>15120</v>
      </c>
      <c r="R215" s="12" t="e">
        <f t="shared" si="14"/>
        <v>#REF!</v>
      </c>
      <c r="S215" s="12">
        <f t="shared" si="15"/>
        <v>15120</v>
      </c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7" t="str">
        <f>VLOOKUP(D215,'[1]Pahalgam Member Details'!$D$3:$L$326,9,0)</f>
        <v>Last communication 90
(Outstanding Rs 2000/-)</v>
      </c>
    </row>
    <row r="216" spans="1:30" x14ac:dyDescent="0.3">
      <c r="A216" s="14">
        <v>214</v>
      </c>
      <c r="B216" s="15" t="s">
        <v>781</v>
      </c>
      <c r="C216" s="9" t="s">
        <v>22</v>
      </c>
      <c r="D216" s="15" t="s">
        <v>782</v>
      </c>
      <c r="E216" s="9" t="s">
        <v>24</v>
      </c>
      <c r="F216" s="9" t="s">
        <v>25</v>
      </c>
      <c r="G216" s="15" t="s">
        <v>783</v>
      </c>
      <c r="H216" s="15">
        <v>1988</v>
      </c>
      <c r="I216" s="15" t="s">
        <v>784</v>
      </c>
      <c r="J216" s="16"/>
      <c r="K216" s="10">
        <f>VLOOKUP(D216,'[1]Pahalgam Member Details'!$D$3:$L$326,3,0)</f>
        <v>22500</v>
      </c>
      <c r="L216" s="10">
        <f>VLOOKUP(D216,'[1]Pahalgam Member Details'!$D$3:$L$326,4,0)</f>
        <v>22500</v>
      </c>
      <c r="M216" s="16">
        <v>22500</v>
      </c>
      <c r="N216" s="10" t="str">
        <f>VLOOKUP(D216,'[1]Pahalgam Member Details'!$D$3:$L$326,6,0)</f>
        <v>I.R.M</v>
      </c>
      <c r="O216" s="10">
        <f t="shared" si="12"/>
        <v>0</v>
      </c>
      <c r="P216" s="11" t="e">
        <f>+#REF!-H216</f>
        <v>#REF!</v>
      </c>
      <c r="Q216" s="12">
        <f t="shared" si="13"/>
        <v>18000</v>
      </c>
      <c r="R216" s="12" t="e">
        <f t="shared" si="14"/>
        <v>#REF!</v>
      </c>
      <c r="S216" s="12">
        <f t="shared" si="15"/>
        <v>18000</v>
      </c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7" t="str">
        <f>VLOOKUP(D216,'[1]Pahalgam Member Details'!$D$3:$L$326,9,0)</f>
        <v>Last communication 90</v>
      </c>
    </row>
    <row r="217" spans="1:30" ht="43.2" x14ac:dyDescent="0.3">
      <c r="A217" s="14">
        <v>215</v>
      </c>
      <c r="B217" s="15" t="s">
        <v>785</v>
      </c>
      <c r="C217" s="9" t="s">
        <v>22</v>
      </c>
      <c r="D217" s="15" t="s">
        <v>786</v>
      </c>
      <c r="E217" s="9" t="s">
        <v>24</v>
      </c>
      <c r="F217" s="9" t="s">
        <v>25</v>
      </c>
      <c r="G217" s="15" t="s">
        <v>787</v>
      </c>
      <c r="H217" s="15">
        <v>1988</v>
      </c>
      <c r="I217" s="15" t="s">
        <v>788</v>
      </c>
      <c r="J217" s="16"/>
      <c r="K217" s="10">
        <f>VLOOKUP(D217,'[1]Pahalgam Member Details'!$D$3:$L$326,3,0)</f>
        <v>31800</v>
      </c>
      <c r="L217" s="10">
        <f>VLOOKUP(D217,'[1]Pahalgam Member Details'!$D$3:$L$326,4,0)</f>
        <v>31800</v>
      </c>
      <c r="M217" s="16">
        <v>31800</v>
      </c>
      <c r="N217" s="10" t="str">
        <f>VLOOKUP(D217,'[1]Pahalgam Member Details'!$D$3:$L$326,6,0)</f>
        <v>I.R.M</v>
      </c>
      <c r="O217" s="10">
        <f t="shared" si="12"/>
        <v>0</v>
      </c>
      <c r="P217" s="11" t="e">
        <f>+#REF!-H217</f>
        <v>#REF!</v>
      </c>
      <c r="Q217" s="12">
        <f t="shared" si="13"/>
        <v>25440</v>
      </c>
      <c r="R217" s="12" t="e">
        <f t="shared" si="14"/>
        <v>#REF!</v>
      </c>
      <c r="S217" s="12">
        <f t="shared" si="15"/>
        <v>25440</v>
      </c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7" t="str">
        <f>VLOOKUP(D217,'[1]Pahalgam Member Details'!$D$3:$L$326,9,0)</f>
        <v>Last communication 90, some legal documents filed
Complaint file by member Legal notice  Refund with Intrest</v>
      </c>
    </row>
    <row r="218" spans="1:30" ht="28.8" x14ac:dyDescent="0.3">
      <c r="A218" s="14">
        <v>216</v>
      </c>
      <c r="B218" s="15" t="s">
        <v>789</v>
      </c>
      <c r="C218" s="9" t="s">
        <v>22</v>
      </c>
      <c r="D218" s="15" t="s">
        <v>790</v>
      </c>
      <c r="E218" s="9" t="s">
        <v>24</v>
      </c>
      <c r="F218" s="9" t="s">
        <v>25</v>
      </c>
      <c r="G218" s="15" t="s">
        <v>791</v>
      </c>
      <c r="H218" s="15">
        <v>1988</v>
      </c>
      <c r="I218" s="15" t="s">
        <v>792</v>
      </c>
      <c r="J218" s="16"/>
      <c r="K218" s="10">
        <f>VLOOKUP(D218,'[1]Pahalgam Member Details'!$D$3:$L$326,3,0)</f>
        <v>22500</v>
      </c>
      <c r="L218" s="10">
        <f>VLOOKUP(D218,'[1]Pahalgam Member Details'!$D$3:$L$326,4,0)</f>
        <v>23400</v>
      </c>
      <c r="M218" s="16">
        <v>23400</v>
      </c>
      <c r="N218" s="10" t="str">
        <f>VLOOKUP(D218,'[1]Pahalgam Member Details'!$D$3:$L$326,6,0)</f>
        <v>I.R.M</v>
      </c>
      <c r="O218" s="10">
        <f t="shared" si="12"/>
        <v>0</v>
      </c>
      <c r="P218" s="11" t="e">
        <f>+#REF!-H218</f>
        <v>#REF!</v>
      </c>
      <c r="Q218" s="12">
        <f t="shared" si="13"/>
        <v>18720</v>
      </c>
      <c r="R218" s="12" t="e">
        <f t="shared" si="14"/>
        <v>#REF!</v>
      </c>
      <c r="S218" s="12">
        <f t="shared" si="15"/>
        <v>18720</v>
      </c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7" t="str">
        <f>VLOOKUP(D218,'[1]Pahalgam Member Details'!$D$3:$L$326,9,0)</f>
        <v>Last communication 90, some legal documents filed
Complaint file by member D/C madras Refund oder</v>
      </c>
    </row>
    <row r="219" spans="1:30" x14ac:dyDescent="0.3">
      <c r="A219" s="14">
        <v>217</v>
      </c>
      <c r="B219" s="15" t="s">
        <v>793</v>
      </c>
      <c r="C219" s="9" t="s">
        <v>22</v>
      </c>
      <c r="D219" s="15" t="s">
        <v>794</v>
      </c>
      <c r="E219" s="9" t="s">
        <v>24</v>
      </c>
      <c r="F219" s="9" t="s">
        <v>25</v>
      </c>
      <c r="G219" s="15" t="s">
        <v>795</v>
      </c>
      <c r="H219" s="15">
        <v>1988</v>
      </c>
      <c r="I219" s="15" t="s">
        <v>796</v>
      </c>
      <c r="J219" s="16"/>
      <c r="K219" s="10">
        <f>VLOOKUP(D219,'[1]Pahalgam Member Details'!$D$3:$L$326,3,0)</f>
        <v>30500</v>
      </c>
      <c r="L219" s="10">
        <f>VLOOKUP(D219,'[1]Pahalgam Member Details'!$D$3:$L$326,4,0)</f>
        <v>31800</v>
      </c>
      <c r="M219" s="16">
        <v>31800</v>
      </c>
      <c r="N219" s="10" t="str">
        <f>VLOOKUP(D219,'[1]Pahalgam Member Details'!$D$3:$L$326,6,0)</f>
        <v>I.R.M</v>
      </c>
      <c r="O219" s="10">
        <f t="shared" si="12"/>
        <v>0</v>
      </c>
      <c r="P219" s="11" t="e">
        <f>+#REF!-H219</f>
        <v>#REF!</v>
      </c>
      <c r="Q219" s="12">
        <f t="shared" si="13"/>
        <v>25440</v>
      </c>
      <c r="R219" s="12" t="e">
        <f t="shared" si="14"/>
        <v>#REF!</v>
      </c>
      <c r="S219" s="12">
        <f t="shared" si="15"/>
        <v>25440</v>
      </c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7" t="str">
        <f>VLOOKUP(D219,'[1]Pahalgam Member Details'!$D$3:$L$326,9,0)</f>
        <v>Last communication till 97</v>
      </c>
    </row>
    <row r="220" spans="1:30" x14ac:dyDescent="0.3">
      <c r="A220" s="14">
        <v>218</v>
      </c>
      <c r="B220" s="15" t="s">
        <v>797</v>
      </c>
      <c r="C220" s="9" t="s">
        <v>22</v>
      </c>
      <c r="D220" s="15" t="s">
        <v>798</v>
      </c>
      <c r="E220" s="9" t="s">
        <v>24</v>
      </c>
      <c r="F220" s="9" t="s">
        <v>25</v>
      </c>
      <c r="G220" s="15" t="s">
        <v>323</v>
      </c>
      <c r="H220" s="15">
        <v>1988</v>
      </c>
      <c r="I220" s="15" t="s">
        <v>799</v>
      </c>
      <c r="J220" s="16"/>
      <c r="K220" s="10">
        <f>VLOOKUP(D220,'[1]Pahalgam Member Details'!$D$3:$L$326,3,0)</f>
        <v>25500</v>
      </c>
      <c r="L220" s="10">
        <f>VLOOKUP(D220,'[1]Pahalgam Member Details'!$D$3:$L$326,4,0)</f>
        <v>26700</v>
      </c>
      <c r="M220" s="16">
        <v>26700</v>
      </c>
      <c r="N220" s="10" t="str">
        <f>VLOOKUP(D220,'[1]Pahalgam Member Details'!$D$3:$L$326,6,0)</f>
        <v>I.R.M</v>
      </c>
      <c r="O220" s="10">
        <f t="shared" si="12"/>
        <v>0</v>
      </c>
      <c r="P220" s="11" t="e">
        <f>+#REF!-H220</f>
        <v>#REF!</v>
      </c>
      <c r="Q220" s="12">
        <f t="shared" si="13"/>
        <v>21360</v>
      </c>
      <c r="R220" s="12" t="e">
        <f t="shared" si="14"/>
        <v>#REF!</v>
      </c>
      <c r="S220" s="12">
        <f t="shared" si="15"/>
        <v>21360</v>
      </c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7" t="str">
        <f>VLOOKUP(D220,'[1]Pahalgam Member Details'!$D$3:$L$326,9,0)</f>
        <v>Last communication 88</v>
      </c>
    </row>
    <row r="221" spans="1:30" x14ac:dyDescent="0.3">
      <c r="A221" s="14">
        <v>219</v>
      </c>
      <c r="B221" s="15" t="s">
        <v>800</v>
      </c>
      <c r="C221" s="9" t="s">
        <v>22</v>
      </c>
      <c r="D221" s="15" t="s">
        <v>801</v>
      </c>
      <c r="E221" s="9" t="s">
        <v>24</v>
      </c>
      <c r="F221" s="9" t="s">
        <v>25</v>
      </c>
      <c r="G221" s="15" t="s">
        <v>448</v>
      </c>
      <c r="H221" s="15">
        <v>1988</v>
      </c>
      <c r="I221" s="15" t="s">
        <v>796</v>
      </c>
      <c r="J221" s="16"/>
      <c r="K221" s="10">
        <f>VLOOKUP(D221,'[1]Pahalgam Member Details'!$D$3:$L$326,3,0)</f>
        <v>22500</v>
      </c>
      <c r="L221" s="10">
        <f>VLOOKUP(D221,'[1]Pahalgam Member Details'!$D$3:$L$326,4,0)</f>
        <v>23400</v>
      </c>
      <c r="M221" s="16">
        <v>23400</v>
      </c>
      <c r="N221" s="10" t="str">
        <f>VLOOKUP(D221,'[1]Pahalgam Member Details'!$D$3:$L$326,6,0)</f>
        <v>I.R.M</v>
      </c>
      <c r="O221" s="10">
        <f t="shared" si="12"/>
        <v>0</v>
      </c>
      <c r="P221" s="11" t="e">
        <f>+#REF!-H221</f>
        <v>#REF!</v>
      </c>
      <c r="Q221" s="12">
        <f t="shared" si="13"/>
        <v>18720</v>
      </c>
      <c r="R221" s="12" t="e">
        <f t="shared" si="14"/>
        <v>#REF!</v>
      </c>
      <c r="S221" s="12">
        <f t="shared" si="15"/>
        <v>18720</v>
      </c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7" t="str">
        <f>VLOOKUP(D221,'[1]Pahalgam Member Details'!$D$3:$L$326,9,0)</f>
        <v>Last communication 88</v>
      </c>
    </row>
    <row r="222" spans="1:30" x14ac:dyDescent="0.3">
      <c r="A222" s="14">
        <v>220</v>
      </c>
      <c r="B222" s="15" t="s">
        <v>802</v>
      </c>
      <c r="C222" s="9" t="s">
        <v>22</v>
      </c>
      <c r="D222" s="15" t="s">
        <v>803</v>
      </c>
      <c r="E222" s="9" t="s">
        <v>24</v>
      </c>
      <c r="F222" s="9" t="s">
        <v>25</v>
      </c>
      <c r="G222" s="15" t="s">
        <v>748</v>
      </c>
      <c r="H222" s="15">
        <v>1988</v>
      </c>
      <c r="I222" s="15" t="s">
        <v>804</v>
      </c>
      <c r="J222" s="16"/>
      <c r="K222" s="10">
        <f>VLOOKUP(D222,'[1]Pahalgam Member Details'!$D$3:$L$326,3,0)</f>
        <v>22500</v>
      </c>
      <c r="L222" s="10">
        <f>VLOOKUP(D222,'[1]Pahalgam Member Details'!$D$3:$L$326,4,0)</f>
        <v>23400</v>
      </c>
      <c r="M222" s="16">
        <v>23400</v>
      </c>
      <c r="N222" s="10" t="str">
        <f>VLOOKUP(D222,'[1]Pahalgam Member Details'!$D$3:$L$326,6,0)</f>
        <v>I.R.M</v>
      </c>
      <c r="O222" s="10">
        <f t="shared" si="12"/>
        <v>0</v>
      </c>
      <c r="P222" s="11" t="e">
        <f>+#REF!-H222</f>
        <v>#REF!</v>
      </c>
      <c r="Q222" s="12">
        <f t="shared" si="13"/>
        <v>18720</v>
      </c>
      <c r="R222" s="12" t="e">
        <f t="shared" si="14"/>
        <v>#REF!</v>
      </c>
      <c r="S222" s="12">
        <f t="shared" si="15"/>
        <v>18720</v>
      </c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7" t="str">
        <f>VLOOKUP(D222,'[1]Pahalgam Member Details'!$D$3:$L$326,9,0)</f>
        <v>Last communication 90</v>
      </c>
    </row>
    <row r="223" spans="1:30" x14ac:dyDescent="0.3">
      <c r="A223" s="14">
        <v>221</v>
      </c>
      <c r="B223" s="15" t="s">
        <v>805</v>
      </c>
      <c r="C223" s="9" t="s">
        <v>22</v>
      </c>
      <c r="D223" s="15" t="s">
        <v>806</v>
      </c>
      <c r="E223" s="9" t="s">
        <v>24</v>
      </c>
      <c r="F223" s="9" t="s">
        <v>25</v>
      </c>
      <c r="G223" s="15" t="s">
        <v>709</v>
      </c>
      <c r="H223" s="15">
        <v>1988</v>
      </c>
      <c r="I223" s="15" t="s">
        <v>807</v>
      </c>
      <c r="J223" s="16"/>
      <c r="K223" s="10">
        <f>VLOOKUP(D223,'[1]Pahalgam Member Details'!$D$3:$L$326,3,0)</f>
        <v>31800</v>
      </c>
      <c r="L223" s="10">
        <f>VLOOKUP(D223,'[1]Pahalgam Member Details'!$D$3:$L$326,4,0)</f>
        <v>31800</v>
      </c>
      <c r="M223" s="16">
        <v>31800</v>
      </c>
      <c r="N223" s="10" t="str">
        <f>VLOOKUP(D223,'[1]Pahalgam Member Details'!$D$3:$L$326,6,0)</f>
        <v>I.R.M</v>
      </c>
      <c r="O223" s="10">
        <f t="shared" si="12"/>
        <v>0</v>
      </c>
      <c r="P223" s="11" t="e">
        <f>+#REF!-H223</f>
        <v>#REF!</v>
      </c>
      <c r="Q223" s="12">
        <f t="shared" si="13"/>
        <v>25440</v>
      </c>
      <c r="R223" s="12" t="e">
        <f t="shared" si="14"/>
        <v>#REF!</v>
      </c>
      <c r="S223" s="12">
        <f t="shared" si="15"/>
        <v>25440</v>
      </c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7" t="str">
        <f>VLOOKUP(D223,'[1]Pahalgam Member Details'!$D$3:$L$326,9,0)</f>
        <v>Last communication 88</v>
      </c>
    </row>
    <row r="224" spans="1:30" x14ac:dyDescent="0.3">
      <c r="A224" s="14">
        <v>222</v>
      </c>
      <c r="B224" s="15" t="s">
        <v>808</v>
      </c>
      <c r="C224" s="9" t="s">
        <v>22</v>
      </c>
      <c r="D224" s="15" t="s">
        <v>809</v>
      </c>
      <c r="E224" s="9" t="s">
        <v>24</v>
      </c>
      <c r="F224" s="9" t="s">
        <v>25</v>
      </c>
      <c r="G224" s="15" t="s">
        <v>810</v>
      </c>
      <c r="H224" s="15">
        <v>1989</v>
      </c>
      <c r="I224" s="15" t="s">
        <v>811</v>
      </c>
      <c r="J224" s="16"/>
      <c r="K224" s="10">
        <f>VLOOKUP(D224,'[1]Pahalgam Member Details'!$D$3:$L$326,3,0)</f>
        <v>22500</v>
      </c>
      <c r="L224" s="10">
        <f>VLOOKUP(D224,'[1]Pahalgam Member Details'!$D$3:$L$326,4,0)</f>
        <v>23400</v>
      </c>
      <c r="M224" s="16">
        <v>23400</v>
      </c>
      <c r="N224" s="10" t="str">
        <f>VLOOKUP(D224,'[1]Pahalgam Member Details'!$D$3:$L$326,6,0)</f>
        <v>I.R.M</v>
      </c>
      <c r="O224" s="10">
        <f t="shared" si="12"/>
        <v>0</v>
      </c>
      <c r="P224" s="11" t="e">
        <f>+#REF!-H224</f>
        <v>#REF!</v>
      </c>
      <c r="Q224" s="12">
        <f t="shared" si="13"/>
        <v>18720</v>
      </c>
      <c r="R224" s="12" t="e">
        <f t="shared" si="14"/>
        <v>#REF!</v>
      </c>
      <c r="S224" s="12">
        <f t="shared" si="15"/>
        <v>18720</v>
      </c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7" t="str">
        <f>VLOOKUP(D224,'[1]Pahalgam Member Details'!$D$3:$L$326,9,0)</f>
        <v>Last communication 89</v>
      </c>
    </row>
    <row r="225" spans="1:30" ht="28.8" x14ac:dyDescent="0.3">
      <c r="A225" s="14">
        <v>223</v>
      </c>
      <c r="B225" s="15" t="s">
        <v>812</v>
      </c>
      <c r="C225" s="9" t="s">
        <v>22</v>
      </c>
      <c r="D225" s="15" t="s">
        <v>813</v>
      </c>
      <c r="E225" s="9" t="s">
        <v>24</v>
      </c>
      <c r="F225" s="9" t="s">
        <v>25</v>
      </c>
      <c r="G225" s="15" t="s">
        <v>319</v>
      </c>
      <c r="H225" s="15">
        <v>1989</v>
      </c>
      <c r="I225" s="15" t="s">
        <v>814</v>
      </c>
      <c r="J225" s="16"/>
      <c r="K225" s="10">
        <f>VLOOKUP(D225,'[1]Pahalgam Member Details'!$D$3:$L$326,3,0)</f>
        <v>23400</v>
      </c>
      <c r="L225" s="10">
        <f>VLOOKUP(D225,'[1]Pahalgam Member Details'!$D$3:$L$326,4,0)</f>
        <v>9400</v>
      </c>
      <c r="M225" s="16">
        <v>9400</v>
      </c>
      <c r="N225" s="10" t="str">
        <f>VLOOKUP(D225,'[1]Pahalgam Member Details'!$D$3:$L$326,6,0)</f>
        <v>Outstanding</v>
      </c>
      <c r="O225" s="10">
        <f t="shared" si="12"/>
        <v>0</v>
      </c>
      <c r="P225" s="11" t="e">
        <f>+#REF!-H225</f>
        <v>#REF!</v>
      </c>
      <c r="Q225" s="12">
        <f t="shared" si="13"/>
        <v>7520</v>
      </c>
      <c r="R225" s="12" t="e">
        <f t="shared" si="14"/>
        <v>#REF!</v>
      </c>
      <c r="S225" s="12">
        <f t="shared" si="15"/>
        <v>7520</v>
      </c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7" t="str">
        <f>VLOOKUP(D225,'[1]Pahalgam Member Details'!$D$3:$L$326,9,0)</f>
        <v>Last communication 89
(Outstanding Rs 14000/-)</v>
      </c>
    </row>
    <row r="226" spans="1:30" ht="28.8" x14ac:dyDescent="0.3">
      <c r="A226" s="14">
        <v>224</v>
      </c>
      <c r="B226" s="15" t="s">
        <v>815</v>
      </c>
      <c r="C226" s="9" t="s">
        <v>22</v>
      </c>
      <c r="D226" s="15" t="s">
        <v>816</v>
      </c>
      <c r="E226" s="9" t="s">
        <v>24</v>
      </c>
      <c r="F226" s="9" t="s">
        <v>25</v>
      </c>
      <c r="G226" s="15" t="s">
        <v>65</v>
      </c>
      <c r="H226" s="15">
        <v>1989</v>
      </c>
      <c r="I226" s="15" t="s">
        <v>817</v>
      </c>
      <c r="J226" s="16"/>
      <c r="K226" s="10">
        <f>VLOOKUP(D226,'[1]Pahalgam Member Details'!$D$3:$L$326,3,0)</f>
        <v>31800</v>
      </c>
      <c r="L226" s="10">
        <f>VLOOKUP(D226,'[1]Pahalgam Member Details'!$D$3:$L$326,4,0)</f>
        <v>28600</v>
      </c>
      <c r="M226" s="16">
        <v>28600</v>
      </c>
      <c r="N226" s="10" t="str">
        <f>VLOOKUP(D226,'[1]Pahalgam Member Details'!$D$3:$L$326,6,0)</f>
        <v>Outstanding</v>
      </c>
      <c r="O226" s="10">
        <f t="shared" si="12"/>
        <v>0</v>
      </c>
      <c r="P226" s="11" t="e">
        <f>+#REF!-H226</f>
        <v>#REF!</v>
      </c>
      <c r="Q226" s="12">
        <f t="shared" si="13"/>
        <v>22880</v>
      </c>
      <c r="R226" s="12" t="e">
        <f t="shared" si="14"/>
        <v>#REF!</v>
      </c>
      <c r="S226" s="12">
        <f t="shared" si="15"/>
        <v>22880</v>
      </c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7" t="str">
        <f>VLOOKUP(D226,'[1]Pahalgam Member Details'!$D$3:$L$326,9,0)</f>
        <v>Last communication 92
(Outstandig Rs 3200/-)</v>
      </c>
    </row>
    <row r="227" spans="1:30" x14ac:dyDescent="0.3">
      <c r="A227" s="14">
        <v>225</v>
      </c>
      <c r="B227" s="15" t="s">
        <v>818</v>
      </c>
      <c r="C227" s="9" t="s">
        <v>22</v>
      </c>
      <c r="D227" s="15" t="s">
        <v>819</v>
      </c>
      <c r="E227" s="9" t="s">
        <v>24</v>
      </c>
      <c r="F227" s="9" t="s">
        <v>25</v>
      </c>
      <c r="G227" s="15" t="s">
        <v>820</v>
      </c>
      <c r="H227" s="15">
        <v>1989</v>
      </c>
      <c r="I227" s="15" t="s">
        <v>821</v>
      </c>
      <c r="J227" s="16"/>
      <c r="K227" s="10">
        <f>VLOOKUP(D227,'[1]Pahalgam Member Details'!$D$3:$L$326,3,0)</f>
        <v>17500</v>
      </c>
      <c r="L227" s="10">
        <f>VLOOKUP(D227,'[1]Pahalgam Member Details'!$D$3:$L$326,4,0)</f>
        <v>18200</v>
      </c>
      <c r="M227" s="16">
        <v>18200</v>
      </c>
      <c r="N227" s="10" t="str">
        <f>VLOOKUP(D227,'[1]Pahalgam Member Details'!$D$3:$L$326,6,0)</f>
        <v>I.R.M</v>
      </c>
      <c r="O227" s="10">
        <f t="shared" si="12"/>
        <v>0</v>
      </c>
      <c r="P227" s="11" t="e">
        <f>+#REF!-H227</f>
        <v>#REF!</v>
      </c>
      <c r="Q227" s="12">
        <f t="shared" si="13"/>
        <v>14560</v>
      </c>
      <c r="R227" s="12" t="e">
        <f t="shared" si="14"/>
        <v>#REF!</v>
      </c>
      <c r="S227" s="12">
        <f t="shared" si="15"/>
        <v>14560</v>
      </c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7" t="str">
        <f>VLOOKUP(D227,'[1]Pahalgam Member Details'!$D$3:$L$326,9,0)</f>
        <v>Last communication 94</v>
      </c>
    </row>
    <row r="228" spans="1:30" x14ac:dyDescent="0.3">
      <c r="A228" s="14">
        <v>226</v>
      </c>
      <c r="B228" s="15" t="s">
        <v>822</v>
      </c>
      <c r="C228" s="9" t="s">
        <v>22</v>
      </c>
      <c r="D228" s="15" t="s">
        <v>823</v>
      </c>
      <c r="E228" s="9" t="s">
        <v>24</v>
      </c>
      <c r="F228" s="9" t="s">
        <v>25</v>
      </c>
      <c r="G228" s="15" t="s">
        <v>235</v>
      </c>
      <c r="H228" s="15">
        <v>1989</v>
      </c>
      <c r="I228" s="15" t="s">
        <v>824</v>
      </c>
      <c r="J228" s="16"/>
      <c r="K228" s="10">
        <f>VLOOKUP(D228,'[1]Pahalgam Member Details'!$D$3:$L$326,3,0)</f>
        <v>22500</v>
      </c>
      <c r="L228" s="10">
        <f>VLOOKUP(D228,'[1]Pahalgam Member Details'!$D$3:$L$326,4,0)</f>
        <v>23400</v>
      </c>
      <c r="M228" s="16">
        <v>23400</v>
      </c>
      <c r="N228" s="10" t="str">
        <f>VLOOKUP(D228,'[1]Pahalgam Member Details'!$D$3:$L$326,6,0)</f>
        <v>I.R.M</v>
      </c>
      <c r="O228" s="10">
        <f t="shared" si="12"/>
        <v>0</v>
      </c>
      <c r="P228" s="11" t="e">
        <f>+#REF!-H228</f>
        <v>#REF!</v>
      </c>
      <c r="Q228" s="12">
        <f t="shared" si="13"/>
        <v>18720</v>
      </c>
      <c r="R228" s="12" t="e">
        <f t="shared" si="14"/>
        <v>#REF!</v>
      </c>
      <c r="S228" s="12">
        <f t="shared" si="15"/>
        <v>18720</v>
      </c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7" t="str">
        <f>VLOOKUP(D228,'[1]Pahalgam Member Details'!$D$3:$L$326,9,0)</f>
        <v>Last communication 89</v>
      </c>
    </row>
    <row r="229" spans="1:30" ht="28.8" x14ac:dyDescent="0.3">
      <c r="A229" s="14">
        <v>227</v>
      </c>
      <c r="B229" s="15" t="s">
        <v>825</v>
      </c>
      <c r="C229" s="9" t="s">
        <v>22</v>
      </c>
      <c r="D229" s="15" t="s">
        <v>826</v>
      </c>
      <c r="E229" s="9" t="s">
        <v>24</v>
      </c>
      <c r="F229" s="9" t="s">
        <v>25</v>
      </c>
      <c r="G229" s="15" t="s">
        <v>827</v>
      </c>
      <c r="H229" s="15">
        <v>1989</v>
      </c>
      <c r="I229" s="15" t="s">
        <v>828</v>
      </c>
      <c r="J229" s="16"/>
      <c r="K229" s="10">
        <f>VLOOKUP(D229,'[1]Pahalgam Member Details'!$D$3:$L$326,3,0)</f>
        <v>36600</v>
      </c>
      <c r="L229" s="10">
        <f>VLOOKUP(D229,'[1]Pahalgam Member Details'!$D$3:$L$326,4,0)</f>
        <v>14600</v>
      </c>
      <c r="M229" s="16">
        <v>14600</v>
      </c>
      <c r="N229" s="10" t="str">
        <f>VLOOKUP(D229,'[1]Pahalgam Member Details'!$D$3:$L$326,6,0)</f>
        <v>Outstanding</v>
      </c>
      <c r="O229" s="10">
        <f t="shared" si="12"/>
        <v>0</v>
      </c>
      <c r="P229" s="11" t="e">
        <f>+#REF!-H229</f>
        <v>#REF!</v>
      </c>
      <c r="Q229" s="12">
        <f t="shared" si="13"/>
        <v>11680</v>
      </c>
      <c r="R229" s="12" t="e">
        <f t="shared" si="14"/>
        <v>#REF!</v>
      </c>
      <c r="S229" s="12">
        <f t="shared" si="15"/>
        <v>11680</v>
      </c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7" t="str">
        <f>VLOOKUP(D229,'[1]Pahalgam Member Details'!$D$3:$L$326,9,0)</f>
        <v>Last communication 90
(Outstanding Rs 22000/-)</v>
      </c>
    </row>
    <row r="230" spans="1:30" ht="28.8" x14ac:dyDescent="0.3">
      <c r="A230" s="14">
        <v>228</v>
      </c>
      <c r="B230" s="15" t="s">
        <v>829</v>
      </c>
      <c r="C230" s="9" t="s">
        <v>22</v>
      </c>
      <c r="D230" s="15" t="s">
        <v>830</v>
      </c>
      <c r="E230" s="9" t="s">
        <v>24</v>
      </c>
      <c r="F230" s="9" t="s">
        <v>25</v>
      </c>
      <c r="G230" s="15" t="s">
        <v>831</v>
      </c>
      <c r="H230" s="15">
        <v>1989</v>
      </c>
      <c r="I230" s="15" t="s">
        <v>832</v>
      </c>
      <c r="J230" s="16"/>
      <c r="K230" s="10">
        <f>VLOOKUP(D230,'[1]Pahalgam Member Details'!$D$3:$L$326,3,0)</f>
        <v>27650</v>
      </c>
      <c r="L230" s="10">
        <f>VLOOKUP(D230,'[1]Pahalgam Member Details'!$D$3:$L$326,4,0)</f>
        <v>10500</v>
      </c>
      <c r="M230" s="16">
        <v>10500</v>
      </c>
      <c r="N230" s="10" t="str">
        <f>VLOOKUP(D230,'[1]Pahalgam Member Details'!$D$3:$L$326,6,0)</f>
        <v>Outstanding</v>
      </c>
      <c r="O230" s="10">
        <f t="shared" si="12"/>
        <v>0</v>
      </c>
      <c r="P230" s="11" t="e">
        <f>+#REF!-H230</f>
        <v>#REF!</v>
      </c>
      <c r="Q230" s="12">
        <f t="shared" si="13"/>
        <v>8400</v>
      </c>
      <c r="R230" s="12" t="e">
        <f t="shared" si="14"/>
        <v>#REF!</v>
      </c>
      <c r="S230" s="12">
        <f t="shared" si="15"/>
        <v>8400</v>
      </c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7" t="str">
        <f>VLOOKUP(D230,'[1]Pahalgam Member Details'!$D$3:$L$326,9,0)</f>
        <v>Application form not filed and last communication 90
(Outstanding Rs 17150/-)</v>
      </c>
    </row>
    <row r="231" spans="1:30" ht="43.2" x14ac:dyDescent="0.3">
      <c r="A231" s="14">
        <v>229</v>
      </c>
      <c r="B231" s="15" t="s">
        <v>833</v>
      </c>
      <c r="C231" s="9" t="s">
        <v>22</v>
      </c>
      <c r="D231" s="15" t="s">
        <v>834</v>
      </c>
      <c r="E231" s="9" t="s">
        <v>24</v>
      </c>
      <c r="F231" s="9" t="s">
        <v>25</v>
      </c>
      <c r="G231" s="15" t="s">
        <v>835</v>
      </c>
      <c r="H231" s="15">
        <v>1990</v>
      </c>
      <c r="I231" s="15" t="s">
        <v>836</v>
      </c>
      <c r="J231" s="16"/>
      <c r="K231" s="10">
        <f>VLOOKUP(D231,'[1]Pahalgam Member Details'!$D$3:$L$326,3,0)</f>
        <v>12000</v>
      </c>
      <c r="L231" s="10">
        <f>VLOOKUP(D231,'[1]Pahalgam Member Details'!$D$3:$L$326,4,0)</f>
        <v>12000</v>
      </c>
      <c r="M231" s="16">
        <v>12000</v>
      </c>
      <c r="N231" s="10" t="str">
        <f>VLOOKUP(D231,'[1]Pahalgam Member Details'!$D$3:$L$326,6,0)</f>
        <v>I.R.M</v>
      </c>
      <c r="O231" s="10">
        <f t="shared" si="12"/>
        <v>0</v>
      </c>
      <c r="P231" s="11" t="e">
        <f>+#REF!-H231</f>
        <v>#REF!</v>
      </c>
      <c r="Q231" s="12">
        <f t="shared" si="13"/>
        <v>9600</v>
      </c>
      <c r="R231" s="12" t="e">
        <f t="shared" si="14"/>
        <v>#REF!</v>
      </c>
      <c r="S231" s="12">
        <f t="shared" si="15"/>
        <v>9600</v>
      </c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7" t="str">
        <f>VLOOKUP(D231,'[1]Pahalgam Member Details'!$D$3:$L$326,9,0)</f>
        <v>No communication till date
(Unit cost Details not found Rimes &amp; File Member 5 year intal)</v>
      </c>
    </row>
    <row r="232" spans="1:30" x14ac:dyDescent="0.3">
      <c r="A232" s="14">
        <v>230</v>
      </c>
      <c r="B232" s="15" t="s">
        <v>837</v>
      </c>
      <c r="C232" s="9" t="s">
        <v>22</v>
      </c>
      <c r="D232" s="15" t="s">
        <v>838</v>
      </c>
      <c r="E232" s="9" t="s">
        <v>24</v>
      </c>
      <c r="F232" s="9" t="s">
        <v>25</v>
      </c>
      <c r="G232" s="15" t="s">
        <v>839</v>
      </c>
      <c r="H232" s="15">
        <v>1988</v>
      </c>
      <c r="I232" s="15" t="s">
        <v>840</v>
      </c>
      <c r="J232" s="16"/>
      <c r="K232" s="10">
        <f>VLOOKUP(D232,'[1]Pahalgam Member Details'!$D$3:$L$326,3,0)</f>
        <v>18200</v>
      </c>
      <c r="L232" s="10">
        <f>VLOOKUP(D232,'[1]Pahalgam Member Details'!$D$3:$L$326,4,0)</f>
        <v>17500</v>
      </c>
      <c r="M232" s="16">
        <v>17500</v>
      </c>
      <c r="N232" s="10" t="str">
        <f>VLOOKUP(D232,'[1]Pahalgam Member Details'!$D$3:$L$326,6,0)</f>
        <v>I.R.M</v>
      </c>
      <c r="O232" s="10">
        <f t="shared" si="12"/>
        <v>0</v>
      </c>
      <c r="P232" s="11" t="e">
        <f>+#REF!-H232</f>
        <v>#REF!</v>
      </c>
      <c r="Q232" s="12">
        <f t="shared" si="13"/>
        <v>14000</v>
      </c>
      <c r="R232" s="12" t="e">
        <f t="shared" si="14"/>
        <v>#REF!</v>
      </c>
      <c r="S232" s="12">
        <f t="shared" si="15"/>
        <v>14000</v>
      </c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7" t="str">
        <f>VLOOKUP(D232,'[1]Pahalgam Member Details'!$D$3:$L$326,9,0)</f>
        <v>Last communication 99</v>
      </c>
    </row>
    <row r="233" spans="1:30" x14ac:dyDescent="0.3">
      <c r="A233" s="14">
        <v>231</v>
      </c>
      <c r="B233" s="15" t="s">
        <v>841</v>
      </c>
      <c r="C233" s="9" t="s">
        <v>22</v>
      </c>
      <c r="D233" s="15" t="s">
        <v>842</v>
      </c>
      <c r="E233" s="9" t="s">
        <v>24</v>
      </c>
      <c r="F233" s="9" t="s">
        <v>25</v>
      </c>
      <c r="G233" s="15" t="s">
        <v>843</v>
      </c>
      <c r="H233" s="15">
        <v>1989</v>
      </c>
      <c r="I233" s="15" t="s">
        <v>844</v>
      </c>
      <c r="J233" s="16"/>
      <c r="K233" s="10">
        <f>VLOOKUP(D233,'[1]Pahalgam Member Details'!$D$3:$L$326,3,0)</f>
        <v>30500</v>
      </c>
      <c r="L233" s="10">
        <f>VLOOKUP(D233,'[1]Pahalgam Member Details'!$D$3:$L$326,4,0)</f>
        <v>30500</v>
      </c>
      <c r="M233" s="16">
        <v>30500</v>
      </c>
      <c r="N233" s="10" t="str">
        <f>VLOOKUP(D233,'[1]Pahalgam Member Details'!$D$3:$L$326,6,0)</f>
        <v>file-Miss</v>
      </c>
      <c r="O233" s="10">
        <f t="shared" si="12"/>
        <v>0</v>
      </c>
      <c r="P233" s="11" t="e">
        <f>+#REF!-H233</f>
        <v>#REF!</v>
      </c>
      <c r="Q233" s="12">
        <f t="shared" si="13"/>
        <v>24400</v>
      </c>
      <c r="R233" s="12" t="e">
        <f t="shared" si="14"/>
        <v>#REF!</v>
      </c>
      <c r="S233" s="12">
        <f t="shared" si="15"/>
        <v>24400</v>
      </c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7" t="str">
        <f>VLOOKUP(D233,'[1]Pahalgam Member Details'!$D$3:$L$326,9,0)</f>
        <v>All details of member's missed from file</v>
      </c>
    </row>
    <row r="234" spans="1:30" ht="15" thickBot="1" x14ac:dyDescent="0.35">
      <c r="A234" s="14">
        <v>232</v>
      </c>
      <c r="B234" s="15" t="s">
        <v>845</v>
      </c>
      <c r="C234" s="9" t="s">
        <v>22</v>
      </c>
      <c r="D234" s="15" t="s">
        <v>846</v>
      </c>
      <c r="E234" s="9" t="s">
        <v>24</v>
      </c>
      <c r="F234" s="9" t="s">
        <v>25</v>
      </c>
      <c r="G234" s="15" t="s">
        <v>843</v>
      </c>
      <c r="H234" s="15">
        <v>1989</v>
      </c>
      <c r="I234" s="15" t="s">
        <v>844</v>
      </c>
      <c r="J234" s="16"/>
      <c r="K234" s="10">
        <f>VLOOKUP(D234,'[1]Pahalgam Member Details'!$D$3:$L$326,3,0)</f>
        <v>30500</v>
      </c>
      <c r="L234" s="10">
        <f>VLOOKUP(D234,'[1]Pahalgam Member Details'!$D$3:$L$326,4,0)</f>
        <v>30500</v>
      </c>
      <c r="M234" s="16">
        <v>30500</v>
      </c>
      <c r="N234" s="10" t="str">
        <f>VLOOKUP(D234,'[1]Pahalgam Member Details'!$D$3:$L$326,6,0)</f>
        <v>file-Miss</v>
      </c>
      <c r="O234" s="10">
        <f t="shared" si="12"/>
        <v>0</v>
      </c>
      <c r="P234" s="11" t="e">
        <f>+#REF!-H234</f>
        <v>#REF!</v>
      </c>
      <c r="Q234" s="12">
        <f t="shared" si="13"/>
        <v>24400</v>
      </c>
      <c r="R234" s="12" t="e">
        <f t="shared" si="14"/>
        <v>#REF!</v>
      </c>
      <c r="S234" s="12">
        <f t="shared" si="15"/>
        <v>24400</v>
      </c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7" t="str">
        <f>VLOOKUP(D234,'[1]Pahalgam Member Details'!$D$3:$L$326,9,0)</f>
        <v>All details of member's missed from file</v>
      </c>
    </row>
    <row r="235" spans="1:30" s="23" customFormat="1" ht="15" thickBot="1" x14ac:dyDescent="0.35">
      <c r="A235" s="18"/>
      <c r="B235" s="19"/>
      <c r="C235" s="20"/>
      <c r="D235" s="5"/>
      <c r="E235" s="5"/>
      <c r="F235" s="5"/>
      <c r="G235" s="5"/>
      <c r="H235" s="5"/>
      <c r="I235" s="5" t="s">
        <v>847</v>
      </c>
      <c r="J235" s="21">
        <f>SUM(J2:J234)</f>
        <v>0</v>
      </c>
      <c r="K235" s="21">
        <f t="shared" ref="K235:AD235" si="16">SUM(K2:K234)</f>
        <v>5556375</v>
      </c>
      <c r="L235" s="21">
        <f t="shared" si="16"/>
        <v>5333175</v>
      </c>
      <c r="M235" s="21">
        <f t="shared" si="16"/>
        <v>5329925</v>
      </c>
      <c r="N235" s="21">
        <f t="shared" si="16"/>
        <v>0</v>
      </c>
      <c r="O235" s="21">
        <f t="shared" si="16"/>
        <v>3250</v>
      </c>
      <c r="P235" s="22"/>
      <c r="Q235" s="21">
        <f t="shared" si="16"/>
        <v>4263940</v>
      </c>
      <c r="R235" s="21" t="e">
        <f t="shared" si="16"/>
        <v>#REF!</v>
      </c>
      <c r="S235" s="21">
        <f t="shared" si="16"/>
        <v>4263940</v>
      </c>
      <c r="T235" s="21">
        <f t="shared" si="16"/>
        <v>0</v>
      </c>
      <c r="U235" s="21">
        <f t="shared" si="16"/>
        <v>0</v>
      </c>
      <c r="V235" s="21">
        <f t="shared" si="16"/>
        <v>0</v>
      </c>
      <c r="W235" s="21">
        <f t="shared" si="16"/>
        <v>0</v>
      </c>
      <c r="X235" s="21">
        <f t="shared" si="16"/>
        <v>0</v>
      </c>
      <c r="Y235" s="21">
        <f t="shared" si="16"/>
        <v>0</v>
      </c>
      <c r="Z235" s="21">
        <f t="shared" si="16"/>
        <v>0</v>
      </c>
      <c r="AA235" s="21">
        <f t="shared" si="16"/>
        <v>0</v>
      </c>
      <c r="AB235" s="21">
        <f t="shared" si="16"/>
        <v>0</v>
      </c>
      <c r="AC235" s="21">
        <f t="shared" si="16"/>
        <v>0</v>
      </c>
      <c r="AD235" s="6">
        <f t="shared" si="16"/>
        <v>0</v>
      </c>
    </row>
  </sheetData>
  <autoFilter ref="A1:AD234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Timeshare Member</vt:lpstr>
      <vt:lpstr>'Total Timeshare Member'!_94425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Anuragpc</dc:creator>
  <cp:lastModifiedBy>Shiva</cp:lastModifiedBy>
  <dcterms:created xsi:type="dcterms:W3CDTF">2023-06-20T06:42:36Z</dcterms:created>
  <dcterms:modified xsi:type="dcterms:W3CDTF">2023-07-31T13:24:02Z</dcterms:modified>
</cp:coreProperties>
</file>