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archive\v0.3 archive\"/>
    </mc:Choice>
  </mc:AlternateContent>
  <xr:revisionPtr revIDLastSave="0" documentId="13_ncr:1_{E0248FAE-E4A2-4E6B-A8F3-476562475B79}" xr6:coauthVersionLast="47" xr6:coauthVersionMax="47" xr10:uidLastSave="{00000000-0000-0000-0000-000000000000}"/>
  <bookViews>
    <workbookView xWindow="420" yWindow="-15585" windowWidth="22980" windowHeight="15540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H17" i="2"/>
  <c r="I17" i="2" s="1"/>
  <c r="I18" i="2"/>
  <c r="I4" i="2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2" i="2"/>
  <c r="I28" i="2" l="1"/>
  <c r="I29" i="2" s="1"/>
  <c r="I30" i="2" s="1"/>
  <c r="I32" i="2" s="1"/>
</calcChain>
</file>

<file path=xl/sharedStrings.xml><?xml version="1.0" encoding="utf-8"?>
<sst xmlns="http://schemas.openxmlformats.org/spreadsheetml/2006/main" count="241" uniqueCount="207">
  <si>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</si>
  <si>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</si>
  <si>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</si>
  <si>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</si>
  <si>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</si>
  <si>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</si>
  <si>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</si>
  <si>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</si>
  <si>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</si>
  <si>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</si>
  <si>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</si>
  <si>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</si>
  <si>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</si>
  <si>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</si>
  <si>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</si>
  <si>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</si>
  <si>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</si>
  <si>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</si>
  <si>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</si>
  <si>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</si>
  <si>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</si>
  <si>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</si>
  <si>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</si>
  <si>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</si>
  <si>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</si>
  <si>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</si>
  <si>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</si>
  <si>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</si>
  <si>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</si>
  <si>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</si>
  <si>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</si>
  <si>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</si>
  <si>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</si>
  <si>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</si>
  <si>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</si>
  <si>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</si>
  <si>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</si>
  <si>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</si>
  <si>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</si>
  <si>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</si>
  <si>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</si>
  <si>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</si>
  <si>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</si>
  <si>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</si>
  <si>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</si>
  <si>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</si>
  <si>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</si>
  <si>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</si>
  <si>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</si>
  <si>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</si>
  <si>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</si>
  <si>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</si>
  <si>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</si>
  <si>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</si>
  <si>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</si>
  <si>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</si>
  <si>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</si>
  <si>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</si>
  <si>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</si>
  <si>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</si>
  <si>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</si>
  <si>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</si>
  <si>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</si>
  <si>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</si>
  <si>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</si>
  <si>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</si>
  <si>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</si>
  <si>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</si>
  <si>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</si>
  <si>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</si>
  <si>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</si>
  <si>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</si>
  <si>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</si>
  <si>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</si>
  <si>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</si>
  <si>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</si>
  <si>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</si>
  <si>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</si>
  <si>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</si>
  <si>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</si>
  <si>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</si>
  <si>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</si>
  <si>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</si>
  <si>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</si>
  <si>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</si>
  <si>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</si>
  <si>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</si>
  <si>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</si>
  <si>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</si>
  <si>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</si>
  <si>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</si>
  <si>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</si>
  <si>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</si>
  <si>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</si>
  <si>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</si>
  <si>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</si>
  <si>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</si>
  <si>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</si>
  <si>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</si>
  <si>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</si>
  <si>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</si>
  <si>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</si>
  <si>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</si>
  <si>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</si>
  <si>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</si>
  <si>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</si>
  <si>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</si>
  <si>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</si>
  <si>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</si>
  <si>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</si>
  <si>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</si>
  <si>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</si>
  <si>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</si>
  <si>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</si>
  <si>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</si>
  <si>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</si>
  <si>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</si>
  <si>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</si>
  <si>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</si>
  <si>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</si>
  <si>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</si>
  <si>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</si>
  <si>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</si>
  <si>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</si>
  <si>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</si>
  <si>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</si>
  <si>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</si>
  <si>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</si>
  <si>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</si>
  <si>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</si>
  <si>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</si>
  <si>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</si>
  <si>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</si>
  <si>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</si>
  <si>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</si>
  <si>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</si>
  <si>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</si>
  <si>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74LVC07, SO14</t>
  </si>
  <si>
    <t>SW-MOM-TACTILE</t>
  </si>
  <si>
    <t>C64-EXPANSION-PORT Gold Fingers</t>
  </si>
  <si>
    <t>CL21B104KBCNNNC</t>
  </si>
  <si>
    <t>Samsung</t>
  </si>
  <si>
    <t>1276-1003-1-ND</t>
  </si>
  <si>
    <t>DigiKey PN/link</t>
  </si>
  <si>
    <t>PJRC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</si>
  <si>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</si>
  <si>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</si>
  <si>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</si>
  <si>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</si>
  <si>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</si>
  <si>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</si>
  <si>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</si>
  <si>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</si>
  <si>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</si>
  <si>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</si>
  <si>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</si>
  <si>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</si>
  <si>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</si>
  <si>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</si>
  <si>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</si>
  <si>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</si>
  <si>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</si>
  <si>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</si>
  <si>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</si>
  <si>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Multiple subs, such as these w/ thermal tape attached</t>
  </si>
  <si>
    <t>RES 0805 10K</t>
  </si>
  <si>
    <t>CRG0805F10K</t>
  </si>
  <si>
    <t>A106054CT-ND</t>
  </si>
  <si>
    <t>Locations/RefDes</t>
  </si>
  <si>
    <t>SN74LVC07ADR
MC74LCX07</t>
  </si>
  <si>
    <t>Texas Instruments
OnSemi</t>
  </si>
  <si>
    <t>296-8441-1-ND
MC74LCX07DR2GOSCT-ND</t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</si>
  <si>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</si>
  <si>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</si>
  <si>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</si>
  <si>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</si>
  <si>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</si>
  <si>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</si>
  <si>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</si>
  <si>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</si>
  <si>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</si>
  <si>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For Teensy USB Host connection to TeensyROM.</t>
  </si>
  <si>
    <t>For Teensy Ethernet connection to TeensyROM.</t>
  </si>
  <si>
    <t>2 layer board: 2.40 x 2.70 x 0.063 inches
Recommend ENIG finish, 30° chamfered gold fingers, Purple solder mask</t>
  </si>
  <si>
    <t>U1 Therm Pad</t>
  </si>
  <si>
    <t>11x11mm Thermal Conductive Adhesive Tape</t>
  </si>
  <si>
    <t>t-Global
TG-T1000-11-11-0.25-5PT</t>
  </si>
  <si>
    <t>1168-TG-T1000-11-11-0.25-5PT-ND</t>
  </si>
  <si>
    <t>16a</t>
  </si>
  <si>
    <t>Polarity: Sq hole = short lead = flat side = '-'(Neg) = Cathode</t>
  </si>
  <si>
    <t>Be sure to pre-program and then cut the 5v power jumper on the back (see assy instructions)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</si>
  <si>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two will work</t>
    </r>
  </si>
  <si>
    <t>CONN HEADER VERT 1x4 POS 0.1"</t>
  </si>
  <si>
    <t>1 hour labor</t>
  </si>
  <si>
    <t>TeensyROM v0.2c</t>
  </si>
  <si>
    <t>74LVC245, SO20W/N</t>
  </si>
  <si>
    <t>B0B7K2TWZM</t>
  </si>
  <si>
    <t>If needed (recommended heatsink has thermal pad included)</t>
  </si>
  <si>
    <t>Jeteokar</t>
  </si>
  <si>
    <t>https://www.amazon.com/dp/B0B7K2TWZM   or 
https://www.ebay.com/itm/115401351474</t>
  </si>
  <si>
    <t>12x12mm Aluminum heatsink
w/ thermal tape attached
Max height to fit in case: ~15mm</t>
  </si>
  <si>
    <t>Optional, but recommended
Can sub other 12x12mm heatsinks/pads</t>
  </si>
  <si>
    <t>1210 cap</t>
  </si>
  <si>
    <t>Do not stuff</t>
  </si>
  <si>
    <t>CL32A226MOJNNNE</t>
  </si>
  <si>
    <t>1276-1851-1-ND</t>
  </si>
  <si>
    <t>CAP CER 22UF 16V X5R 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</si>
</sst>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44" fontId="2" fillId="5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-k/PTS645SL50-2-LFS/1146781" TargetMode="External"/><Relationship Id="rId13" Type="http://schemas.openxmlformats.org/officeDocument/2006/relationships/hyperlink" Target="https://www.digikey.com/en/products/detail/metz-connect-usa-inc/PR20C03VBDN/7794765" TargetMode="External"/><Relationship Id="rId18" Type="http://schemas.openxmlformats.org/officeDocument/2006/relationships/hyperlink" Target="https://www.pjrc.com/store" TargetMode="External"/><Relationship Id="rId3" Type="http://schemas.openxmlformats.org/officeDocument/2006/relationships/hyperlink" Target="https://www.pjrc.com/store/teensy41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samsung-electro-mechanics/CL21B104KBCNNNC/3886661" TargetMode="External"/><Relationship Id="rId12" Type="http://schemas.openxmlformats.org/officeDocument/2006/relationships/hyperlink" Target="https://www.digikey.com/en/products/detail/te-connectivity-amp-connectors/292303-1/773786" TargetMode="External"/><Relationship Id="rId17" Type="http://schemas.openxmlformats.org/officeDocument/2006/relationships/hyperlink" Target="https://www.pjrc.com/store" TargetMode="External"/><Relationship Id="rId2" Type="http://schemas.openxmlformats.org/officeDocument/2006/relationships/hyperlink" Target="https://www.digikey.com/en/products/detail/nexperia-usa-inc/74LVC245AD-118/946690" TargetMode="External"/><Relationship Id="rId16" Type="http://schemas.openxmlformats.org/officeDocument/2006/relationships/hyperlink" Target="https://www.digikey.com/en/products/detail/te-connectivity-passive-product/CRG0805F10K/2380831" TargetMode="External"/><Relationship Id="rId20" Type="http://schemas.openxmlformats.org/officeDocument/2006/relationships/hyperlink" Target="https://www.digikey.com/en/products/detail/t-global-technology/TG-T1000-11-11-0-25-5PT/13919490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-connectivity-passive-product/CRG0805F1K0/2380857" TargetMode="External"/><Relationship Id="rId11" Type="http://schemas.openxmlformats.org/officeDocument/2006/relationships/hyperlink" Target="https://www.digikey.com/en/products/detail/wiznet/J1B1211CCD/7604176" TargetMode="External"/><Relationship Id="rId5" Type="http://schemas.openxmlformats.org/officeDocument/2006/relationships/hyperlink" Target="https://www.digikey.com/en/products/detail/texas-instruments/SN74LVC07ADR/377390" TargetMode="External"/><Relationship Id="rId15" Type="http://schemas.openxmlformats.org/officeDocument/2006/relationships/hyperlink" Target="https://www.digikey.com/en/products/detail/w%C3%BCrth-elektronik/61300511121/4846831" TargetMode="External"/><Relationship Id="rId10" Type="http://schemas.openxmlformats.org/officeDocument/2006/relationships/hyperlink" Target="https://www.digikey.com/en/products/detail/samsung-electro-mechanics/CL32A226MOJNNNE/3887509" TargetMode="External"/><Relationship Id="rId19" Type="http://schemas.openxmlformats.org/officeDocument/2006/relationships/hyperlink" Target="https://www.amazon.com/dp/B0B7K2TWZM?th=1" TargetMode="External"/><Relationship Id="rId4" Type="http://schemas.openxmlformats.org/officeDocument/2006/relationships/hyperlink" Target="https://www.digikey.com/en/products/detail/sparkfun-electronics/DEV-16771/12180099" TargetMode="External"/><Relationship Id="rId9" Type="http://schemas.openxmlformats.org/officeDocument/2006/relationships/hyperlink" Target="https://www.digikey.com/en/products/detail/lumex-opto-components-inc/SSL-LX3044GD/270858" TargetMode="External"/><Relationship Id="rId14" Type="http://schemas.openxmlformats.org/officeDocument/2006/relationships/hyperlink" Target="https://www.digikey.com/en/products/detail/w%C3%BCrth-elektronik/61302411121/48468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3"/>
  <sheetViews>
    <sheetView tabSelected="1" zoomScale="115" zoomScaleNormal="115" workbookViewId="0">
      <selection activeCell="J14" sqref="J14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4.21875" style="7" customWidth="1"/>
    <col min="8" max="8" width="15.44140625" style="18" bestFit="1" customWidth="1"/>
    <col min="9" max="9" width="12.5546875" style="18" customWidth="1"/>
    <col min="10" max="10" width="36.21875" style="7" customWidth="1"/>
    <col min="11" max="16384" width="8.88671875" style="7"/>
  </cols>
  <sheetData>
    <row r="1" spans="1:10" s="11" customFormat="1" ht="28.8">
      <c r="A1" s="14" t="s">
        <v>127</v>
      </c>
      <c r="B1" s="9" t="s">
        <v>18</v>
      </c>
      <c r="C1" s="10" t="s">
        <v>168</v>
      </c>
      <c r="D1" s="10" t="s">
        <v>0</v>
      </c>
      <c r="E1" s="10" t="s">
        <v>29</v>
      </c>
      <c r="F1" s="10" t="s">
        <v>162</v>
      </c>
      <c r="G1" s="10" t="s">
        <v>143</v>
      </c>
      <c r="H1" s="17" t="s">
        <v>154</v>
      </c>
      <c r="I1" s="17" t="s">
        <v>129</v>
      </c>
      <c r="J1" s="10" t="s">
        <v>25</v>
      </c>
    </row>
    <row r="2" spans="1:10" ht="43.2">
      <c r="A2" s="15">
        <v>1</v>
      </c>
      <c r="B2" s="6">
        <v>1</v>
      </c>
      <c r="C2" s="6" t="s">
        <v>101</v>
      </c>
      <c r="D2" s="1" t="s">
        <v>105</v>
      </c>
      <c r="E2" s="6" t="s">
        <v>172</v>
      </c>
      <c r="F2" s="46" t="s">
        <v>194</v>
      </c>
      <c r="G2" s="6" t="s">
        <v>134</v>
      </c>
      <c r="H2" s="20">
        <f>32.4/3</f>
        <v>10.799999999999999</v>
      </c>
      <c r="I2" s="20">
        <f t="shared" ref="I2:I11" si="0">H2*B2</f>
        <v>10.799999999999999</v>
      </c>
      <c r="J2" s="6" t="s">
        <v>183</v>
      </c>
    </row>
    <row r="3" spans="1:10">
      <c r="A3" s="15">
        <v>2</v>
      </c>
      <c r="B3" s="5">
        <v>1</v>
      </c>
      <c r="C3" s="1" t="s">
        <v>174</v>
      </c>
      <c r="D3" s="1" t="s">
        <v>136</v>
      </c>
      <c r="E3" s="6" t="s">
        <v>132</v>
      </c>
      <c r="F3" s="6" t="s">
        <v>131</v>
      </c>
      <c r="G3" s="13" t="s">
        <v>133</v>
      </c>
      <c r="H3" s="20">
        <v>0.1</v>
      </c>
      <c r="I3" s="20">
        <f t="shared" si="0"/>
        <v>0.1</v>
      </c>
      <c r="J3" s="6"/>
    </row>
    <row r="4" spans="1:10">
      <c r="A4" s="15">
        <v>3</v>
      </c>
      <c r="B4" s="5">
        <v>2</v>
      </c>
      <c r="C4" s="1" t="s">
        <v>173</v>
      </c>
      <c r="D4" s="1" t="s">
        <v>165</v>
      </c>
      <c r="E4" s="6" t="s">
        <v>132</v>
      </c>
      <c r="F4" s="6" t="s">
        <v>166</v>
      </c>
      <c r="G4" s="13" t="s">
        <v>167</v>
      </c>
      <c r="H4" s="20">
        <v>0.1</v>
      </c>
      <c r="I4" s="20">
        <f t="shared" ref="I4" si="1">H4*B4</f>
        <v>0.2</v>
      </c>
      <c r="J4" s="6"/>
    </row>
    <row r="5" spans="1:10">
      <c r="A5" s="15">
        <v>4</v>
      </c>
      <c r="B5" s="5">
        <v>6</v>
      </c>
      <c r="C5" s="1" t="s">
        <v>175</v>
      </c>
      <c r="D5" s="1" t="s">
        <v>135</v>
      </c>
      <c r="E5" s="8" t="s">
        <v>141</v>
      </c>
      <c r="F5" s="8" t="s">
        <v>140</v>
      </c>
      <c r="G5" s="24" t="s">
        <v>142</v>
      </c>
      <c r="H5" s="21">
        <v>0.1</v>
      </c>
      <c r="I5" s="20">
        <f t="shared" si="0"/>
        <v>0.60000000000000009</v>
      </c>
      <c r="J5" s="8"/>
    </row>
    <row r="6" spans="1:10" ht="43.2">
      <c r="A6" s="15">
        <v>5</v>
      </c>
      <c r="B6" s="5">
        <v>4</v>
      </c>
      <c r="C6" s="1" t="s">
        <v>23</v>
      </c>
      <c r="D6" s="6" t="s">
        <v>195</v>
      </c>
      <c r="E6" s="6" t="s">
        <v>106</v>
      </c>
      <c r="F6" s="27" t="s">
        <v>107</v>
      </c>
      <c r="G6" s="13" t="s">
        <v>108</v>
      </c>
      <c r="H6" s="20">
        <v>0.68</v>
      </c>
      <c r="I6" s="20">
        <f t="shared" si="0"/>
        <v>2.72</v>
      </c>
      <c r="J6" s="6" t="s">
        <v>163</v>
      </c>
    </row>
    <row r="7" spans="1:10" ht="28.8">
      <c r="A7" s="15">
        <v>6</v>
      </c>
      <c r="B7" s="5">
        <v>1</v>
      </c>
      <c r="C7" s="1" t="s">
        <v>17</v>
      </c>
      <c r="D7" s="6" t="s">
        <v>137</v>
      </c>
      <c r="E7" s="6" t="s">
        <v>170</v>
      </c>
      <c r="F7" s="27" t="s">
        <v>169</v>
      </c>
      <c r="G7" s="13" t="s">
        <v>171</v>
      </c>
      <c r="H7" s="20">
        <v>0.5</v>
      </c>
      <c r="I7" s="20">
        <f t="shared" si="0"/>
        <v>0.5</v>
      </c>
      <c r="J7" s="6" t="s">
        <v>191</v>
      </c>
    </row>
    <row r="8" spans="1:10" ht="43.2">
      <c r="A8" s="15">
        <v>7</v>
      </c>
      <c r="B8" s="5">
        <v>1</v>
      </c>
      <c r="C8" s="1" t="s">
        <v>15</v>
      </c>
      <c r="D8" s="6" t="s">
        <v>121</v>
      </c>
      <c r="E8" s="13" t="s">
        <v>144</v>
      </c>
      <c r="F8" s="26" t="s">
        <v>13</v>
      </c>
      <c r="G8" s="13" t="s">
        <v>130</v>
      </c>
      <c r="H8" s="20">
        <v>33.08</v>
      </c>
      <c r="I8" s="20">
        <f t="shared" si="0"/>
        <v>33.08</v>
      </c>
      <c r="J8" s="12" t="s">
        <v>190</v>
      </c>
    </row>
    <row r="9" spans="1:10" ht="28.8">
      <c r="A9" s="15">
        <v>8</v>
      </c>
      <c r="B9" s="6">
        <v>2</v>
      </c>
      <c r="C9" s="6" t="s">
        <v>103</v>
      </c>
      <c r="D9" s="8" t="s">
        <v>149</v>
      </c>
      <c r="E9" s="6" t="s">
        <v>147</v>
      </c>
      <c r="F9" s="8" t="s">
        <v>148</v>
      </c>
      <c r="G9" s="13" t="s">
        <v>151</v>
      </c>
      <c r="H9" s="20">
        <v>1.31</v>
      </c>
      <c r="I9" s="20">
        <f t="shared" si="0"/>
        <v>2.62</v>
      </c>
      <c r="J9" s="6" t="s">
        <v>113</v>
      </c>
    </row>
    <row r="10" spans="1:10" ht="28.8">
      <c r="A10" s="15">
        <v>9</v>
      </c>
      <c r="B10" s="6">
        <v>1</v>
      </c>
      <c r="C10" s="6" t="s">
        <v>102</v>
      </c>
      <c r="D10" s="8" t="s">
        <v>150</v>
      </c>
      <c r="E10" s="6" t="s">
        <v>147</v>
      </c>
      <c r="F10" s="8" t="s">
        <v>152</v>
      </c>
      <c r="G10" s="13" t="s">
        <v>153</v>
      </c>
      <c r="H10" s="20">
        <v>0.26</v>
      </c>
      <c r="I10" s="20">
        <f t="shared" si="0"/>
        <v>0.26</v>
      </c>
      <c r="J10" s="1" t="s">
        <v>181</v>
      </c>
    </row>
    <row r="11" spans="1:10" ht="28.8">
      <c r="A11" s="15">
        <v>10</v>
      </c>
      <c r="B11" s="6">
        <v>1</v>
      </c>
      <c r="C11" s="6" t="s">
        <v>104</v>
      </c>
      <c r="D11" s="6" t="s">
        <v>145</v>
      </c>
      <c r="E11" s="6" t="s">
        <v>110</v>
      </c>
      <c r="F11" s="6" t="s">
        <v>146</v>
      </c>
      <c r="G11" s="13" t="s">
        <v>38</v>
      </c>
      <c r="H11" s="20">
        <v>0.19</v>
      </c>
      <c r="I11" s="20">
        <f t="shared" si="0"/>
        <v>0.19</v>
      </c>
      <c r="J11" s="1" t="s">
        <v>182</v>
      </c>
    </row>
    <row r="12" spans="1:10">
      <c r="A12" s="15">
        <v>11</v>
      </c>
      <c r="B12" s="5">
        <v>1</v>
      </c>
      <c r="C12" s="1" t="s">
        <v>42</v>
      </c>
      <c r="D12" s="6" t="s">
        <v>138</v>
      </c>
      <c r="E12" s="6" t="s">
        <v>31</v>
      </c>
      <c r="F12" s="6" t="s">
        <v>32</v>
      </c>
      <c r="G12" s="13" t="s">
        <v>30</v>
      </c>
      <c r="H12" s="20">
        <v>0.19</v>
      </c>
      <c r="I12" s="20">
        <f t="shared" ref="I12:I18" si="2">H12*B12</f>
        <v>0.19</v>
      </c>
      <c r="J12" s="6"/>
    </row>
    <row r="13" spans="1:10" ht="28.8">
      <c r="A13" s="15">
        <v>12</v>
      </c>
      <c r="B13" s="5">
        <v>1</v>
      </c>
      <c r="C13" s="1" t="s">
        <v>14</v>
      </c>
      <c r="D13" s="6" t="s">
        <v>6</v>
      </c>
      <c r="E13" s="6" t="s">
        <v>33</v>
      </c>
      <c r="F13" s="6" t="s">
        <v>34</v>
      </c>
      <c r="G13" s="25" t="s">
        <v>26</v>
      </c>
      <c r="H13" s="20">
        <v>0.43</v>
      </c>
      <c r="I13" s="20">
        <f t="shared" si="2"/>
        <v>0.43</v>
      </c>
      <c r="J13" s="6" t="s">
        <v>189</v>
      </c>
    </row>
    <row r="14" spans="1:10">
      <c r="A14" s="15">
        <v>13</v>
      </c>
      <c r="B14" s="5">
        <v>2</v>
      </c>
      <c r="C14" s="1" t="s">
        <v>20</v>
      </c>
      <c r="D14" s="49" t="s">
        <v>206</v>
      </c>
      <c r="E14" s="6" t="s">
        <v>141</v>
      </c>
      <c r="F14" s="6" t="s">
        <v>204</v>
      </c>
      <c r="G14" s="13" t="s">
        <v>205</v>
      </c>
      <c r="H14" s="20">
        <v>0.37</v>
      </c>
      <c r="I14" s="20">
        <f t="shared" si="2"/>
        <v>0.74</v>
      </c>
      <c r="J14" s="6"/>
    </row>
    <row r="15" spans="1:10">
      <c r="A15" s="15">
        <v>14</v>
      </c>
      <c r="B15" s="5">
        <v>1</v>
      </c>
      <c r="C15" s="1" t="s">
        <v>47</v>
      </c>
      <c r="D15" s="6" t="s">
        <v>37</v>
      </c>
      <c r="E15" s="1" t="s">
        <v>40</v>
      </c>
      <c r="F15" s="27" t="s">
        <v>35</v>
      </c>
      <c r="G15" s="25" t="s">
        <v>39</v>
      </c>
      <c r="H15" s="20">
        <v>3.78</v>
      </c>
      <c r="I15" s="20">
        <f t="shared" si="2"/>
        <v>3.78</v>
      </c>
      <c r="J15" s="6" t="s">
        <v>36</v>
      </c>
    </row>
    <row r="16" spans="1:10">
      <c r="A16" s="15">
        <v>15</v>
      </c>
      <c r="B16" s="5">
        <v>1</v>
      </c>
      <c r="C16" s="1" t="s">
        <v>16</v>
      </c>
      <c r="D16" s="1" t="s">
        <v>27</v>
      </c>
      <c r="E16" s="1" t="s">
        <v>100</v>
      </c>
      <c r="F16" s="27" t="s">
        <v>99</v>
      </c>
      <c r="G16" s="25" t="s">
        <v>28</v>
      </c>
      <c r="H16" s="20">
        <v>1.61</v>
      </c>
      <c r="I16" s="20">
        <f t="shared" si="2"/>
        <v>1.61</v>
      </c>
      <c r="J16" s="6" t="s">
        <v>98</v>
      </c>
    </row>
    <row r="17" spans="1:10" ht="57.6">
      <c r="A17" s="15">
        <v>16</v>
      </c>
      <c r="B17" s="5">
        <v>1</v>
      </c>
      <c r="C17" s="1" t="s">
        <v>128</v>
      </c>
      <c r="D17" s="6" t="s">
        <v>200</v>
      </c>
      <c r="E17" s="47" t="s">
        <v>198</v>
      </c>
      <c r="F17" s="6" t="s">
        <v>196</v>
      </c>
      <c r="G17" s="48" t="s">
        <v>199</v>
      </c>
      <c r="H17" s="20">
        <f>9.98/20</f>
        <v>0.499</v>
      </c>
      <c r="I17" s="20">
        <f t="shared" si="2"/>
        <v>0.499</v>
      </c>
      <c r="J17" s="1" t="s">
        <v>201</v>
      </c>
    </row>
    <row r="18" spans="1:10" ht="28.8">
      <c r="A18" s="15" t="s">
        <v>188</v>
      </c>
      <c r="B18" s="5">
        <v>1</v>
      </c>
      <c r="C18" s="1" t="s">
        <v>184</v>
      </c>
      <c r="D18" s="1" t="s">
        <v>185</v>
      </c>
      <c r="E18" s="16" t="s">
        <v>164</v>
      </c>
      <c r="F18" s="6" t="s">
        <v>186</v>
      </c>
      <c r="G18" s="13" t="s">
        <v>187</v>
      </c>
      <c r="H18" s="20">
        <v>0.2</v>
      </c>
      <c r="I18" s="20">
        <f t="shared" si="2"/>
        <v>0.2</v>
      </c>
      <c r="J18" s="6" t="s">
        <v>197</v>
      </c>
    </row>
    <row r="19" spans="1:10">
      <c r="A19" s="42">
        <v>17</v>
      </c>
      <c r="B19" s="38">
        <v>1</v>
      </c>
      <c r="C19" s="39" t="s">
        <v>71</v>
      </c>
      <c r="D19" s="41" t="s">
        <v>202</v>
      </c>
      <c r="E19" s="39" t="s">
        <v>203</v>
      </c>
      <c r="F19" s="39"/>
      <c r="G19" s="39"/>
      <c r="H19" s="40"/>
      <c r="I19" s="40"/>
      <c r="J19" s="39" t="s">
        <v>114</v>
      </c>
    </row>
    <row r="20" spans="1:10">
      <c r="A20" s="42">
        <v>18</v>
      </c>
      <c r="B20" s="38">
        <v>1</v>
      </c>
      <c r="C20" s="39" t="s">
        <v>83</v>
      </c>
      <c r="D20" s="41" t="s">
        <v>192</v>
      </c>
      <c r="E20" s="39" t="s">
        <v>203</v>
      </c>
      <c r="F20" s="39"/>
      <c r="G20" s="39"/>
      <c r="H20" s="40"/>
      <c r="I20" s="40"/>
      <c r="J20" s="39" t="s">
        <v>114</v>
      </c>
    </row>
    <row r="21" spans="1:10" hidden="1" outlineLevel="1">
      <c r="A21" s="42">
        <v>19</v>
      </c>
      <c r="B21" s="38">
        <v>1</v>
      </c>
      <c r="C21" s="39" t="s">
        <v>54</v>
      </c>
      <c r="D21" s="39" t="s">
        <v>139</v>
      </c>
      <c r="E21" s="39" t="s">
        <v>203</v>
      </c>
      <c r="F21" s="39"/>
      <c r="G21" s="39"/>
      <c r="H21" s="40"/>
      <c r="I21" s="40"/>
      <c r="J21" s="39" t="s">
        <v>115</v>
      </c>
    </row>
    <row r="22" spans="1:10" hidden="1" outlineLevel="1">
      <c r="A22" s="43">
        <v>20</v>
      </c>
      <c r="B22" s="34">
        <v>2</v>
      </c>
      <c r="C22" s="34" t="s">
        <v>118</v>
      </c>
      <c r="D22" s="35" t="s">
        <v>116</v>
      </c>
      <c r="E22" s="34"/>
      <c r="F22" s="34"/>
      <c r="G22" s="34"/>
      <c r="H22" s="36"/>
      <c r="I22" s="36"/>
      <c r="J22" s="34" t="s">
        <v>176</v>
      </c>
    </row>
    <row r="23" spans="1:10" hidden="1" outlineLevel="1">
      <c r="A23" s="43">
        <v>21</v>
      </c>
      <c r="B23" s="34">
        <v>1</v>
      </c>
      <c r="C23" s="34" t="s">
        <v>119</v>
      </c>
      <c r="D23" s="35" t="s">
        <v>117</v>
      </c>
      <c r="E23" s="34"/>
      <c r="F23" s="34"/>
      <c r="G23" s="34"/>
      <c r="H23" s="36"/>
      <c r="I23" s="36"/>
      <c r="J23" s="34" t="s">
        <v>177</v>
      </c>
    </row>
    <row r="24" spans="1:10" hidden="1" outlineLevel="1">
      <c r="A24" s="43">
        <v>22</v>
      </c>
      <c r="B24" s="34">
        <v>1</v>
      </c>
      <c r="C24" s="34" t="s">
        <v>120</v>
      </c>
      <c r="D24" s="34" t="s">
        <v>109</v>
      </c>
      <c r="E24" s="34" t="s">
        <v>110</v>
      </c>
      <c r="F24" s="34" t="s">
        <v>111</v>
      </c>
      <c r="G24" s="34" t="s">
        <v>112</v>
      </c>
      <c r="H24" s="36"/>
      <c r="I24" s="36"/>
      <c r="J24" s="34" t="s">
        <v>178</v>
      </c>
    </row>
    <row r="25" spans="1:10" hidden="1" outlineLevel="1">
      <c r="A25" s="43">
        <v>23</v>
      </c>
      <c r="B25" s="34">
        <v>1</v>
      </c>
      <c r="C25" s="34" t="s">
        <v>125</v>
      </c>
      <c r="D25" s="34" t="s">
        <v>180</v>
      </c>
      <c r="E25" s="37" t="s">
        <v>144</v>
      </c>
      <c r="F25" s="34" t="s">
        <v>124</v>
      </c>
      <c r="G25" s="34"/>
      <c r="H25" s="36"/>
      <c r="I25" s="36"/>
      <c r="J25" s="34" t="s">
        <v>179</v>
      </c>
    </row>
    <row r="26" spans="1:10" hidden="1" outlineLevel="1">
      <c r="A26" s="43">
        <v>24</v>
      </c>
      <c r="B26" s="34">
        <v>1</v>
      </c>
      <c r="C26" s="34" t="s">
        <v>126</v>
      </c>
      <c r="D26" s="34" t="s">
        <v>122</v>
      </c>
      <c r="E26" s="37" t="s">
        <v>144</v>
      </c>
      <c r="F26" s="34" t="s">
        <v>123</v>
      </c>
      <c r="G26" s="34"/>
      <c r="H26" s="36"/>
      <c r="I26" s="36"/>
      <c r="J26" s="34" t="s">
        <v>179</v>
      </c>
    </row>
    <row r="27" spans="1:10" s="30" customFormat="1" ht="13.8" customHeight="1" collapsed="1">
      <c r="A27" s="44"/>
      <c r="B27" s="45"/>
      <c r="C27" s="7"/>
      <c r="D27" s="7"/>
      <c r="E27" s="7"/>
      <c r="F27" s="7"/>
      <c r="G27" s="7"/>
      <c r="H27" s="33"/>
      <c r="I27" s="33"/>
      <c r="J27" s="31"/>
    </row>
    <row r="28" spans="1:10">
      <c r="H28" s="19" t="s">
        <v>157</v>
      </c>
      <c r="I28" s="28">
        <f>SUM(I2:I26)</f>
        <v>58.518999999999998</v>
      </c>
    </row>
    <row r="29" spans="1:10">
      <c r="H29" s="32" t="s">
        <v>155</v>
      </c>
      <c r="I29" s="18">
        <f>I28*10%</f>
        <v>5.8519000000000005</v>
      </c>
    </row>
    <row r="30" spans="1:10">
      <c r="H30" s="22" t="s">
        <v>156</v>
      </c>
      <c r="I30" s="23">
        <f>I29+I28</f>
        <v>64.370900000000006</v>
      </c>
    </row>
    <row r="31" spans="1:10">
      <c r="H31" s="32" t="s">
        <v>161</v>
      </c>
      <c r="I31" s="18">
        <v>15</v>
      </c>
      <c r="J31" s="7" t="s">
        <v>193</v>
      </c>
    </row>
    <row r="32" spans="1:10">
      <c r="G32" s="50" t="s">
        <v>158</v>
      </c>
      <c r="H32" s="50"/>
      <c r="I32" s="23">
        <f>I31+I30</f>
        <v>79.370900000000006</v>
      </c>
    </row>
    <row r="33" spans="7:9">
      <c r="G33" s="29"/>
      <c r="H33" s="22" t="s">
        <v>159</v>
      </c>
      <c r="I33" s="22" t="s">
        <v>160</v>
      </c>
    </row>
  </sheetData>
  <autoFilter ref="A1:J26" xr:uid="{AF206551-7640-46D5-B880-F3B0BFEA8EA5}"/>
  <mergeCells count="1">
    <mergeCell ref="G32:H32"/>
  </mergeCells>
  <hyperlinks>
    <hyperlink ref="E8" r:id="rId1" display="https://www.pjrc.com/store" xr:uid="{134792E2-B64E-4FBB-BFC7-EC447106886D}"/>
    <hyperlink ref="G6" r:id="rId2" display="https://www.digikey.com/en/products/detail/nexperia-usa-inc/74LVC245AD-118/946690" xr:uid="{58DCABB5-EDC7-4E2D-A244-D34D14A1826B}"/>
    <hyperlink ref="F8" r:id="rId3" xr:uid="{8F740FC1-EDF0-4C9E-9823-C987C0E04A4F}"/>
    <hyperlink ref="G8" r:id="rId4" xr:uid="{0DE6FCC4-E35A-47FB-9DC7-F030B4E296C0}"/>
    <hyperlink ref="G7" r:id="rId5" display="296-8441-1-ND" xr:uid="{E5BB0DA3-B914-4FF4-B66E-5980E82AA257}"/>
    <hyperlink ref="G3" r:id="rId6" xr:uid="{D713217F-486F-4E73-A804-2166CA542C2D}"/>
    <hyperlink ref="G5" r:id="rId7" xr:uid="{00640734-08BA-4F39-8C8E-D0CF6E96C735}"/>
    <hyperlink ref="G12" r:id="rId8" xr:uid="{6F229ED7-CAEA-4D67-BFF0-0E0AA066F8B2}"/>
    <hyperlink ref="G13" r:id="rId9" xr:uid="{FE4A259F-8D56-43F3-928F-E2509BF332B9}"/>
    <hyperlink ref="G14" r:id="rId10" xr:uid="{5AA0053B-4694-45A0-990D-299A2E63F143}"/>
    <hyperlink ref="G15" r:id="rId11" xr:uid="{B7489C6B-4B67-493F-A4BC-72AA11902DA0}"/>
    <hyperlink ref="G16" r:id="rId12" xr:uid="{0F65CBF2-C3AE-4742-BDAA-ADF047E394C6}"/>
    <hyperlink ref="G11" r:id="rId13" xr:uid="{4E963CB5-4BC8-4A66-A683-2D131B96C08C}"/>
    <hyperlink ref="G9" r:id="rId14" xr:uid="{890A73F3-E6DD-4DD6-A06E-81924A5413A3}"/>
    <hyperlink ref="G10" r:id="rId15" xr:uid="{DF130F23-5B34-41D1-86C6-D27E2C2FCFE8}"/>
    <hyperlink ref="G4" r:id="rId16" xr:uid="{BFF33686-00DA-47D6-B57E-31FEFD3C8B56}"/>
    <hyperlink ref="E25" r:id="rId17" display="https://www.pjrc.com/store" xr:uid="{4CF63453-125C-408F-8E09-8A412D6E1A65}"/>
    <hyperlink ref="E26" r:id="rId18" display="https://www.pjrc.com/store" xr:uid="{AFCDA104-AF2B-4C61-8019-A6A0C8B60F5C}"/>
    <hyperlink ref="E18" r:id="rId19" xr:uid="{90126B75-8BEB-424E-8FE0-DEBACDA6E296}"/>
    <hyperlink ref="G18" r:id="rId20" display="https://www.digikey.com/en/products/detail/t-global-technology/TG-T1000-11-11-0-25-5PT/13919490" xr:uid="{2859B1F5-9DA9-47E4-8E21-91710442DAD7}"/>
  </hyperlinks>
  <pageMargins left="0.7" right="0.7" top="0.75" bottom="0.75" header="0.3" footer="0.3"/>
  <pageSetup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96</v>
      </c>
      <c r="E1" s="2" t="s">
        <v>1</v>
      </c>
      <c r="F1" s="2" t="s">
        <v>95</v>
      </c>
      <c r="G1" s="2" t="s">
        <v>94</v>
      </c>
      <c r="H1" s="2" t="s">
        <v>93</v>
      </c>
      <c r="I1" s="2" t="s">
        <v>92</v>
      </c>
      <c r="J1" s="2" t="s">
        <v>91</v>
      </c>
      <c r="K1" s="2" t="s">
        <v>90</v>
      </c>
      <c r="L1" s="2" t="s">
        <v>89</v>
      </c>
      <c r="M1" s="2" t="s">
        <v>88</v>
      </c>
      <c r="N1" s="2" t="s">
        <v>87</v>
      </c>
      <c r="O1" s="2" t="s">
        <v>86</v>
      </c>
    </row>
    <row r="2" spans="1:15">
      <c r="A2" s="4">
        <v>2</v>
      </c>
      <c r="B2" s="2" t="s">
        <v>69</v>
      </c>
      <c r="C2" s="2" t="s">
        <v>20</v>
      </c>
      <c r="D2" s="2" t="s">
        <v>68</v>
      </c>
      <c r="E2" s="2" t="s">
        <v>4</v>
      </c>
      <c r="F2" s="2" t="s">
        <v>67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74</v>
      </c>
      <c r="C3" s="2" t="s">
        <v>81</v>
      </c>
      <c r="D3" s="2" t="s">
        <v>5</v>
      </c>
      <c r="E3" s="2">
        <v>805</v>
      </c>
      <c r="F3" s="2" t="s">
        <v>80</v>
      </c>
      <c r="G3" s="2"/>
      <c r="H3" s="2" t="s">
        <v>79</v>
      </c>
      <c r="I3" s="2" t="s">
        <v>78</v>
      </c>
      <c r="J3" s="2" t="s">
        <v>77</v>
      </c>
      <c r="K3" s="2"/>
      <c r="L3" s="2"/>
      <c r="M3" s="2" t="s">
        <v>76</v>
      </c>
      <c r="N3" s="2" t="s">
        <v>75</v>
      </c>
      <c r="O3" s="2" t="s">
        <v>74</v>
      </c>
    </row>
    <row r="4" spans="1:15">
      <c r="A4" s="4">
        <v>1</v>
      </c>
      <c r="B4" s="2" t="s">
        <v>69</v>
      </c>
      <c r="C4" s="2" t="s">
        <v>71</v>
      </c>
      <c r="D4" s="2" t="s">
        <v>73</v>
      </c>
      <c r="E4" s="2" t="s">
        <v>72</v>
      </c>
      <c r="F4" s="2" t="s">
        <v>70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49</v>
      </c>
      <c r="C5" s="2" t="s">
        <v>14</v>
      </c>
      <c r="D5" s="2" t="s">
        <v>6</v>
      </c>
      <c r="E5" s="2" t="s">
        <v>7</v>
      </c>
      <c r="F5" s="2" t="s">
        <v>53</v>
      </c>
      <c r="G5" s="2"/>
      <c r="H5" s="2" t="s">
        <v>52</v>
      </c>
      <c r="I5" s="2" t="s">
        <v>51</v>
      </c>
      <c r="J5" s="2"/>
      <c r="K5" s="2"/>
      <c r="L5" s="2"/>
      <c r="M5" s="2" t="s">
        <v>50</v>
      </c>
      <c r="N5" s="2"/>
      <c r="O5" s="2" t="s">
        <v>49</v>
      </c>
    </row>
    <row r="6" spans="1:15">
      <c r="A6" s="4">
        <v>1</v>
      </c>
      <c r="B6" s="2" t="s">
        <v>57</v>
      </c>
      <c r="C6" s="2" t="s">
        <v>54</v>
      </c>
      <c r="D6" s="2" t="s">
        <v>56</v>
      </c>
      <c r="E6" s="2" t="s">
        <v>55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85</v>
      </c>
      <c r="E7" s="2" t="s">
        <v>84</v>
      </c>
      <c r="F7" s="2" t="s">
        <v>82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35</v>
      </c>
      <c r="C8" s="2" t="s">
        <v>47</v>
      </c>
      <c r="D8" s="2" t="s">
        <v>35</v>
      </c>
      <c r="E8" s="2" t="s">
        <v>48</v>
      </c>
      <c r="F8" s="2"/>
      <c r="G8" s="2" t="s">
        <v>46</v>
      </c>
      <c r="H8" s="2"/>
      <c r="I8" s="2"/>
      <c r="J8" s="2"/>
      <c r="K8" s="2" t="s">
        <v>35</v>
      </c>
      <c r="L8" s="2" t="s">
        <v>45</v>
      </c>
      <c r="M8" s="2"/>
      <c r="N8" s="2"/>
      <c r="O8" s="2"/>
    </row>
    <row r="9" spans="1:15">
      <c r="A9" s="4">
        <v>1</v>
      </c>
      <c r="B9" s="2" t="s">
        <v>63</v>
      </c>
      <c r="C9" s="2" t="s">
        <v>83</v>
      </c>
      <c r="D9" s="2" t="s">
        <v>62</v>
      </c>
      <c r="E9" s="2" t="s">
        <v>11</v>
      </c>
      <c r="F9" s="2" t="s">
        <v>61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44</v>
      </c>
      <c r="C10" s="2" t="s">
        <v>97</v>
      </c>
      <c r="D10" s="2" t="s">
        <v>44</v>
      </c>
      <c r="E10" s="2" t="s">
        <v>43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66</v>
      </c>
      <c r="C11" s="2" t="s">
        <v>21</v>
      </c>
      <c r="D11" s="2" t="s">
        <v>65</v>
      </c>
      <c r="E11" s="2" t="s">
        <v>12</v>
      </c>
      <c r="F11" s="2" t="s">
        <v>64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42</v>
      </c>
      <c r="D12" s="2" t="s">
        <v>41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60</v>
      </c>
      <c r="E14" s="2" t="s">
        <v>59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58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2024-12-31T00:50:12Z</dcterms:modified>
</cp:coreProperties>
</file>