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xr:revisionPtr revIDLastSave="0" documentId="8_{02322162-FFD6-514D-ABF1-31DD5013551F}" xr6:coauthVersionLast="47" xr6:coauthVersionMax="47" xr10:uidLastSave="{00000000-0000-0000-0000-000000000000}"/>
  <bookViews>
    <workbookView xWindow="240" yWindow="75" windowWidth="20115" windowHeight="79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Sheet1!$A$4:$K$4</definedName>
    <definedName name="_xlnm.Print_Area" localSheetId="0">Sheet1!$A$2:$F$164</definedName>
    <definedName name="_xlnm.Print_Area" localSheetId="1">Sheet2!$B$3:$F$15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32" i="1"/>
  <c r="F32" i="1"/>
  <c r="F33" i="1"/>
  <c r="F34" i="1"/>
  <c r="E35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E109" i="1"/>
  <c r="F109" i="1"/>
  <c r="E110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E164" i="1"/>
  <c r="D164" i="1"/>
  <c r="E7" i="2"/>
  <c r="F7" i="2"/>
  <c r="E6" i="2"/>
  <c r="F6" i="2"/>
  <c r="E5" i="2"/>
  <c r="F5" i="2"/>
  <c r="E4" i="2"/>
  <c r="F4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F15" i="2"/>
  <c r="F16" i="2"/>
  <c r="F161" i="1"/>
  <c r="F162" i="1"/>
  <c r="F1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rosalia dwi</author>
  </authors>
  <commentList>
    <comment ref="B11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rosalia dwi:</t>
        </r>
        <r>
          <rPr>
            <sz val="9"/>
            <color indexed="81"/>
            <rFont val="Tahoma"/>
            <charset val="1"/>
          </rPr>
          <t xml:space="preserve">
Rosa
</t>
        </r>
      </text>
    </comment>
    <comment ref="B13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rosalia dwi:</t>
        </r>
        <r>
          <rPr>
            <sz val="9"/>
            <color indexed="81"/>
            <rFont val="Tahoma"/>
            <charset val="1"/>
          </rPr>
          <t xml:space="preserve">
Yovie
</t>
        </r>
      </text>
    </comment>
  </commentList>
</comments>
</file>

<file path=xl/sharedStrings.xml><?xml version="1.0" encoding="utf-8"?>
<sst xmlns="http://schemas.openxmlformats.org/spreadsheetml/2006/main" count="312" uniqueCount="175">
  <si>
    <t>Laker Pintu utama</t>
  </si>
  <si>
    <t xml:space="preserve">Tenaga </t>
  </si>
  <si>
    <t>Pak Yusuf CS</t>
  </si>
  <si>
    <t>Pak Basuki (BTL)</t>
  </si>
  <si>
    <t>Pembuatan tandon</t>
  </si>
  <si>
    <t>Reagel Eletric</t>
  </si>
  <si>
    <t>Kabel Eterna</t>
  </si>
  <si>
    <t>Sigma Electronic</t>
  </si>
  <si>
    <t>TB Bungsu</t>
  </si>
  <si>
    <t>Pipa</t>
  </si>
  <si>
    <t>TB Pojok Agung</t>
  </si>
  <si>
    <t>Baja Ringan</t>
  </si>
  <si>
    <t>TM Truss</t>
  </si>
  <si>
    <t>Sarung Tangan</t>
  </si>
  <si>
    <t>TB</t>
  </si>
  <si>
    <t>Ring2</t>
  </si>
  <si>
    <t>RENOVASI RUMAH KEHIDUPAN</t>
  </si>
  <si>
    <t>Saldo</t>
  </si>
  <si>
    <t>Tabungan Brayat</t>
  </si>
  <si>
    <t>Masuk</t>
  </si>
  <si>
    <t>Keluar</t>
  </si>
  <si>
    <t>Supplier</t>
  </si>
  <si>
    <t>Tgl</t>
  </si>
  <si>
    <t>Keterangan</t>
  </si>
  <si>
    <t>Mas Tarman</t>
  </si>
  <si>
    <t>Baut</t>
  </si>
  <si>
    <t>Surya Jaya</t>
  </si>
  <si>
    <t>Demass</t>
  </si>
  <si>
    <t>Magnet</t>
  </si>
  <si>
    <t>Stop kontak</t>
  </si>
  <si>
    <t>Rayyan</t>
  </si>
  <si>
    <t>Bangun Jaya</t>
  </si>
  <si>
    <t>Kunci Roufing</t>
  </si>
  <si>
    <t>TB Pojok</t>
  </si>
  <si>
    <t>Roufing</t>
  </si>
  <si>
    <t>JT2111785</t>
  </si>
  <si>
    <t>TB Ada</t>
  </si>
  <si>
    <t>Semen</t>
  </si>
  <si>
    <t>Selang timbang</t>
  </si>
  <si>
    <t>TB Putra Bungsu</t>
  </si>
  <si>
    <t>Borstel</t>
  </si>
  <si>
    <t>Mitra 10</t>
  </si>
  <si>
    <t>Kanzai Zinc</t>
  </si>
  <si>
    <t>Persembahan</t>
  </si>
  <si>
    <t>Besconat</t>
  </si>
  <si>
    <t>TB ABC</t>
  </si>
  <si>
    <t>Scafholding</t>
  </si>
  <si>
    <t>Alderon</t>
  </si>
  <si>
    <t>Mulford Indonesia</t>
  </si>
  <si>
    <t>BUNDEL</t>
  </si>
  <si>
    <t>ECER</t>
  </si>
  <si>
    <t>TOTAL</t>
  </si>
  <si>
    <t>Makan</t>
  </si>
  <si>
    <t>Nasi padang</t>
  </si>
  <si>
    <t>Dextone</t>
  </si>
  <si>
    <t>Mr DIY</t>
  </si>
  <si>
    <t>Tahu kupat+Nasgor</t>
  </si>
  <si>
    <t>Meteran</t>
  </si>
  <si>
    <t>spidol</t>
  </si>
  <si>
    <t>Miola</t>
  </si>
  <si>
    <t>Baut 2 box</t>
  </si>
  <si>
    <t>Tinner</t>
  </si>
  <si>
    <t>xx</t>
  </si>
  <si>
    <t>Kuas</t>
  </si>
  <si>
    <t>Senar</t>
  </si>
  <si>
    <t>Bensin</t>
  </si>
  <si>
    <t>POM</t>
  </si>
  <si>
    <t>Reng + Talang</t>
  </si>
  <si>
    <t>TB Pantes</t>
  </si>
  <si>
    <t>Tower Pincer</t>
  </si>
  <si>
    <t>Mbak Wulan</t>
  </si>
  <si>
    <t>Kaos Tangan</t>
  </si>
  <si>
    <t>TB ADA</t>
  </si>
  <si>
    <t xml:space="preserve">Reng </t>
  </si>
  <si>
    <t>Toko Wojo Jaya</t>
  </si>
  <si>
    <t>Holo</t>
  </si>
  <si>
    <t>-</t>
  </si>
  <si>
    <t>Lem Botol</t>
  </si>
  <si>
    <t>Prima Jaya</t>
  </si>
  <si>
    <t>Hollow</t>
  </si>
  <si>
    <t>taping</t>
  </si>
  <si>
    <t>TB Taruna</t>
  </si>
  <si>
    <t>BON</t>
  </si>
  <si>
    <t>Paku rivet</t>
  </si>
  <si>
    <t>baut FDF</t>
  </si>
  <si>
    <t>pipa, semen</t>
  </si>
  <si>
    <t>baut</t>
  </si>
  <si>
    <t>TARUNA</t>
  </si>
  <si>
    <t>Solite</t>
  </si>
  <si>
    <t>Panorama</t>
  </si>
  <si>
    <t>Pasir</t>
  </si>
  <si>
    <t>UD Handayani</t>
  </si>
  <si>
    <t>Bendrat</t>
  </si>
  <si>
    <t>Lem Sealent</t>
  </si>
  <si>
    <t>15,855,705,022.24</t>
  </si>
  <si>
    <t>-26,496,901,396.45</t>
  </si>
  <si>
    <t>10,641,196,374.21</t>
  </si>
  <si>
    <t>27,219,020,257.27</t>
  </si>
  <si>
    <t>-25,855,602,079.93</t>
  </si>
  <si>
    <t>1,363,418,177.34</t>
  </si>
  <si>
    <t>-1,363,418,177.34</t>
  </si>
  <si>
    <t>Beton tkt 8m</t>
  </si>
  <si>
    <t>Papan</t>
  </si>
  <si>
    <t>Paku</t>
  </si>
  <si>
    <t>Ember</t>
  </si>
  <si>
    <t>Toko ABC</t>
  </si>
  <si>
    <t>paku</t>
  </si>
  <si>
    <t>Morodadi</t>
  </si>
  <si>
    <t>U Alm</t>
  </si>
  <si>
    <t>M sok + matabor</t>
  </si>
  <si>
    <t>Pasir + Papan</t>
  </si>
  <si>
    <t>PAKU</t>
  </si>
  <si>
    <t>TOKO ADA</t>
  </si>
  <si>
    <t>PASIR</t>
  </si>
  <si>
    <t>betel</t>
  </si>
  <si>
    <t>GRC 4mm</t>
  </si>
  <si>
    <t>Tenaga 25/10</t>
  </si>
  <si>
    <t>Tenaga 2/10</t>
  </si>
  <si>
    <t>Tenaga 28/8 dan 4/9</t>
  </si>
  <si>
    <t>Tenaga 11/9</t>
  </si>
  <si>
    <t>Tenaga 18/9</t>
  </si>
  <si>
    <t>Warna Abadi</t>
  </si>
  <si>
    <t>Dulux</t>
  </si>
  <si>
    <t>Cat</t>
  </si>
  <si>
    <t>Aneka Warna Sejahtera</t>
  </si>
  <si>
    <t>Lem</t>
  </si>
  <si>
    <t>Cacle</t>
  </si>
  <si>
    <t>Eterna</t>
  </si>
  <si>
    <t>VOSCO</t>
  </si>
  <si>
    <t>Cup Merkuri</t>
  </si>
  <si>
    <t>Hannochs</t>
  </si>
  <si>
    <t>Pasar</t>
  </si>
  <si>
    <t>Ayam, Ikan</t>
  </si>
  <si>
    <t>30 Agt - 4 Sept</t>
  </si>
  <si>
    <t>Tamcer</t>
  </si>
  <si>
    <t>6 - 11 Sept</t>
  </si>
  <si>
    <t>13 - 18 Sept</t>
  </si>
  <si>
    <t>20 - 25 Sept</t>
  </si>
  <si>
    <t>27 Sept - 2 Okt</t>
  </si>
  <si>
    <t>Kana Lighting</t>
  </si>
  <si>
    <t>Lampu</t>
  </si>
  <si>
    <t>Eyang Sutar</t>
  </si>
  <si>
    <t>Tenaga 11/10</t>
  </si>
  <si>
    <t>23-28 Agt (reimb 1/9/21)</t>
  </si>
  <si>
    <t>Pasir, semen</t>
  </si>
  <si>
    <t>cat catylac</t>
  </si>
  <si>
    <t>PT Warna Abadi Mitra Bersama</t>
  </si>
  <si>
    <t>Pak Not &amp; Mas Ruwah, Mas Bendhol</t>
  </si>
  <si>
    <t>Tenaga 18/10</t>
  </si>
  <si>
    <t>Brayat</t>
  </si>
  <si>
    <t>Taman Ceria</t>
  </si>
  <si>
    <t>11-16 Okt</t>
  </si>
  <si>
    <t>1-9 Okt</t>
  </si>
  <si>
    <t>fiber</t>
  </si>
  <si>
    <t>Board/cornice</t>
  </si>
  <si>
    <t>PT Anugrah Jaya Semata</t>
  </si>
  <si>
    <t>Sekrup</t>
  </si>
  <si>
    <t>TB Kharis</t>
  </si>
  <si>
    <t>hollow</t>
  </si>
  <si>
    <t>Pertamina</t>
  </si>
  <si>
    <t>pertalite</t>
  </si>
  <si>
    <t>Keni</t>
  </si>
  <si>
    <t>Lem Plastik</t>
  </si>
  <si>
    <t>Pipa Power</t>
  </si>
  <si>
    <t>Mankar truss</t>
  </si>
  <si>
    <t>Kanal Kencana</t>
  </si>
  <si>
    <t>FL035 6m</t>
  </si>
  <si>
    <t>Santri</t>
  </si>
  <si>
    <t>FL035 10m</t>
  </si>
  <si>
    <t>BR 10X19</t>
  </si>
  <si>
    <t>Seng</t>
  </si>
  <si>
    <t>tang</t>
  </si>
  <si>
    <t>Rofing</t>
  </si>
  <si>
    <t>18-23 okt</t>
  </si>
  <si>
    <t>AJ0171-646985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</si>
</sst>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Font="1"/>
    <xf numFmtId="16" fontId="0" fillId="0" borderId="1" xfId="0" applyNumberFormat="1" applyBorder="1"/>
    <xf numFmtId="0" fontId="0" fillId="0" borderId="1" xfId="0" applyBorder="1"/>
    <xf numFmtId="164" fontId="0" fillId="0" borderId="1" xfId="1" applyFont="1" applyBorder="1"/>
    <xf numFmtId="0" fontId="2" fillId="0" borderId="0" xfId="0" applyFont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16" fontId="0" fillId="0" borderId="1" xfId="0" applyNumberFormat="1" applyFill="1" applyBorder="1"/>
    <xf numFmtId="164" fontId="0" fillId="0" borderId="1" xfId="1" applyFont="1" applyFill="1" applyBorder="1"/>
    <xf numFmtId="164" fontId="0" fillId="0" borderId="0" xfId="0" applyNumberFormat="1"/>
    <xf numFmtId="164" fontId="2" fillId="0" borderId="0" xfId="0" applyNumberFormat="1" applyFont="1"/>
    <xf numFmtId="16" fontId="0" fillId="0" borderId="0" xfId="0" applyNumberFormat="1"/>
    <xf numFmtId="164" fontId="0" fillId="0" borderId="2" xfId="1" applyFont="1" applyFill="1" applyBorder="1"/>
    <xf numFmtId="164" fontId="2" fillId="0" borderId="3" xfId="1" applyFont="1" applyBorder="1"/>
    <xf numFmtId="164" fontId="2" fillId="0" borderId="4" xfId="1" applyFont="1" applyBorder="1"/>
    <xf numFmtId="16" fontId="0" fillId="0" borderId="1" xfId="1" applyNumberFormat="1" applyFont="1" applyBorder="1"/>
    <xf numFmtId="164" fontId="0" fillId="0" borderId="1" xfId="0" applyNumberFormat="1" applyFill="1" applyBorder="1"/>
    <xf numFmtId="165" fontId="0" fillId="0" borderId="0" xfId="1" applyNumberFormat="1" applyFont="1"/>
    <xf numFmtId="0" fontId="0" fillId="0" borderId="0" xfId="0" applyFill="1"/>
    <xf numFmtId="164" fontId="0" fillId="0" borderId="0" xfId="1" applyFont="1" applyFill="1"/>
  </cellXfs>
  <cellStyles count="2">
    <cellStyle name="Ko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69"/>
  <sheetViews>
    <sheetView tabSelected="1" zoomScale="80" zoomScaleNormal="80" workbookViewId="0">
      <pane xSplit="2" ySplit="4" topLeftCell="E127" activePane="bottomRight" state="frozen"/>
      <selection pane="bottomLeft" activeCell="A5" sqref="A5"/>
      <selection pane="topRight" activeCell="C1" sqref="C1"/>
      <selection pane="bottomRight" activeCell="D157" sqref="D157"/>
    </sheetView>
  </sheetViews>
  <sheetFormatPr defaultRowHeight="15" x14ac:dyDescent="0.2"/>
  <cols>
    <col min="1" max="1" width="10.76171875" customWidth="1"/>
    <col min="2" max="2" width="18.16015625" bestFit="1" customWidth="1"/>
    <col min="3" max="3" width="26.09765625" customWidth="1"/>
    <col min="4" max="4" width="13.44921875" style="1" bestFit="1" customWidth="1"/>
    <col min="5" max="5" width="14.125" style="1" bestFit="1" customWidth="1"/>
    <col min="6" max="6" width="16.94921875" style="1" customWidth="1"/>
    <col min="11" max="11" width="9.55078125" bestFit="1" customWidth="1"/>
  </cols>
  <sheetData>
    <row r="2" spans="1:6" x14ac:dyDescent="0.2">
      <c r="A2" s="5" t="s">
        <v>16</v>
      </c>
    </row>
    <row r="3" spans="1:6" ht="7.5" customHeight="1" x14ac:dyDescent="0.2"/>
    <row r="4" spans="1:6" ht="30" customHeight="1" x14ac:dyDescent="0.2">
      <c r="A4" s="7" t="s">
        <v>22</v>
      </c>
      <c r="B4" s="7" t="s">
        <v>23</v>
      </c>
      <c r="C4" s="7" t="s">
        <v>21</v>
      </c>
      <c r="D4" s="7" t="s">
        <v>19</v>
      </c>
      <c r="E4" s="8" t="s">
        <v>20</v>
      </c>
      <c r="F4" s="8" t="s">
        <v>17</v>
      </c>
    </row>
    <row r="5" spans="1:6" x14ac:dyDescent="0.2">
      <c r="A5" s="2">
        <v>44309</v>
      </c>
      <c r="B5" s="3" t="s">
        <v>9</v>
      </c>
      <c r="C5" s="3" t="s">
        <v>8</v>
      </c>
      <c r="D5" s="4">
        <v>0</v>
      </c>
      <c r="E5" s="4">
        <v>418500</v>
      </c>
      <c r="F5" s="4">
        <f>D5-E5</f>
        <v>-418500</v>
      </c>
    </row>
    <row r="6" spans="1:6" x14ac:dyDescent="0.2">
      <c r="A6" s="2">
        <v>44401</v>
      </c>
      <c r="B6" s="3" t="s">
        <v>4</v>
      </c>
      <c r="C6" s="3" t="s">
        <v>5</v>
      </c>
      <c r="D6" s="4">
        <v>0</v>
      </c>
      <c r="E6" s="4">
        <v>1350000</v>
      </c>
      <c r="F6" s="4">
        <f>F5+D6-E6</f>
        <v>-1768500</v>
      </c>
    </row>
    <row r="7" spans="1:6" x14ac:dyDescent="0.2">
      <c r="A7" s="2">
        <v>44401</v>
      </c>
      <c r="B7" s="3" t="s">
        <v>6</v>
      </c>
      <c r="C7" s="3" t="s">
        <v>7</v>
      </c>
      <c r="D7" s="4">
        <v>0</v>
      </c>
      <c r="E7" s="4">
        <v>112500</v>
      </c>
      <c r="F7" s="4">
        <f t="shared" ref="F7:F73" si="0">F6+D7-E7</f>
        <v>-1881000</v>
      </c>
    </row>
    <row r="8" spans="1:6" x14ac:dyDescent="0.2">
      <c r="A8" s="2">
        <v>44401</v>
      </c>
      <c r="B8" s="3" t="s">
        <v>15</v>
      </c>
      <c r="C8" s="3" t="s">
        <v>10</v>
      </c>
      <c r="D8" s="4">
        <v>0</v>
      </c>
      <c r="E8" s="4">
        <v>139500</v>
      </c>
      <c r="F8" s="4">
        <f t="shared" si="0"/>
        <v>-2020500</v>
      </c>
    </row>
    <row r="9" spans="1:6" x14ac:dyDescent="0.2">
      <c r="A9" s="2">
        <v>44401</v>
      </c>
      <c r="B9" s="3" t="s">
        <v>0</v>
      </c>
      <c r="C9" s="3"/>
      <c r="D9" s="4">
        <v>0</v>
      </c>
      <c r="E9" s="4">
        <v>35000</v>
      </c>
      <c r="F9" s="4">
        <f t="shared" si="0"/>
        <v>-2055500</v>
      </c>
    </row>
    <row r="10" spans="1:6" x14ac:dyDescent="0.2">
      <c r="A10" s="2">
        <v>44401</v>
      </c>
      <c r="B10" s="3" t="s">
        <v>1</v>
      </c>
      <c r="C10" s="3" t="s">
        <v>2</v>
      </c>
      <c r="D10" s="4">
        <v>0</v>
      </c>
      <c r="E10" s="4">
        <v>250000</v>
      </c>
      <c r="F10" s="4">
        <f t="shared" si="0"/>
        <v>-2305500</v>
      </c>
    </row>
    <row r="11" spans="1:6" x14ac:dyDescent="0.2">
      <c r="A11" s="2">
        <v>44401</v>
      </c>
      <c r="B11" s="3" t="s">
        <v>1</v>
      </c>
      <c r="C11" s="3" t="s">
        <v>2</v>
      </c>
      <c r="D11" s="4">
        <v>0</v>
      </c>
      <c r="E11" s="4">
        <v>200000</v>
      </c>
      <c r="F11" s="4">
        <f t="shared" si="0"/>
        <v>-2505500</v>
      </c>
    </row>
    <row r="12" spans="1:6" x14ac:dyDescent="0.2">
      <c r="A12" s="2">
        <v>44401</v>
      </c>
      <c r="B12" s="3" t="s">
        <v>1</v>
      </c>
      <c r="C12" s="3" t="s">
        <v>2</v>
      </c>
      <c r="D12" s="4">
        <v>0</v>
      </c>
      <c r="E12" s="4">
        <v>300000</v>
      </c>
      <c r="F12" s="4">
        <f t="shared" si="0"/>
        <v>-2805500</v>
      </c>
    </row>
    <row r="13" spans="1:6" x14ac:dyDescent="0.2">
      <c r="A13" s="2">
        <v>44401</v>
      </c>
      <c r="B13" s="3" t="s">
        <v>1</v>
      </c>
      <c r="C13" s="3" t="s">
        <v>2</v>
      </c>
      <c r="D13" s="4">
        <v>0</v>
      </c>
      <c r="E13" s="4">
        <v>250000</v>
      </c>
      <c r="F13" s="4">
        <f t="shared" si="0"/>
        <v>-3055500</v>
      </c>
    </row>
    <row r="14" spans="1:6" x14ac:dyDescent="0.2">
      <c r="A14" s="2">
        <v>44401</v>
      </c>
      <c r="B14" s="3" t="s">
        <v>1</v>
      </c>
      <c r="C14" s="3" t="s">
        <v>3</v>
      </c>
      <c r="D14" s="4">
        <v>0</v>
      </c>
      <c r="E14" s="4">
        <v>100000</v>
      </c>
      <c r="F14" s="4">
        <f t="shared" si="0"/>
        <v>-3155500</v>
      </c>
    </row>
    <row r="15" spans="1:6" x14ac:dyDescent="0.2">
      <c r="A15" s="2">
        <v>44416</v>
      </c>
      <c r="B15" s="3" t="s">
        <v>18</v>
      </c>
      <c r="C15" s="3"/>
      <c r="D15" s="4">
        <v>10000000</v>
      </c>
      <c r="E15" s="4">
        <v>0</v>
      </c>
      <c r="F15" s="4">
        <f t="shared" si="0"/>
        <v>6844500</v>
      </c>
    </row>
    <row r="16" spans="1:6" x14ac:dyDescent="0.2">
      <c r="A16" s="2">
        <v>44422</v>
      </c>
      <c r="B16" s="3" t="s">
        <v>11</v>
      </c>
      <c r="C16" s="3" t="s">
        <v>12</v>
      </c>
      <c r="D16" s="4">
        <v>0</v>
      </c>
      <c r="E16" s="4">
        <v>14150000</v>
      </c>
      <c r="F16" s="4">
        <f t="shared" si="0"/>
        <v>-7305500</v>
      </c>
    </row>
    <row r="17" spans="1:6" x14ac:dyDescent="0.2">
      <c r="A17" s="2">
        <v>44432</v>
      </c>
      <c r="B17" s="3" t="s">
        <v>13</v>
      </c>
      <c r="C17" s="3" t="s">
        <v>14</v>
      </c>
      <c r="D17" s="4">
        <v>0</v>
      </c>
      <c r="E17" s="4">
        <v>42500</v>
      </c>
      <c r="F17" s="4">
        <f t="shared" si="0"/>
        <v>-7348000</v>
      </c>
    </row>
    <row r="18" spans="1:6" x14ac:dyDescent="0.2">
      <c r="A18" s="2">
        <v>44433</v>
      </c>
      <c r="B18" s="3" t="s">
        <v>18</v>
      </c>
      <c r="C18" s="3"/>
      <c r="D18" s="4">
        <v>8700000</v>
      </c>
      <c r="E18" s="4">
        <v>0</v>
      </c>
      <c r="F18" s="4">
        <f t="shared" si="0"/>
        <v>1352000</v>
      </c>
    </row>
    <row r="19" spans="1:6" x14ac:dyDescent="0.2">
      <c r="A19" s="2">
        <v>44434</v>
      </c>
      <c r="B19" s="3" t="s">
        <v>11</v>
      </c>
      <c r="C19" s="3" t="s">
        <v>12</v>
      </c>
      <c r="D19" s="4">
        <v>0</v>
      </c>
      <c r="E19" s="4">
        <v>4310000</v>
      </c>
      <c r="F19" s="4">
        <f t="shared" si="0"/>
        <v>-2958000</v>
      </c>
    </row>
    <row r="20" spans="1:6" x14ac:dyDescent="0.2">
      <c r="A20" s="9">
        <v>44429</v>
      </c>
      <c r="B20" s="6" t="s">
        <v>24</v>
      </c>
      <c r="C20" s="6"/>
      <c r="D20" s="4">
        <v>1607920</v>
      </c>
      <c r="E20" s="10">
        <v>0</v>
      </c>
      <c r="F20" s="4">
        <f t="shared" si="0"/>
        <v>-1350080</v>
      </c>
    </row>
    <row r="21" spans="1:6" x14ac:dyDescent="0.2">
      <c r="A21" s="9">
        <v>44429</v>
      </c>
      <c r="B21" s="6" t="s">
        <v>25</v>
      </c>
      <c r="C21" s="6" t="s">
        <v>26</v>
      </c>
      <c r="D21" s="4">
        <v>0</v>
      </c>
      <c r="E21" s="10">
        <v>602000</v>
      </c>
      <c r="F21" s="4">
        <f t="shared" si="0"/>
        <v>-1952080</v>
      </c>
    </row>
    <row r="22" spans="1:6" x14ac:dyDescent="0.2">
      <c r="A22" s="9">
        <v>44429</v>
      </c>
      <c r="B22" s="6" t="s">
        <v>27</v>
      </c>
      <c r="C22" s="6" t="s">
        <v>26</v>
      </c>
      <c r="D22" s="4">
        <v>0</v>
      </c>
      <c r="E22" s="10">
        <v>107500</v>
      </c>
      <c r="F22" s="4">
        <f t="shared" si="0"/>
        <v>-2059580</v>
      </c>
    </row>
    <row r="23" spans="1:6" x14ac:dyDescent="0.2">
      <c r="A23" s="9">
        <v>44429</v>
      </c>
      <c r="B23" s="6" t="s">
        <v>28</v>
      </c>
      <c r="C23" s="6" t="s">
        <v>26</v>
      </c>
      <c r="D23" s="4">
        <v>0</v>
      </c>
      <c r="E23" s="10">
        <v>39500</v>
      </c>
      <c r="F23" s="4">
        <f t="shared" si="0"/>
        <v>-2099080</v>
      </c>
    </row>
    <row r="24" spans="1:6" x14ac:dyDescent="0.2">
      <c r="A24" s="9">
        <v>44429</v>
      </c>
      <c r="B24" s="6" t="s">
        <v>29</v>
      </c>
      <c r="C24" s="6" t="s">
        <v>30</v>
      </c>
      <c r="D24" s="4">
        <v>0</v>
      </c>
      <c r="E24" s="10">
        <v>92500</v>
      </c>
      <c r="F24" s="4">
        <f t="shared" si="0"/>
        <v>-2191580</v>
      </c>
    </row>
    <row r="25" spans="1:6" x14ac:dyDescent="0.2">
      <c r="A25" s="9">
        <v>44429</v>
      </c>
      <c r="B25" s="6" t="s">
        <v>32</v>
      </c>
      <c r="C25" s="6" t="s">
        <v>31</v>
      </c>
      <c r="D25" s="4">
        <v>0</v>
      </c>
      <c r="E25" s="10">
        <v>12000</v>
      </c>
      <c r="F25" s="4">
        <f t="shared" si="0"/>
        <v>-2203580</v>
      </c>
    </row>
    <row r="26" spans="1:6" x14ac:dyDescent="0.2">
      <c r="A26" s="9">
        <v>44429</v>
      </c>
      <c r="B26" s="6" t="s">
        <v>34</v>
      </c>
      <c r="C26" s="6" t="s">
        <v>33</v>
      </c>
      <c r="D26" s="4">
        <v>0</v>
      </c>
      <c r="E26" s="10">
        <v>185000</v>
      </c>
      <c r="F26" s="4">
        <f t="shared" si="0"/>
        <v>-2388580</v>
      </c>
    </row>
    <row r="27" spans="1:6" x14ac:dyDescent="0.2">
      <c r="A27" s="9">
        <v>44429</v>
      </c>
      <c r="B27" s="6" t="s">
        <v>34</v>
      </c>
      <c r="C27" s="6" t="s">
        <v>35</v>
      </c>
      <c r="D27" s="4">
        <v>0</v>
      </c>
      <c r="E27" s="10">
        <v>372000</v>
      </c>
      <c r="F27" s="4">
        <f t="shared" si="0"/>
        <v>-2760580</v>
      </c>
    </row>
    <row r="28" spans="1:6" x14ac:dyDescent="0.2">
      <c r="A28" s="9">
        <v>44434</v>
      </c>
      <c r="B28" s="6" t="s">
        <v>37</v>
      </c>
      <c r="C28" s="6" t="s">
        <v>36</v>
      </c>
      <c r="D28" s="4">
        <v>0</v>
      </c>
      <c r="E28" s="10">
        <v>45000</v>
      </c>
      <c r="F28" s="4">
        <f t="shared" si="0"/>
        <v>-2805580</v>
      </c>
    </row>
    <row r="29" spans="1:6" x14ac:dyDescent="0.2">
      <c r="A29" s="9">
        <v>44434</v>
      </c>
      <c r="B29" s="6" t="s">
        <v>38</v>
      </c>
      <c r="C29" s="6" t="s">
        <v>39</v>
      </c>
      <c r="D29" s="4">
        <v>0</v>
      </c>
      <c r="E29" s="10">
        <v>45000</v>
      </c>
      <c r="F29" s="4">
        <f t="shared" si="0"/>
        <v>-2850580</v>
      </c>
    </row>
    <row r="30" spans="1:6" x14ac:dyDescent="0.2">
      <c r="A30" s="9">
        <v>44434</v>
      </c>
      <c r="B30" s="6" t="s">
        <v>40</v>
      </c>
      <c r="C30" s="6" t="s">
        <v>36</v>
      </c>
      <c r="D30" s="4">
        <v>0</v>
      </c>
      <c r="E30" s="10">
        <v>25000</v>
      </c>
      <c r="F30" s="4">
        <f t="shared" si="0"/>
        <v>-2875580</v>
      </c>
    </row>
    <row r="31" spans="1:6" x14ac:dyDescent="0.2">
      <c r="A31" s="9">
        <v>44434</v>
      </c>
      <c r="B31" s="6" t="s">
        <v>42</v>
      </c>
      <c r="C31" s="6" t="s">
        <v>41</v>
      </c>
      <c r="D31" s="4">
        <v>0</v>
      </c>
      <c r="E31" s="10">
        <v>82420</v>
      </c>
      <c r="F31" s="4">
        <f t="shared" si="0"/>
        <v>-2958000</v>
      </c>
    </row>
    <row r="32" spans="1:6" x14ac:dyDescent="0.2">
      <c r="A32" s="9">
        <v>44435</v>
      </c>
      <c r="B32" s="6" t="s">
        <v>43</v>
      </c>
      <c r="C32" s="6"/>
      <c r="D32" s="10">
        <f>9861900+100</f>
        <v>9862000</v>
      </c>
      <c r="E32" s="10">
        <v>0</v>
      </c>
      <c r="F32" s="4">
        <f t="shared" si="0"/>
        <v>6904000</v>
      </c>
    </row>
    <row r="33" spans="1:6" x14ac:dyDescent="0.2">
      <c r="A33" s="9">
        <v>44436</v>
      </c>
      <c r="B33" s="6" t="s">
        <v>43</v>
      </c>
      <c r="C33" s="6"/>
      <c r="D33" s="10">
        <v>7758000</v>
      </c>
      <c r="E33" s="10">
        <v>0</v>
      </c>
      <c r="F33" s="4">
        <f t="shared" si="0"/>
        <v>14662000</v>
      </c>
    </row>
    <row r="34" spans="1:6" x14ac:dyDescent="0.2">
      <c r="A34" s="9">
        <v>44436</v>
      </c>
      <c r="B34" s="6" t="s">
        <v>57</v>
      </c>
      <c r="C34" s="6" t="s">
        <v>45</v>
      </c>
      <c r="D34" s="10">
        <v>0</v>
      </c>
      <c r="E34" s="10">
        <v>70000</v>
      </c>
      <c r="F34" s="4">
        <f t="shared" si="0"/>
        <v>14592000</v>
      </c>
    </row>
    <row r="35" spans="1:6" x14ac:dyDescent="0.2">
      <c r="A35" s="9">
        <v>44437</v>
      </c>
      <c r="B35" s="6" t="s">
        <v>54</v>
      </c>
      <c r="C35" s="6" t="s">
        <v>55</v>
      </c>
      <c r="D35" s="10">
        <v>0</v>
      </c>
      <c r="E35" s="10">
        <f>37500+4500+10000</f>
        <v>52000</v>
      </c>
      <c r="F35" s="4">
        <f t="shared" si="0"/>
        <v>14540000</v>
      </c>
    </row>
    <row r="36" spans="1:6" x14ac:dyDescent="0.2">
      <c r="A36" s="9">
        <v>44437</v>
      </c>
      <c r="B36" s="6" t="s">
        <v>1</v>
      </c>
      <c r="C36" s="6" t="s">
        <v>2</v>
      </c>
      <c r="D36" s="10">
        <v>0</v>
      </c>
      <c r="E36" s="10">
        <v>300000</v>
      </c>
      <c r="F36" s="4">
        <f t="shared" si="0"/>
        <v>14240000</v>
      </c>
    </row>
    <row r="37" spans="1:6" x14ac:dyDescent="0.2">
      <c r="A37" s="9">
        <v>44437</v>
      </c>
      <c r="B37" s="6" t="s">
        <v>52</v>
      </c>
      <c r="C37" s="6" t="s">
        <v>53</v>
      </c>
      <c r="D37" s="10">
        <v>0</v>
      </c>
      <c r="E37" s="10">
        <v>60000</v>
      </c>
      <c r="F37" s="4">
        <f t="shared" si="0"/>
        <v>14180000</v>
      </c>
    </row>
    <row r="38" spans="1:6" x14ac:dyDescent="0.2">
      <c r="A38" s="9">
        <v>44438</v>
      </c>
      <c r="B38" s="6" t="s">
        <v>52</v>
      </c>
      <c r="C38" s="6" t="s">
        <v>56</v>
      </c>
      <c r="D38" s="10">
        <v>0</v>
      </c>
      <c r="E38" s="10">
        <v>145000</v>
      </c>
      <c r="F38" s="4">
        <f t="shared" si="0"/>
        <v>14035000</v>
      </c>
    </row>
    <row r="39" spans="1:6" x14ac:dyDescent="0.2">
      <c r="A39" s="9">
        <v>44438</v>
      </c>
      <c r="B39" s="6" t="s">
        <v>44</v>
      </c>
      <c r="C39" s="6" t="s">
        <v>45</v>
      </c>
      <c r="D39" s="10">
        <v>0</v>
      </c>
      <c r="E39" s="10">
        <v>22000</v>
      </c>
      <c r="F39" s="4">
        <f t="shared" si="0"/>
        <v>14013000</v>
      </c>
    </row>
    <row r="40" spans="1:6" x14ac:dyDescent="0.2">
      <c r="A40" s="9">
        <v>44438</v>
      </c>
      <c r="B40" s="6" t="s">
        <v>46</v>
      </c>
      <c r="C40" s="6" t="s">
        <v>46</v>
      </c>
      <c r="D40" s="10">
        <v>0</v>
      </c>
      <c r="E40" s="10">
        <v>506000</v>
      </c>
      <c r="F40" s="4">
        <f t="shared" si="0"/>
        <v>13507000</v>
      </c>
    </row>
    <row r="41" spans="1:6" x14ac:dyDescent="0.2">
      <c r="A41" s="9">
        <v>44439</v>
      </c>
      <c r="B41" s="6" t="s">
        <v>54</v>
      </c>
      <c r="C41" s="6" t="s">
        <v>41</v>
      </c>
      <c r="D41" s="10">
        <v>0</v>
      </c>
      <c r="E41" s="10">
        <v>51425</v>
      </c>
      <c r="F41" s="4">
        <f t="shared" si="0"/>
        <v>13455575</v>
      </c>
    </row>
    <row r="42" spans="1:6" x14ac:dyDescent="0.2">
      <c r="A42" s="9">
        <v>44439</v>
      </c>
      <c r="B42" s="6" t="s">
        <v>43</v>
      </c>
      <c r="C42" s="6"/>
      <c r="D42" s="10">
        <v>26050000</v>
      </c>
      <c r="E42" s="10">
        <v>0</v>
      </c>
      <c r="F42" s="4">
        <f t="shared" si="0"/>
        <v>39505575</v>
      </c>
    </row>
    <row r="43" spans="1:6" x14ac:dyDescent="0.2">
      <c r="A43" s="9">
        <v>44441</v>
      </c>
      <c r="B43" s="6" t="s">
        <v>60</v>
      </c>
      <c r="C43" s="6" t="s">
        <v>12</v>
      </c>
      <c r="D43" s="10">
        <v>0</v>
      </c>
      <c r="E43" s="10">
        <v>460500</v>
      </c>
      <c r="F43" s="4">
        <f t="shared" si="0"/>
        <v>39045075</v>
      </c>
    </row>
    <row r="44" spans="1:6" x14ac:dyDescent="0.2">
      <c r="A44" s="9">
        <v>44441</v>
      </c>
      <c r="B44" s="6" t="s">
        <v>18</v>
      </c>
      <c r="C44" s="6"/>
      <c r="D44" s="10">
        <v>7000000</v>
      </c>
      <c r="E44" s="10">
        <v>0</v>
      </c>
      <c r="F44" s="4">
        <f t="shared" si="0"/>
        <v>46045075</v>
      </c>
    </row>
    <row r="45" spans="1:6" x14ac:dyDescent="0.2">
      <c r="A45" s="9">
        <v>44441</v>
      </c>
      <c r="B45" s="6" t="s">
        <v>47</v>
      </c>
      <c r="C45" s="6" t="s">
        <v>48</v>
      </c>
      <c r="D45" s="10">
        <v>0</v>
      </c>
      <c r="E45" s="10">
        <v>12757004</v>
      </c>
      <c r="F45" s="4">
        <f t="shared" si="0"/>
        <v>33288071</v>
      </c>
    </row>
    <row r="46" spans="1:6" x14ac:dyDescent="0.2">
      <c r="A46" s="9">
        <v>44441</v>
      </c>
      <c r="B46" s="6" t="s">
        <v>58</v>
      </c>
      <c r="C46" s="6" t="s">
        <v>59</v>
      </c>
      <c r="D46" s="10">
        <v>0</v>
      </c>
      <c r="E46" s="10">
        <v>7500</v>
      </c>
      <c r="F46" s="4">
        <f t="shared" si="0"/>
        <v>33280571</v>
      </c>
    </row>
    <row r="47" spans="1:6" x14ac:dyDescent="0.2">
      <c r="A47" s="9">
        <v>44441</v>
      </c>
      <c r="B47" s="6" t="s">
        <v>61</v>
      </c>
      <c r="C47" s="6" t="s">
        <v>62</v>
      </c>
      <c r="D47" s="10">
        <v>0</v>
      </c>
      <c r="E47" s="10">
        <v>19500</v>
      </c>
      <c r="F47" s="4">
        <f t="shared" si="0"/>
        <v>33261071</v>
      </c>
    </row>
    <row r="48" spans="1:6" x14ac:dyDescent="0.2">
      <c r="A48" s="9">
        <v>44442</v>
      </c>
      <c r="B48" s="6" t="s">
        <v>63</v>
      </c>
      <c r="C48" s="6" t="s">
        <v>36</v>
      </c>
      <c r="D48" s="10">
        <v>0</v>
      </c>
      <c r="E48" s="10">
        <v>13000</v>
      </c>
      <c r="F48" s="4">
        <f t="shared" si="0"/>
        <v>33248071</v>
      </c>
    </row>
    <row r="49" spans="1:6" x14ac:dyDescent="0.2">
      <c r="A49" s="9">
        <v>44442</v>
      </c>
      <c r="B49" s="6" t="s">
        <v>64</v>
      </c>
      <c r="C49" s="6" t="s">
        <v>45</v>
      </c>
      <c r="D49" s="10">
        <v>0</v>
      </c>
      <c r="E49" s="10">
        <v>55000</v>
      </c>
      <c r="F49" s="4">
        <f t="shared" si="0"/>
        <v>33193071</v>
      </c>
    </row>
    <row r="50" spans="1:6" x14ac:dyDescent="0.2">
      <c r="A50" s="9">
        <v>44442</v>
      </c>
      <c r="B50" s="6" t="s">
        <v>65</v>
      </c>
      <c r="C50" s="6" t="s">
        <v>66</v>
      </c>
      <c r="D50" s="10">
        <v>0</v>
      </c>
      <c r="E50" s="10">
        <v>10000</v>
      </c>
      <c r="F50" s="4">
        <f t="shared" si="0"/>
        <v>33183071</v>
      </c>
    </row>
    <row r="51" spans="1:6" x14ac:dyDescent="0.2">
      <c r="A51" s="9">
        <v>44442</v>
      </c>
      <c r="B51" s="6" t="s">
        <v>67</v>
      </c>
      <c r="C51" s="6" t="s">
        <v>12</v>
      </c>
      <c r="D51" s="10">
        <v>0</v>
      </c>
      <c r="E51" s="10">
        <v>4050000</v>
      </c>
      <c r="F51" s="4">
        <f t="shared" si="0"/>
        <v>29133071</v>
      </c>
    </row>
    <row r="52" spans="1:6" x14ac:dyDescent="0.2">
      <c r="A52" s="9">
        <v>44443</v>
      </c>
      <c r="B52" s="6" t="s">
        <v>67</v>
      </c>
      <c r="C52" s="6" t="s">
        <v>12</v>
      </c>
      <c r="D52" s="10">
        <v>0</v>
      </c>
      <c r="E52" s="10">
        <v>4740000</v>
      </c>
      <c r="F52" s="4">
        <f t="shared" si="0"/>
        <v>24393071</v>
      </c>
    </row>
    <row r="53" spans="1:6" x14ac:dyDescent="0.2">
      <c r="A53" s="9">
        <v>44443</v>
      </c>
      <c r="B53" s="6" t="s">
        <v>25</v>
      </c>
      <c r="C53" s="6" t="s">
        <v>12</v>
      </c>
      <c r="D53" s="10">
        <v>0</v>
      </c>
      <c r="E53" s="10">
        <v>240000</v>
      </c>
      <c r="F53" s="4">
        <f t="shared" si="0"/>
        <v>24153071</v>
      </c>
    </row>
    <row r="54" spans="1:6" x14ac:dyDescent="0.2">
      <c r="A54" s="9">
        <v>44443</v>
      </c>
      <c r="B54" s="6" t="s">
        <v>57</v>
      </c>
      <c r="C54" s="6" t="s">
        <v>45</v>
      </c>
      <c r="D54" s="10">
        <v>0</v>
      </c>
      <c r="E54" s="10">
        <v>70000</v>
      </c>
      <c r="F54" s="4">
        <f t="shared" si="0"/>
        <v>24083071</v>
      </c>
    </row>
    <row r="55" spans="1:6" x14ac:dyDescent="0.2">
      <c r="A55" s="9">
        <v>44443</v>
      </c>
      <c r="B55" s="6" t="s">
        <v>70</v>
      </c>
      <c r="C55" s="6"/>
      <c r="D55" s="10">
        <v>3800000</v>
      </c>
      <c r="E55" s="10">
        <v>0</v>
      </c>
      <c r="F55" s="4">
        <f t="shared" si="0"/>
        <v>27883071</v>
      </c>
    </row>
    <row r="56" spans="1:6" x14ac:dyDescent="0.2">
      <c r="A56" s="9">
        <v>44443</v>
      </c>
      <c r="B56" s="6" t="s">
        <v>118</v>
      </c>
      <c r="C56" s="6" t="s">
        <v>147</v>
      </c>
      <c r="D56" s="10">
        <v>0</v>
      </c>
      <c r="E56" s="10">
        <v>3800000</v>
      </c>
      <c r="F56" s="4">
        <f t="shared" si="0"/>
        <v>24083071</v>
      </c>
    </row>
    <row r="57" spans="1:6" x14ac:dyDescent="0.2">
      <c r="A57" s="9">
        <v>44444</v>
      </c>
      <c r="B57" s="6" t="s">
        <v>69</v>
      </c>
      <c r="C57" s="6" t="s">
        <v>68</v>
      </c>
      <c r="D57" s="10">
        <v>0</v>
      </c>
      <c r="E57" s="10">
        <v>130000</v>
      </c>
      <c r="F57" s="4">
        <f t="shared" si="0"/>
        <v>23953071</v>
      </c>
    </row>
    <row r="58" spans="1:6" x14ac:dyDescent="0.2">
      <c r="A58" s="9">
        <v>44445</v>
      </c>
      <c r="B58" s="6" t="s">
        <v>109</v>
      </c>
      <c r="C58" s="6" t="s">
        <v>78</v>
      </c>
      <c r="D58" s="10">
        <v>0</v>
      </c>
      <c r="E58" s="10">
        <v>40000</v>
      </c>
      <c r="F58" s="4">
        <f t="shared" si="0"/>
        <v>23913071</v>
      </c>
    </row>
    <row r="59" spans="1:6" x14ac:dyDescent="0.2">
      <c r="A59" s="9">
        <v>44446</v>
      </c>
      <c r="B59" s="6" t="s">
        <v>43</v>
      </c>
      <c r="C59" s="6"/>
      <c r="D59" s="10">
        <v>2486800</v>
      </c>
      <c r="E59" s="10">
        <v>0</v>
      </c>
      <c r="F59" s="4">
        <f t="shared" si="0"/>
        <v>26399871</v>
      </c>
    </row>
    <row r="60" spans="1:6" x14ac:dyDescent="0.2">
      <c r="A60" s="9">
        <v>44449</v>
      </c>
      <c r="B60" s="6" t="s">
        <v>71</v>
      </c>
      <c r="C60" s="6" t="s">
        <v>72</v>
      </c>
      <c r="D60" s="10">
        <v>0</v>
      </c>
      <c r="E60" s="10">
        <v>34000</v>
      </c>
      <c r="F60" s="4">
        <f t="shared" si="0"/>
        <v>26365871</v>
      </c>
    </row>
    <row r="61" spans="1:6" x14ac:dyDescent="0.2">
      <c r="A61" s="9">
        <v>44446</v>
      </c>
      <c r="B61" s="6" t="s">
        <v>73</v>
      </c>
      <c r="C61" s="6" t="s">
        <v>12</v>
      </c>
      <c r="D61" s="10">
        <v>0</v>
      </c>
      <c r="E61" s="10">
        <v>990000</v>
      </c>
      <c r="F61" s="4">
        <f t="shared" si="0"/>
        <v>25375871</v>
      </c>
    </row>
    <row r="62" spans="1:6" x14ac:dyDescent="0.2">
      <c r="A62" s="9">
        <v>44447</v>
      </c>
      <c r="B62" s="6" t="s">
        <v>47</v>
      </c>
      <c r="C62" s="6" t="s">
        <v>48</v>
      </c>
      <c r="D62" s="10">
        <v>0</v>
      </c>
      <c r="E62" s="10">
        <v>2430000</v>
      </c>
      <c r="F62" s="4">
        <f t="shared" si="0"/>
        <v>22945871</v>
      </c>
    </row>
    <row r="63" spans="1:6" x14ac:dyDescent="0.2">
      <c r="A63" s="9">
        <v>44448</v>
      </c>
      <c r="B63" s="6"/>
      <c r="C63" s="6" t="s">
        <v>12</v>
      </c>
      <c r="D63" s="10">
        <v>0</v>
      </c>
      <c r="E63" s="14">
        <v>2210000</v>
      </c>
      <c r="F63" s="4">
        <f t="shared" si="0"/>
        <v>20735871</v>
      </c>
    </row>
    <row r="64" spans="1:6" x14ac:dyDescent="0.2">
      <c r="A64" s="9">
        <v>44448</v>
      </c>
      <c r="B64" s="6" t="s">
        <v>75</v>
      </c>
      <c r="C64" s="6" t="s">
        <v>74</v>
      </c>
      <c r="D64" s="10">
        <v>0</v>
      </c>
      <c r="E64" s="14">
        <v>490000</v>
      </c>
      <c r="F64" s="4">
        <f t="shared" si="0"/>
        <v>20245871</v>
      </c>
    </row>
    <row r="65" spans="1:6" x14ac:dyDescent="0.2">
      <c r="A65" s="9">
        <v>44448</v>
      </c>
      <c r="B65" s="6" t="s">
        <v>84</v>
      </c>
      <c r="C65" s="18" t="s">
        <v>76</v>
      </c>
      <c r="D65" s="10">
        <v>0</v>
      </c>
      <c r="E65" s="14">
        <v>19500</v>
      </c>
      <c r="F65" s="4">
        <f t="shared" si="0"/>
        <v>20226371</v>
      </c>
    </row>
    <row r="66" spans="1:6" x14ac:dyDescent="0.2">
      <c r="A66" s="9">
        <v>44448</v>
      </c>
      <c r="B66" s="6" t="s">
        <v>52</v>
      </c>
      <c r="C66" s="6" t="s">
        <v>76</v>
      </c>
      <c r="D66" s="10">
        <v>0</v>
      </c>
      <c r="E66" s="14">
        <v>380000</v>
      </c>
      <c r="F66" s="4">
        <f t="shared" si="0"/>
        <v>19846371</v>
      </c>
    </row>
    <row r="67" spans="1:6" x14ac:dyDescent="0.2">
      <c r="A67" s="9">
        <v>44449</v>
      </c>
      <c r="B67" s="6" t="s">
        <v>52</v>
      </c>
      <c r="C67" s="6" t="s">
        <v>76</v>
      </c>
      <c r="D67" s="10">
        <v>0</v>
      </c>
      <c r="E67" s="14">
        <v>105000</v>
      </c>
      <c r="F67" s="4">
        <f t="shared" si="0"/>
        <v>19741371</v>
      </c>
    </row>
    <row r="68" spans="1:6" x14ac:dyDescent="0.2">
      <c r="A68" s="9">
        <v>44449</v>
      </c>
      <c r="B68" s="6" t="s">
        <v>77</v>
      </c>
      <c r="C68" s="6" t="s">
        <v>78</v>
      </c>
      <c r="D68" s="10">
        <v>0</v>
      </c>
      <c r="E68" s="10">
        <v>25000</v>
      </c>
      <c r="F68" s="4">
        <f t="shared" si="0"/>
        <v>19716371</v>
      </c>
    </row>
    <row r="69" spans="1:6" x14ac:dyDescent="0.2">
      <c r="A69" s="9">
        <v>44449</v>
      </c>
      <c r="B69" s="6" t="s">
        <v>83</v>
      </c>
      <c r="C69" s="6" t="s">
        <v>78</v>
      </c>
      <c r="D69" s="10">
        <v>0</v>
      </c>
      <c r="E69" s="10">
        <v>150820</v>
      </c>
      <c r="F69" s="4">
        <f t="shared" si="0"/>
        <v>19565551</v>
      </c>
    </row>
    <row r="70" spans="1:6" x14ac:dyDescent="0.2">
      <c r="A70" s="9">
        <v>44449</v>
      </c>
      <c r="B70" s="6" t="s">
        <v>37</v>
      </c>
      <c r="C70" s="6" t="s">
        <v>72</v>
      </c>
      <c r="D70" s="10">
        <v>0</v>
      </c>
      <c r="E70" s="10">
        <v>1097500</v>
      </c>
      <c r="F70" s="4">
        <f t="shared" si="0"/>
        <v>18468051</v>
      </c>
    </row>
    <row r="71" spans="1:6" x14ac:dyDescent="0.2">
      <c r="A71" s="17">
        <v>44452</v>
      </c>
      <c r="B71" s="4" t="s">
        <v>79</v>
      </c>
      <c r="C71" s="4" t="s">
        <v>74</v>
      </c>
      <c r="D71" s="10">
        <v>0</v>
      </c>
      <c r="E71" s="10">
        <v>925000</v>
      </c>
      <c r="F71" s="4">
        <f t="shared" si="0"/>
        <v>17543051</v>
      </c>
    </row>
    <row r="72" spans="1:6" x14ac:dyDescent="0.2">
      <c r="A72" s="17">
        <v>44452</v>
      </c>
      <c r="B72" s="4" t="s">
        <v>80</v>
      </c>
      <c r="C72" s="4" t="s">
        <v>81</v>
      </c>
      <c r="D72" s="10">
        <v>0</v>
      </c>
      <c r="E72" s="10">
        <v>12000</v>
      </c>
      <c r="F72" s="4">
        <f t="shared" si="0"/>
        <v>17531051</v>
      </c>
    </row>
    <row r="73" spans="1:6" x14ac:dyDescent="0.2">
      <c r="A73" s="17">
        <v>44452</v>
      </c>
      <c r="B73" s="4" t="s">
        <v>101</v>
      </c>
      <c r="C73" s="4" t="s">
        <v>78</v>
      </c>
      <c r="D73" s="10">
        <v>0</v>
      </c>
      <c r="E73" s="10">
        <v>41500</v>
      </c>
      <c r="F73" s="4">
        <f t="shared" si="0"/>
        <v>17489551</v>
      </c>
    </row>
    <row r="74" spans="1:6" x14ac:dyDescent="0.2">
      <c r="A74" s="17">
        <v>44453</v>
      </c>
      <c r="B74" s="4" t="s">
        <v>24</v>
      </c>
      <c r="C74" s="4" t="s">
        <v>76</v>
      </c>
      <c r="D74" s="10">
        <v>4124500</v>
      </c>
      <c r="E74" s="10">
        <v>0</v>
      </c>
      <c r="F74" s="4">
        <f t="shared" ref="F74:F132" si="1">F73+D74-E74</f>
        <v>21614051</v>
      </c>
    </row>
    <row r="75" spans="1:6" x14ac:dyDescent="0.2">
      <c r="A75" s="17">
        <v>44453</v>
      </c>
      <c r="B75" s="4" t="s">
        <v>85</v>
      </c>
      <c r="C75" s="4" t="s">
        <v>39</v>
      </c>
      <c r="D75" s="10">
        <v>0</v>
      </c>
      <c r="E75" s="10">
        <v>4124500</v>
      </c>
      <c r="F75" s="4">
        <f t="shared" si="1"/>
        <v>17489551</v>
      </c>
    </row>
    <row r="76" spans="1:6" x14ac:dyDescent="0.2">
      <c r="A76" s="17">
        <v>44454</v>
      </c>
      <c r="B76" s="4" t="s">
        <v>86</v>
      </c>
      <c r="C76" s="4" t="s">
        <v>87</v>
      </c>
      <c r="D76" s="10">
        <v>0</v>
      </c>
      <c r="E76" s="10">
        <v>225000</v>
      </c>
      <c r="F76" s="4">
        <f t="shared" si="1"/>
        <v>17264551</v>
      </c>
    </row>
    <row r="77" spans="1:6" x14ac:dyDescent="0.2">
      <c r="A77" s="17">
        <v>44331</v>
      </c>
      <c r="B77" s="4" t="s">
        <v>88</v>
      </c>
      <c r="C77" s="4" t="s">
        <v>89</v>
      </c>
      <c r="D77" s="10">
        <v>0</v>
      </c>
      <c r="E77" s="10">
        <v>1745000</v>
      </c>
      <c r="F77" s="4">
        <f t="shared" si="1"/>
        <v>15519551</v>
      </c>
    </row>
    <row r="78" spans="1:6" x14ac:dyDescent="0.2">
      <c r="A78" s="17">
        <v>44455</v>
      </c>
      <c r="B78" s="4" t="s">
        <v>90</v>
      </c>
      <c r="C78" s="4" t="s">
        <v>91</v>
      </c>
      <c r="D78" s="10">
        <v>0</v>
      </c>
      <c r="E78" s="10">
        <v>950000</v>
      </c>
      <c r="F78" s="4">
        <f t="shared" si="1"/>
        <v>14569551</v>
      </c>
    </row>
    <row r="79" spans="1:6" x14ac:dyDescent="0.2">
      <c r="A79" s="17">
        <v>44456</v>
      </c>
      <c r="B79" s="4" t="s">
        <v>92</v>
      </c>
      <c r="C79" s="4" t="s">
        <v>39</v>
      </c>
      <c r="D79" s="10">
        <v>0</v>
      </c>
      <c r="E79" s="10">
        <v>20000</v>
      </c>
      <c r="F79" s="4">
        <f t="shared" si="1"/>
        <v>14549551</v>
      </c>
    </row>
    <row r="80" spans="1:6" x14ac:dyDescent="0.2">
      <c r="A80" s="17">
        <v>44456</v>
      </c>
      <c r="B80" s="4" t="s">
        <v>45</v>
      </c>
      <c r="C80" s="4" t="s">
        <v>93</v>
      </c>
      <c r="D80" s="10">
        <v>0</v>
      </c>
      <c r="E80" s="10">
        <v>120000</v>
      </c>
      <c r="F80" s="4">
        <f t="shared" si="1"/>
        <v>14429551</v>
      </c>
    </row>
    <row r="81" spans="1:6" x14ac:dyDescent="0.2">
      <c r="A81" s="9">
        <v>44457</v>
      </c>
      <c r="B81" s="4" t="s">
        <v>102</v>
      </c>
      <c r="C81" s="4" t="s">
        <v>91</v>
      </c>
      <c r="D81" s="10">
        <v>0</v>
      </c>
      <c r="E81" s="10">
        <v>280000</v>
      </c>
      <c r="F81" s="4">
        <f t="shared" si="1"/>
        <v>14149551</v>
      </c>
    </row>
    <row r="82" spans="1:6" x14ac:dyDescent="0.2">
      <c r="A82" s="9">
        <v>44457</v>
      </c>
      <c r="B82" s="4" t="s">
        <v>92</v>
      </c>
      <c r="C82" s="4" t="s">
        <v>39</v>
      </c>
      <c r="D82" s="10">
        <v>0</v>
      </c>
      <c r="E82" s="10">
        <v>116000</v>
      </c>
      <c r="F82" s="4">
        <f t="shared" si="1"/>
        <v>14033551</v>
      </c>
    </row>
    <row r="83" spans="1:6" x14ac:dyDescent="0.2">
      <c r="A83" s="9">
        <v>44457</v>
      </c>
      <c r="B83" s="4" t="s">
        <v>103</v>
      </c>
      <c r="C83" s="4" t="s">
        <v>72</v>
      </c>
      <c r="D83" s="10">
        <v>0</v>
      </c>
      <c r="E83" s="10">
        <v>9500</v>
      </c>
      <c r="F83" s="4">
        <f t="shared" si="1"/>
        <v>14024051</v>
      </c>
    </row>
    <row r="84" spans="1:6" x14ac:dyDescent="0.2">
      <c r="A84" s="9">
        <v>44457</v>
      </c>
      <c r="B84" s="4" t="s">
        <v>104</v>
      </c>
      <c r="C84" s="4" t="s">
        <v>105</v>
      </c>
      <c r="D84" s="10">
        <v>0</v>
      </c>
      <c r="E84" s="10">
        <v>120000</v>
      </c>
      <c r="F84" s="4">
        <f t="shared" si="1"/>
        <v>13904051</v>
      </c>
    </row>
    <row r="85" spans="1:6" s="20" customFormat="1" x14ac:dyDescent="0.2">
      <c r="A85" s="9">
        <v>44457</v>
      </c>
      <c r="B85" s="6" t="s">
        <v>70</v>
      </c>
      <c r="C85" s="6" t="s">
        <v>76</v>
      </c>
      <c r="D85" s="10">
        <v>3800000</v>
      </c>
      <c r="E85" s="10">
        <v>0</v>
      </c>
      <c r="F85" s="4">
        <f t="shared" si="1"/>
        <v>17704051</v>
      </c>
    </row>
    <row r="86" spans="1:6" s="20" customFormat="1" x14ac:dyDescent="0.2">
      <c r="A86" s="9">
        <v>44457</v>
      </c>
      <c r="B86" s="6" t="s">
        <v>119</v>
      </c>
      <c r="C86" s="6" t="s">
        <v>147</v>
      </c>
      <c r="D86" s="10">
        <v>0</v>
      </c>
      <c r="E86" s="10">
        <v>1800000</v>
      </c>
      <c r="F86" s="4">
        <f t="shared" si="1"/>
        <v>15904051</v>
      </c>
    </row>
    <row r="87" spans="1:6" s="20" customFormat="1" x14ac:dyDescent="0.2">
      <c r="A87" s="9">
        <v>44457</v>
      </c>
      <c r="B87" s="6" t="s">
        <v>120</v>
      </c>
      <c r="C87" s="6" t="s">
        <v>147</v>
      </c>
      <c r="D87" s="10">
        <v>0</v>
      </c>
      <c r="E87" s="10">
        <v>2000000</v>
      </c>
      <c r="F87" s="4">
        <f t="shared" si="1"/>
        <v>13904051</v>
      </c>
    </row>
    <row r="88" spans="1:6" s="20" customFormat="1" x14ac:dyDescent="0.2">
      <c r="A88" s="9">
        <v>44459</v>
      </c>
      <c r="B88" s="6" t="s">
        <v>90</v>
      </c>
      <c r="C88" s="6" t="s">
        <v>91</v>
      </c>
      <c r="D88" s="10">
        <v>0</v>
      </c>
      <c r="E88" s="10">
        <v>300000</v>
      </c>
      <c r="F88" s="4">
        <f t="shared" si="1"/>
        <v>13604051</v>
      </c>
    </row>
    <row r="89" spans="1:6" s="20" customFormat="1" x14ac:dyDescent="0.2">
      <c r="A89" s="9">
        <v>44460</v>
      </c>
      <c r="B89" s="6" t="s">
        <v>110</v>
      </c>
      <c r="C89" s="6" t="s">
        <v>91</v>
      </c>
      <c r="D89" s="10">
        <v>0</v>
      </c>
      <c r="E89" s="10">
        <v>430000</v>
      </c>
      <c r="F89" s="4">
        <f t="shared" si="1"/>
        <v>13174051</v>
      </c>
    </row>
    <row r="90" spans="1:6" s="20" customFormat="1" x14ac:dyDescent="0.2">
      <c r="A90" s="9">
        <v>44462</v>
      </c>
      <c r="B90" s="6" t="s">
        <v>106</v>
      </c>
      <c r="C90" s="6" t="s">
        <v>39</v>
      </c>
      <c r="D90" s="10">
        <v>0</v>
      </c>
      <c r="E90" s="10">
        <v>46000</v>
      </c>
      <c r="F90" s="4">
        <f t="shared" si="1"/>
        <v>13128051</v>
      </c>
    </row>
    <row r="91" spans="1:6" s="20" customFormat="1" x14ac:dyDescent="0.2">
      <c r="A91" s="9">
        <v>44463</v>
      </c>
      <c r="B91" s="6" t="s">
        <v>90</v>
      </c>
      <c r="C91" s="6" t="s">
        <v>91</v>
      </c>
      <c r="D91" s="10">
        <v>0</v>
      </c>
      <c r="E91" s="10">
        <v>290000</v>
      </c>
      <c r="F91" s="4">
        <f t="shared" si="1"/>
        <v>12838051</v>
      </c>
    </row>
    <row r="92" spans="1:6" s="20" customFormat="1" x14ac:dyDescent="0.2">
      <c r="A92" s="9">
        <v>44463</v>
      </c>
      <c r="B92" s="6" t="s">
        <v>34</v>
      </c>
      <c r="C92" s="6" t="s">
        <v>107</v>
      </c>
      <c r="D92" s="10">
        <v>0</v>
      </c>
      <c r="E92" s="10">
        <v>35000</v>
      </c>
      <c r="F92" s="4">
        <f t="shared" si="1"/>
        <v>12803051</v>
      </c>
    </row>
    <row r="93" spans="1:6" s="20" customFormat="1" x14ac:dyDescent="0.2">
      <c r="A93" s="9">
        <v>44464</v>
      </c>
      <c r="B93" s="6" t="s">
        <v>92</v>
      </c>
      <c r="C93" s="6" t="s">
        <v>39</v>
      </c>
      <c r="D93" s="10">
        <v>0</v>
      </c>
      <c r="E93" s="10">
        <v>34500</v>
      </c>
      <c r="F93" s="4">
        <f t="shared" si="1"/>
        <v>12768551</v>
      </c>
    </row>
    <row r="94" spans="1:6" s="20" customFormat="1" x14ac:dyDescent="0.2">
      <c r="A94" s="9">
        <v>44464</v>
      </c>
      <c r="B94" s="6" t="s">
        <v>108</v>
      </c>
      <c r="C94" s="6" t="s">
        <v>76</v>
      </c>
      <c r="D94" s="10">
        <v>0</v>
      </c>
      <c r="E94" s="10">
        <v>225000</v>
      </c>
      <c r="F94" s="4">
        <f t="shared" si="1"/>
        <v>12543551</v>
      </c>
    </row>
    <row r="95" spans="1:6" s="20" customFormat="1" x14ac:dyDescent="0.2">
      <c r="A95" s="9">
        <v>2909</v>
      </c>
      <c r="B95" s="6" t="s">
        <v>111</v>
      </c>
      <c r="C95" s="6" t="s">
        <v>112</v>
      </c>
      <c r="D95" s="10">
        <v>0</v>
      </c>
      <c r="E95" s="10">
        <v>55000</v>
      </c>
      <c r="F95" s="4">
        <f t="shared" si="1"/>
        <v>12488551</v>
      </c>
    </row>
    <row r="96" spans="1:6" s="20" customFormat="1" x14ac:dyDescent="0.2">
      <c r="A96" s="9">
        <v>44468</v>
      </c>
      <c r="B96" s="6" t="s">
        <v>113</v>
      </c>
      <c r="C96" s="6" t="s">
        <v>91</v>
      </c>
      <c r="D96" s="10">
        <v>0</v>
      </c>
      <c r="E96" s="10">
        <v>290000</v>
      </c>
      <c r="F96" s="4">
        <f t="shared" si="1"/>
        <v>12198551</v>
      </c>
    </row>
    <row r="97" spans="1:11" s="20" customFormat="1" x14ac:dyDescent="0.2">
      <c r="A97" s="9">
        <v>44468</v>
      </c>
      <c r="B97" s="6" t="s">
        <v>113</v>
      </c>
      <c r="C97" s="6" t="s">
        <v>91</v>
      </c>
      <c r="D97" s="10">
        <v>0</v>
      </c>
      <c r="E97" s="10">
        <v>330000</v>
      </c>
      <c r="F97" s="4">
        <f t="shared" si="1"/>
        <v>11868551</v>
      </c>
    </row>
    <row r="98" spans="1:11" s="20" customFormat="1" x14ac:dyDescent="0.2">
      <c r="A98" s="9">
        <v>44470</v>
      </c>
      <c r="B98" s="6" t="s">
        <v>114</v>
      </c>
      <c r="C98" s="6" t="s">
        <v>105</v>
      </c>
      <c r="D98" s="10">
        <v>0</v>
      </c>
      <c r="E98" s="10">
        <v>36000</v>
      </c>
      <c r="F98" s="4">
        <f t="shared" si="1"/>
        <v>11832551</v>
      </c>
    </row>
    <row r="99" spans="1:11" s="20" customFormat="1" x14ac:dyDescent="0.2">
      <c r="A99" s="9">
        <v>44470</v>
      </c>
      <c r="B99" s="6" t="s">
        <v>90</v>
      </c>
      <c r="C99" s="6" t="s">
        <v>91</v>
      </c>
      <c r="D99" s="10">
        <v>0</v>
      </c>
      <c r="E99" s="10">
        <v>290000</v>
      </c>
      <c r="F99" s="4">
        <f t="shared" si="1"/>
        <v>11542551</v>
      </c>
    </row>
    <row r="100" spans="1:11" s="20" customFormat="1" x14ac:dyDescent="0.2">
      <c r="A100" s="9">
        <v>44471</v>
      </c>
      <c r="B100" s="6" t="s">
        <v>115</v>
      </c>
      <c r="C100" s="6" t="s">
        <v>39</v>
      </c>
      <c r="D100" s="10">
        <v>0</v>
      </c>
      <c r="E100" s="10">
        <v>655000</v>
      </c>
      <c r="F100" s="4">
        <f t="shared" si="1"/>
        <v>10887551</v>
      </c>
    </row>
    <row r="101" spans="1:11" s="20" customFormat="1" x14ac:dyDescent="0.2">
      <c r="A101" s="9">
        <v>44471</v>
      </c>
      <c r="B101" s="6" t="s">
        <v>70</v>
      </c>
      <c r="C101" s="6" t="s">
        <v>76</v>
      </c>
      <c r="D101" s="10">
        <v>3800000</v>
      </c>
      <c r="E101" s="10">
        <v>0</v>
      </c>
      <c r="F101" s="4">
        <f t="shared" si="1"/>
        <v>14687551</v>
      </c>
    </row>
    <row r="102" spans="1:11" s="20" customFormat="1" x14ac:dyDescent="0.2">
      <c r="A102" s="9">
        <v>44471</v>
      </c>
      <c r="B102" s="6" t="s">
        <v>116</v>
      </c>
      <c r="C102" s="6" t="s">
        <v>147</v>
      </c>
      <c r="D102" s="10">
        <v>0</v>
      </c>
      <c r="E102" s="10">
        <v>1700000</v>
      </c>
      <c r="F102" s="4">
        <f t="shared" si="1"/>
        <v>12987551</v>
      </c>
    </row>
    <row r="103" spans="1:11" s="20" customFormat="1" x14ac:dyDescent="0.2">
      <c r="A103" s="9">
        <v>44471</v>
      </c>
      <c r="B103" s="6" t="s">
        <v>117</v>
      </c>
      <c r="C103" s="6" t="s">
        <v>147</v>
      </c>
      <c r="D103" s="10">
        <v>0</v>
      </c>
      <c r="E103" s="10">
        <v>2100000</v>
      </c>
      <c r="F103" s="4">
        <f t="shared" si="1"/>
        <v>10887551</v>
      </c>
    </row>
    <row r="104" spans="1:11" s="20" customFormat="1" x14ac:dyDescent="0.2">
      <c r="A104" s="9">
        <v>44473</v>
      </c>
      <c r="B104" s="6" t="s">
        <v>122</v>
      </c>
      <c r="C104" s="6" t="s">
        <v>121</v>
      </c>
      <c r="D104" s="10">
        <v>0</v>
      </c>
      <c r="E104" s="10">
        <v>414500</v>
      </c>
      <c r="F104" s="4">
        <f t="shared" si="1"/>
        <v>10473051</v>
      </c>
    </row>
    <row r="105" spans="1:11" s="20" customFormat="1" x14ac:dyDescent="0.2">
      <c r="A105" s="9">
        <v>44473</v>
      </c>
      <c r="B105" s="6" t="s">
        <v>123</v>
      </c>
      <c r="C105" s="6" t="s">
        <v>124</v>
      </c>
      <c r="D105" s="10">
        <v>0</v>
      </c>
      <c r="E105" s="10">
        <v>192000</v>
      </c>
      <c r="F105" s="4">
        <f t="shared" si="1"/>
        <v>10281051</v>
      </c>
    </row>
    <row r="106" spans="1:11" s="20" customFormat="1" x14ac:dyDescent="0.2">
      <c r="A106" s="9">
        <v>44473</v>
      </c>
      <c r="B106" s="6" t="s">
        <v>125</v>
      </c>
      <c r="C106" s="6" t="s">
        <v>105</v>
      </c>
      <c r="D106" s="10">
        <v>0</v>
      </c>
      <c r="E106" s="10">
        <v>50000</v>
      </c>
      <c r="F106" s="4">
        <f t="shared" si="1"/>
        <v>10231051</v>
      </c>
    </row>
    <row r="107" spans="1:11" s="20" customFormat="1" x14ac:dyDescent="0.2">
      <c r="A107" s="9">
        <v>44474</v>
      </c>
      <c r="B107" s="6" t="s">
        <v>90</v>
      </c>
      <c r="C107" s="6" t="s">
        <v>91</v>
      </c>
      <c r="D107" s="10">
        <v>0</v>
      </c>
      <c r="E107" s="10">
        <v>600000</v>
      </c>
      <c r="F107" s="4">
        <f t="shared" si="1"/>
        <v>9631051</v>
      </c>
      <c r="K107" s="21"/>
    </row>
    <row r="108" spans="1:11" s="20" customFormat="1" x14ac:dyDescent="0.2">
      <c r="A108" s="9">
        <v>44474</v>
      </c>
      <c r="B108" s="6" t="s">
        <v>126</v>
      </c>
      <c r="C108" s="6" t="s">
        <v>39</v>
      </c>
      <c r="D108" s="10">
        <v>0</v>
      </c>
      <c r="E108" s="10">
        <v>15000</v>
      </c>
      <c r="F108" s="4">
        <f t="shared" si="1"/>
        <v>9616051</v>
      </c>
      <c r="K108" s="21"/>
    </row>
    <row r="109" spans="1:11" s="20" customFormat="1" x14ac:dyDescent="0.2">
      <c r="A109" s="9">
        <v>44475</v>
      </c>
      <c r="B109" s="6" t="s">
        <v>127</v>
      </c>
      <c r="C109" s="6" t="s">
        <v>128</v>
      </c>
      <c r="D109" s="10">
        <v>0</v>
      </c>
      <c r="E109" s="10">
        <f>395000+40000+15000+5000</f>
        <v>455000</v>
      </c>
      <c r="F109" s="4">
        <f t="shared" si="1"/>
        <v>9161051</v>
      </c>
      <c r="K109" s="21"/>
    </row>
    <row r="110" spans="1:11" s="20" customFormat="1" x14ac:dyDescent="0.2">
      <c r="A110" s="9">
        <v>44475</v>
      </c>
      <c r="B110" s="6" t="s">
        <v>131</v>
      </c>
      <c r="C110" s="6" t="s">
        <v>132</v>
      </c>
      <c r="D110" s="10">
        <v>0</v>
      </c>
      <c r="E110" s="10">
        <f>330000+177000</f>
        <v>507000</v>
      </c>
      <c r="F110" s="4">
        <f t="shared" si="1"/>
        <v>8654051</v>
      </c>
      <c r="K110" s="21"/>
    </row>
    <row r="111" spans="1:11" s="20" customFormat="1" x14ac:dyDescent="0.2">
      <c r="A111" s="9">
        <v>44477</v>
      </c>
      <c r="B111" s="6" t="s">
        <v>129</v>
      </c>
      <c r="C111" s="6" t="s">
        <v>130</v>
      </c>
      <c r="D111" s="10">
        <v>0</v>
      </c>
      <c r="E111" s="10">
        <v>7000</v>
      </c>
      <c r="F111" s="4">
        <f t="shared" si="1"/>
        <v>8647051</v>
      </c>
    </row>
    <row r="112" spans="1:11" s="20" customFormat="1" x14ac:dyDescent="0.2">
      <c r="A112" s="9">
        <v>44478</v>
      </c>
      <c r="B112" s="6" t="s">
        <v>43</v>
      </c>
      <c r="C112" s="6" t="s">
        <v>76</v>
      </c>
      <c r="D112" s="10">
        <v>1000000</v>
      </c>
      <c r="E112" s="10">
        <v>0</v>
      </c>
      <c r="F112" s="4">
        <f t="shared" si="1"/>
        <v>9647051</v>
      </c>
    </row>
    <row r="113" spans="1:6" s="20" customFormat="1" x14ac:dyDescent="0.2">
      <c r="A113" s="9">
        <v>44478</v>
      </c>
      <c r="B113" s="6" t="s">
        <v>52</v>
      </c>
      <c r="C113" s="6" t="s">
        <v>143</v>
      </c>
      <c r="D113" s="10">
        <v>0</v>
      </c>
      <c r="E113" s="10">
        <v>500000</v>
      </c>
      <c r="F113" s="4">
        <f t="shared" si="1"/>
        <v>9147051</v>
      </c>
    </row>
    <row r="114" spans="1:6" s="20" customFormat="1" x14ac:dyDescent="0.2">
      <c r="A114" s="9">
        <v>44478</v>
      </c>
      <c r="B114" s="6" t="s">
        <v>134</v>
      </c>
      <c r="C114" s="6" t="s">
        <v>76</v>
      </c>
      <c r="D114" s="10">
        <v>3000000</v>
      </c>
      <c r="E114" s="10">
        <v>0</v>
      </c>
      <c r="F114" s="4">
        <f t="shared" si="1"/>
        <v>12147051</v>
      </c>
    </row>
    <row r="115" spans="1:6" s="20" customFormat="1" x14ac:dyDescent="0.2">
      <c r="A115" s="9">
        <v>44478</v>
      </c>
      <c r="B115" s="6" t="s">
        <v>52</v>
      </c>
      <c r="C115" s="6" t="s">
        <v>133</v>
      </c>
      <c r="D115" s="10">
        <v>0</v>
      </c>
      <c r="E115" s="10">
        <v>600000</v>
      </c>
      <c r="F115" s="4">
        <f t="shared" si="1"/>
        <v>11547051</v>
      </c>
    </row>
    <row r="116" spans="1:6" s="20" customFormat="1" x14ac:dyDescent="0.2">
      <c r="A116" s="9">
        <v>44478</v>
      </c>
      <c r="B116" s="6" t="s">
        <v>52</v>
      </c>
      <c r="C116" s="6" t="s">
        <v>135</v>
      </c>
      <c r="D116" s="10">
        <v>0</v>
      </c>
      <c r="E116" s="10">
        <v>600000</v>
      </c>
      <c r="F116" s="4">
        <f t="shared" si="1"/>
        <v>10947051</v>
      </c>
    </row>
    <row r="117" spans="1:6" s="20" customFormat="1" x14ac:dyDescent="0.2">
      <c r="A117" s="9">
        <v>44478</v>
      </c>
      <c r="B117" s="6" t="s">
        <v>52</v>
      </c>
      <c r="C117" s="4" t="s">
        <v>136</v>
      </c>
      <c r="D117" s="10">
        <v>0</v>
      </c>
      <c r="E117" s="10">
        <v>600000</v>
      </c>
      <c r="F117" s="4">
        <f t="shared" si="1"/>
        <v>10347051</v>
      </c>
    </row>
    <row r="118" spans="1:6" s="20" customFormat="1" x14ac:dyDescent="0.2">
      <c r="A118" s="9">
        <v>44478</v>
      </c>
      <c r="B118" s="6" t="s">
        <v>52</v>
      </c>
      <c r="C118" s="6" t="s">
        <v>137</v>
      </c>
      <c r="D118" s="10">
        <v>0</v>
      </c>
      <c r="E118" s="10">
        <v>600000</v>
      </c>
      <c r="F118" s="4">
        <f t="shared" si="1"/>
        <v>9747051</v>
      </c>
    </row>
    <row r="119" spans="1:6" s="20" customFormat="1" x14ac:dyDescent="0.2">
      <c r="A119" s="9">
        <v>44478</v>
      </c>
      <c r="B119" s="6" t="s">
        <v>52</v>
      </c>
      <c r="C119" s="6" t="s">
        <v>138</v>
      </c>
      <c r="D119" s="10">
        <v>0</v>
      </c>
      <c r="E119" s="10">
        <v>600000</v>
      </c>
      <c r="F119" s="4">
        <f t="shared" si="1"/>
        <v>9147051</v>
      </c>
    </row>
    <row r="120" spans="1:6" s="20" customFormat="1" x14ac:dyDescent="0.2">
      <c r="A120" s="9">
        <v>44478</v>
      </c>
      <c r="B120" s="6" t="s">
        <v>140</v>
      </c>
      <c r="C120" s="6" t="s">
        <v>139</v>
      </c>
      <c r="D120" s="10">
        <v>0</v>
      </c>
      <c r="E120" s="10">
        <v>49000</v>
      </c>
      <c r="F120" s="4">
        <f t="shared" si="1"/>
        <v>9098051</v>
      </c>
    </row>
    <row r="121" spans="1:6" s="20" customFormat="1" x14ac:dyDescent="0.2">
      <c r="A121" s="9">
        <v>44478</v>
      </c>
      <c r="B121" s="6" t="s">
        <v>90</v>
      </c>
      <c r="C121" s="6" t="s">
        <v>91</v>
      </c>
      <c r="D121" s="10">
        <v>0</v>
      </c>
      <c r="E121" s="10">
        <v>300000</v>
      </c>
      <c r="F121" s="4">
        <f t="shared" si="1"/>
        <v>8798051</v>
      </c>
    </row>
    <row r="122" spans="1:6" s="20" customFormat="1" x14ac:dyDescent="0.2">
      <c r="A122" s="9">
        <v>44478</v>
      </c>
      <c r="B122" s="6" t="s">
        <v>141</v>
      </c>
      <c r="C122" s="6" t="s">
        <v>76</v>
      </c>
      <c r="D122" s="10">
        <v>2000000</v>
      </c>
      <c r="E122" s="10">
        <v>0</v>
      </c>
      <c r="F122" s="4">
        <f t="shared" si="1"/>
        <v>10798051</v>
      </c>
    </row>
    <row r="123" spans="1:6" s="20" customFormat="1" x14ac:dyDescent="0.2">
      <c r="A123" s="9">
        <v>44478</v>
      </c>
      <c r="B123" s="6" t="s">
        <v>142</v>
      </c>
      <c r="C123" s="6" t="s">
        <v>147</v>
      </c>
      <c r="D123" s="10">
        <v>0</v>
      </c>
      <c r="E123" s="10">
        <v>2000000</v>
      </c>
      <c r="F123" s="4">
        <f t="shared" si="1"/>
        <v>8798051</v>
      </c>
    </row>
    <row r="124" spans="1:6" s="20" customFormat="1" x14ac:dyDescent="0.2">
      <c r="A124" s="9">
        <v>44480</v>
      </c>
      <c r="B124" s="6" t="s">
        <v>144</v>
      </c>
      <c r="C124" s="6" t="s">
        <v>91</v>
      </c>
      <c r="D124" s="14">
        <v>0</v>
      </c>
      <c r="E124" s="14">
        <v>572000</v>
      </c>
      <c r="F124" s="4">
        <f t="shared" si="1"/>
        <v>8226051</v>
      </c>
    </row>
    <row r="125" spans="1:6" s="20" customFormat="1" x14ac:dyDescent="0.2">
      <c r="A125" s="9">
        <v>44483</v>
      </c>
      <c r="B125" s="6" t="s">
        <v>145</v>
      </c>
      <c r="C125" s="6" t="s">
        <v>146</v>
      </c>
      <c r="D125" s="14">
        <v>0</v>
      </c>
      <c r="E125" s="14">
        <v>718500</v>
      </c>
      <c r="F125" s="4">
        <f t="shared" si="1"/>
        <v>7507551</v>
      </c>
    </row>
    <row r="126" spans="1:6" s="20" customFormat="1" x14ac:dyDescent="0.2">
      <c r="A126" s="9">
        <v>44483</v>
      </c>
      <c r="B126" s="6" t="s">
        <v>162</v>
      </c>
      <c r="C126" s="6" t="s">
        <v>39</v>
      </c>
      <c r="D126" s="14">
        <v>0</v>
      </c>
      <c r="E126" s="14">
        <v>42000</v>
      </c>
      <c r="F126" s="4">
        <f t="shared" si="1"/>
        <v>7465551</v>
      </c>
    </row>
    <row r="127" spans="1:6" s="20" customFormat="1" x14ac:dyDescent="0.2">
      <c r="A127" s="9">
        <v>44484</v>
      </c>
      <c r="B127" s="6" t="s">
        <v>90</v>
      </c>
      <c r="C127" s="6" t="s">
        <v>91</v>
      </c>
      <c r="D127" s="14">
        <v>0</v>
      </c>
      <c r="E127" s="14">
        <v>290000</v>
      </c>
      <c r="F127" s="4">
        <f t="shared" si="1"/>
        <v>7175551</v>
      </c>
    </row>
    <row r="128" spans="1:6" s="20" customFormat="1" x14ac:dyDescent="0.2">
      <c r="A128" s="9">
        <v>44484</v>
      </c>
      <c r="B128" s="6" t="s">
        <v>11</v>
      </c>
      <c r="C128" s="6" t="s">
        <v>12</v>
      </c>
      <c r="D128" s="14">
        <v>0</v>
      </c>
      <c r="E128" s="14">
        <v>1885000</v>
      </c>
      <c r="F128" s="4">
        <f t="shared" si="1"/>
        <v>5290551</v>
      </c>
    </row>
    <row r="129" spans="1:6" s="20" customFormat="1" x14ac:dyDescent="0.2">
      <c r="A129" s="9">
        <v>44485</v>
      </c>
      <c r="B129" s="6" t="s">
        <v>141</v>
      </c>
      <c r="C129" s="6">
        <v>0</v>
      </c>
      <c r="D129" s="14">
        <v>2000000</v>
      </c>
      <c r="E129" s="14">
        <v>0</v>
      </c>
      <c r="F129" s="4">
        <f t="shared" si="1"/>
        <v>7290551</v>
      </c>
    </row>
    <row r="130" spans="1:6" s="20" customFormat="1" x14ac:dyDescent="0.2">
      <c r="A130" s="9">
        <v>44485</v>
      </c>
      <c r="B130" s="6" t="s">
        <v>148</v>
      </c>
      <c r="C130" s="6" t="s">
        <v>147</v>
      </c>
      <c r="D130" s="14">
        <v>0</v>
      </c>
      <c r="E130" s="10">
        <v>2000000</v>
      </c>
      <c r="F130" s="4">
        <f t="shared" si="1"/>
        <v>5290551</v>
      </c>
    </row>
    <row r="131" spans="1:6" s="20" customFormat="1" x14ac:dyDescent="0.2">
      <c r="A131" s="9">
        <v>44485</v>
      </c>
      <c r="B131" s="6" t="s">
        <v>150</v>
      </c>
      <c r="C131" s="6"/>
      <c r="D131" s="14">
        <v>1000000</v>
      </c>
      <c r="E131" s="10">
        <v>0</v>
      </c>
      <c r="F131" s="4">
        <f t="shared" si="1"/>
        <v>6290551</v>
      </c>
    </row>
    <row r="132" spans="1:6" s="20" customFormat="1" x14ac:dyDescent="0.2">
      <c r="A132" s="9">
        <v>44485</v>
      </c>
      <c r="B132" s="6" t="s">
        <v>52</v>
      </c>
      <c r="C132" s="6" t="s">
        <v>152</v>
      </c>
      <c r="D132" s="14">
        <v>0</v>
      </c>
      <c r="E132" s="10">
        <v>500000</v>
      </c>
      <c r="F132" s="4">
        <f t="shared" si="1"/>
        <v>5790551</v>
      </c>
    </row>
    <row r="133" spans="1:6" s="20" customFormat="1" x14ac:dyDescent="0.2">
      <c r="A133" s="9">
        <v>44485</v>
      </c>
      <c r="B133" s="6" t="s">
        <v>52</v>
      </c>
      <c r="C133" s="6" t="s">
        <v>151</v>
      </c>
      <c r="D133" s="14">
        <v>0</v>
      </c>
      <c r="E133" s="10">
        <v>500000</v>
      </c>
      <c r="F133" s="4">
        <f t="shared" ref="F133:F160" si="2">F132+D133-E133</f>
        <v>5290551</v>
      </c>
    </row>
    <row r="134" spans="1:6" s="20" customFormat="1" x14ac:dyDescent="0.2">
      <c r="A134" s="9">
        <v>44485</v>
      </c>
      <c r="B134" s="6" t="s">
        <v>149</v>
      </c>
      <c r="C134" s="6"/>
      <c r="D134" s="14">
        <v>1000000</v>
      </c>
      <c r="E134" s="10">
        <v>0</v>
      </c>
      <c r="F134" s="4">
        <f t="shared" si="2"/>
        <v>6290551</v>
      </c>
    </row>
    <row r="135" spans="1:6" s="20" customFormat="1" x14ac:dyDescent="0.2">
      <c r="A135" s="9">
        <v>44485</v>
      </c>
      <c r="B135" s="6" t="s">
        <v>160</v>
      </c>
      <c r="C135" s="6" t="s">
        <v>159</v>
      </c>
      <c r="D135" s="14">
        <v>0</v>
      </c>
      <c r="E135" s="14">
        <v>7650</v>
      </c>
      <c r="F135" s="4">
        <f t="shared" si="2"/>
        <v>6282901</v>
      </c>
    </row>
    <row r="136" spans="1:6" s="20" customFormat="1" x14ac:dyDescent="0.2">
      <c r="A136" s="9">
        <v>44485</v>
      </c>
      <c r="B136" s="6" t="s">
        <v>160</v>
      </c>
      <c r="C136" s="6" t="s">
        <v>159</v>
      </c>
      <c r="D136" s="14">
        <v>0</v>
      </c>
      <c r="E136" s="14">
        <v>7650</v>
      </c>
      <c r="F136" s="4">
        <f t="shared" si="2"/>
        <v>6275251</v>
      </c>
    </row>
    <row r="137" spans="1:6" s="20" customFormat="1" x14ac:dyDescent="0.2">
      <c r="A137" s="9">
        <v>44485</v>
      </c>
      <c r="B137" s="6" t="s">
        <v>161</v>
      </c>
      <c r="C137" s="6" t="s">
        <v>72</v>
      </c>
      <c r="D137" s="14">
        <v>0</v>
      </c>
      <c r="E137" s="14">
        <v>12500</v>
      </c>
      <c r="F137" s="4">
        <f t="shared" si="2"/>
        <v>6262751</v>
      </c>
    </row>
    <row r="138" spans="1:6" s="20" customFormat="1" x14ac:dyDescent="0.2">
      <c r="A138" s="9">
        <v>44485</v>
      </c>
      <c r="B138" s="6" t="s">
        <v>163</v>
      </c>
      <c r="C138" s="6" t="s">
        <v>39</v>
      </c>
      <c r="D138" s="14">
        <v>0</v>
      </c>
      <c r="E138" s="14">
        <v>615500</v>
      </c>
      <c r="F138" s="4">
        <f t="shared" si="2"/>
        <v>5647251</v>
      </c>
    </row>
    <row r="139" spans="1:6" s="20" customFormat="1" x14ac:dyDescent="0.2">
      <c r="A139" s="9">
        <v>44487</v>
      </c>
      <c r="B139" s="6" t="s">
        <v>153</v>
      </c>
      <c r="C139" s="6" t="s">
        <v>39</v>
      </c>
      <c r="D139" s="14">
        <v>0</v>
      </c>
      <c r="E139" s="14">
        <v>161000</v>
      </c>
      <c r="F139" s="4">
        <f t="shared" si="2"/>
        <v>5486251</v>
      </c>
    </row>
    <row r="140" spans="1:6" s="20" customFormat="1" x14ac:dyDescent="0.2">
      <c r="A140" s="9">
        <v>44488</v>
      </c>
      <c r="B140" s="6" t="s">
        <v>70</v>
      </c>
      <c r="C140" s="6"/>
      <c r="D140" s="14">
        <v>1364500</v>
      </c>
      <c r="E140" s="14">
        <v>0</v>
      </c>
      <c r="F140" s="4">
        <f t="shared" si="2"/>
        <v>6850751</v>
      </c>
    </row>
    <row r="141" spans="1:6" s="20" customFormat="1" x14ac:dyDescent="0.2">
      <c r="A141" s="9">
        <v>44488</v>
      </c>
      <c r="B141" s="6" t="s">
        <v>157</v>
      </c>
      <c r="C141" s="6" t="s">
        <v>158</v>
      </c>
      <c r="D141" s="14">
        <v>0</v>
      </c>
      <c r="E141" s="14">
        <v>1364500</v>
      </c>
      <c r="F141" s="4">
        <f t="shared" si="2"/>
        <v>5486251</v>
      </c>
    </row>
    <row r="142" spans="1:6" s="20" customFormat="1" x14ac:dyDescent="0.2">
      <c r="A142" s="9">
        <v>44489</v>
      </c>
      <c r="B142" s="6" t="s">
        <v>154</v>
      </c>
      <c r="C142" s="6" t="s">
        <v>155</v>
      </c>
      <c r="D142" s="14">
        <v>0</v>
      </c>
      <c r="E142" s="14">
        <v>1739000</v>
      </c>
      <c r="F142" s="4">
        <f t="shared" si="2"/>
        <v>3747251</v>
      </c>
    </row>
    <row r="143" spans="1:6" s="20" customFormat="1" x14ac:dyDescent="0.2">
      <c r="A143" s="9">
        <v>44490</v>
      </c>
      <c r="B143" s="6" t="s">
        <v>156</v>
      </c>
      <c r="C143" s="6" t="s">
        <v>155</v>
      </c>
      <c r="D143" s="14">
        <v>0</v>
      </c>
      <c r="E143" s="14">
        <v>65000</v>
      </c>
      <c r="F143" s="4">
        <f t="shared" si="2"/>
        <v>3682251</v>
      </c>
    </row>
    <row r="144" spans="1:6" s="20" customFormat="1" x14ac:dyDescent="0.2">
      <c r="A144" s="9">
        <v>44490</v>
      </c>
      <c r="B144" s="6" t="s">
        <v>165</v>
      </c>
      <c r="C144" s="6" t="s">
        <v>164</v>
      </c>
      <c r="D144" s="14">
        <v>0</v>
      </c>
      <c r="E144" s="14">
        <v>2210000</v>
      </c>
      <c r="F144" s="4">
        <f t="shared" si="2"/>
        <v>1472251</v>
      </c>
    </row>
    <row r="145" spans="1:6" s="20" customFormat="1" x14ac:dyDescent="0.2">
      <c r="A145" s="9">
        <v>44491</v>
      </c>
      <c r="B145" s="6" t="s">
        <v>90</v>
      </c>
      <c r="C145" s="6" t="s">
        <v>91</v>
      </c>
      <c r="D145" s="14">
        <v>0</v>
      </c>
      <c r="E145" s="14">
        <v>461000</v>
      </c>
      <c r="F145" s="4">
        <f t="shared" si="2"/>
        <v>1011251</v>
      </c>
    </row>
    <row r="146" spans="1:6" s="20" customFormat="1" x14ac:dyDescent="0.2">
      <c r="A146" s="9">
        <v>44491</v>
      </c>
      <c r="B146" s="6" t="s">
        <v>166</v>
      </c>
      <c r="C146" s="6" t="s">
        <v>167</v>
      </c>
      <c r="D146" s="14">
        <v>0</v>
      </c>
      <c r="E146" s="14">
        <v>177000</v>
      </c>
      <c r="F146" s="4">
        <f t="shared" si="2"/>
        <v>834251</v>
      </c>
    </row>
    <row r="147" spans="1:6" s="20" customFormat="1" x14ac:dyDescent="0.2">
      <c r="A147" s="9">
        <v>44492</v>
      </c>
      <c r="B147" s="6" t="s">
        <v>168</v>
      </c>
      <c r="C147" s="6" t="s">
        <v>167</v>
      </c>
      <c r="D147" s="14">
        <v>0</v>
      </c>
      <c r="E147" s="14">
        <v>295000</v>
      </c>
      <c r="F147" s="4">
        <f t="shared" si="2"/>
        <v>539251</v>
      </c>
    </row>
    <row r="148" spans="1:6" s="20" customFormat="1" x14ac:dyDescent="0.2">
      <c r="A148" s="9">
        <v>44492</v>
      </c>
      <c r="B148" s="6" t="s">
        <v>169</v>
      </c>
      <c r="C148" s="6" t="s">
        <v>78</v>
      </c>
      <c r="D148" s="14">
        <v>0</v>
      </c>
      <c r="E148" s="14">
        <v>161000</v>
      </c>
      <c r="F148" s="4">
        <f t="shared" si="2"/>
        <v>378251</v>
      </c>
    </row>
    <row r="149" spans="1:6" s="20" customFormat="1" x14ac:dyDescent="0.2">
      <c r="A149" s="9">
        <v>44492</v>
      </c>
      <c r="B149" s="6" t="s">
        <v>170</v>
      </c>
      <c r="C149" s="6" t="s">
        <v>78</v>
      </c>
      <c r="D149" s="14">
        <v>0</v>
      </c>
      <c r="E149" s="14">
        <v>287000</v>
      </c>
      <c r="F149" s="4">
        <f t="shared" si="2"/>
        <v>91251</v>
      </c>
    </row>
    <row r="150" spans="1:6" s="20" customFormat="1" x14ac:dyDescent="0.2">
      <c r="A150" s="9">
        <v>44492</v>
      </c>
      <c r="B150" s="6" t="s">
        <v>171</v>
      </c>
      <c r="C150" s="6" t="s">
        <v>81</v>
      </c>
      <c r="D150" s="14">
        <v>0</v>
      </c>
      <c r="E150" s="14">
        <v>90000</v>
      </c>
      <c r="F150" s="4">
        <f t="shared" si="2"/>
        <v>1251</v>
      </c>
    </row>
    <row r="151" spans="1:6" s="20" customFormat="1" x14ac:dyDescent="0.2">
      <c r="A151" s="9">
        <v>44492</v>
      </c>
      <c r="B151" s="6" t="s">
        <v>150</v>
      </c>
      <c r="C151" s="6"/>
      <c r="D151" s="14">
        <v>500000</v>
      </c>
      <c r="E151" s="10">
        <v>0</v>
      </c>
      <c r="F151" s="4">
        <f t="shared" si="2"/>
        <v>501251</v>
      </c>
    </row>
    <row r="152" spans="1:6" s="20" customFormat="1" x14ac:dyDescent="0.2">
      <c r="A152" s="9">
        <v>44492</v>
      </c>
      <c r="B152" s="6" t="s">
        <v>52</v>
      </c>
      <c r="C152" s="6" t="s">
        <v>173</v>
      </c>
      <c r="D152" s="14">
        <v>0</v>
      </c>
      <c r="E152" s="10">
        <v>500000</v>
      </c>
      <c r="F152" s="4">
        <f t="shared" si="2"/>
        <v>1251</v>
      </c>
    </row>
    <row r="153" spans="1:6" s="20" customFormat="1" x14ac:dyDescent="0.2">
      <c r="A153" s="9">
        <v>44494</v>
      </c>
      <c r="B153" s="6" t="s">
        <v>172</v>
      </c>
      <c r="C153" s="6" t="s">
        <v>78</v>
      </c>
      <c r="D153" s="14">
        <v>0</v>
      </c>
      <c r="E153" s="14">
        <v>46200</v>
      </c>
      <c r="F153" s="4">
        <f t="shared" si="2"/>
        <v>-44949</v>
      </c>
    </row>
    <row r="154" spans="1:6" s="20" customFormat="1" x14ac:dyDescent="0.2">
      <c r="A154" s="9">
        <v>44494</v>
      </c>
      <c r="B154" s="6" t="s">
        <v>172</v>
      </c>
      <c r="C154" s="6" t="s">
        <v>78</v>
      </c>
      <c r="D154" s="14">
        <v>0</v>
      </c>
      <c r="E154" s="14">
        <v>30500</v>
      </c>
      <c r="F154" s="4">
        <f t="shared" si="2"/>
        <v>-75449</v>
      </c>
    </row>
    <row r="155" spans="1:6" s="20" customFormat="1" x14ac:dyDescent="0.2">
      <c r="A155" s="9">
        <v>44495</v>
      </c>
      <c r="B155" s="6" t="s">
        <v>37</v>
      </c>
      <c r="C155" s="6" t="s">
        <v>39</v>
      </c>
      <c r="D155" s="14">
        <v>0</v>
      </c>
      <c r="E155" s="14">
        <v>437500</v>
      </c>
      <c r="F155" s="4">
        <f t="shared" si="2"/>
        <v>-512949</v>
      </c>
    </row>
    <row r="156" spans="1:6" s="20" customFormat="1" x14ac:dyDescent="0.2">
      <c r="A156" s="9">
        <v>44495</v>
      </c>
      <c r="B156" s="6" t="s">
        <v>149</v>
      </c>
      <c r="C156" s="6"/>
      <c r="D156" s="14">
        <v>2000000</v>
      </c>
      <c r="E156" s="14">
        <v>0</v>
      </c>
      <c r="F156" s="4">
        <f t="shared" si="2"/>
        <v>1487051</v>
      </c>
    </row>
    <row r="157" spans="1:6" s="20" customFormat="1" x14ac:dyDescent="0.2">
      <c r="A157" s="9">
        <v>44495</v>
      </c>
      <c r="B157" s="6" t="s">
        <v>79</v>
      </c>
      <c r="C157" s="6" t="s">
        <v>174</v>
      </c>
      <c r="D157" s="14"/>
      <c r="E157" s="14">
        <v>1130000</v>
      </c>
      <c r="F157" s="4">
        <f t="shared" si="2"/>
        <v>357051</v>
      </c>
    </row>
    <row r="158" spans="1:6" s="20" customFormat="1" x14ac:dyDescent="0.2">
      <c r="A158" s="9">
        <v>44495</v>
      </c>
      <c r="B158" s="6" t="s">
        <v>79</v>
      </c>
      <c r="C158" s="6" t="s">
        <v>174</v>
      </c>
      <c r="D158" s="14"/>
      <c r="E158" s="14"/>
      <c r="F158" s="4">
        <f t="shared" si="2"/>
        <v>357051</v>
      </c>
    </row>
    <row r="159" spans="1:6" s="20" customFormat="1" x14ac:dyDescent="0.2">
      <c r="A159" s="9"/>
      <c r="B159" s="6"/>
      <c r="C159" s="6"/>
      <c r="D159" s="14"/>
      <c r="E159" s="14"/>
      <c r="F159" s="4">
        <f t="shared" si="2"/>
        <v>357051</v>
      </c>
    </row>
    <row r="160" spans="1:6" s="20" customFormat="1" x14ac:dyDescent="0.2">
      <c r="A160" s="9"/>
      <c r="B160" s="6"/>
      <c r="C160" s="6"/>
      <c r="D160" s="14"/>
      <c r="E160" s="14"/>
      <c r="F160" s="4">
        <f t="shared" si="2"/>
        <v>357051</v>
      </c>
    </row>
    <row r="161" spans="1:6" s="20" customFormat="1" x14ac:dyDescent="0.2">
      <c r="A161" s="9"/>
      <c r="B161" s="6"/>
      <c r="C161" s="6"/>
      <c r="D161" s="14"/>
      <c r="E161" s="14"/>
      <c r="F161" s="4">
        <f t="shared" ref="F161:F163" si="3">F160+D161-E161</f>
        <v>357051</v>
      </c>
    </row>
    <row r="162" spans="1:6" s="20" customFormat="1" x14ac:dyDescent="0.2">
      <c r="A162" s="9"/>
      <c r="B162" s="6"/>
      <c r="C162" s="6"/>
      <c r="D162" s="14"/>
      <c r="E162" s="14"/>
      <c r="F162" s="4">
        <f t="shared" si="3"/>
        <v>357051</v>
      </c>
    </row>
    <row r="163" spans="1:6" ht="15.75" thickBot="1" x14ac:dyDescent="0.25">
      <c r="A163" s="6"/>
      <c r="B163" s="6"/>
      <c r="C163" s="6"/>
      <c r="D163" s="14">
        <v>0</v>
      </c>
      <c r="E163" s="14"/>
      <c r="F163" s="4">
        <f t="shared" si="3"/>
        <v>357051</v>
      </c>
    </row>
    <row r="164" spans="1:6" ht="15.75" thickBot="1" x14ac:dyDescent="0.25">
      <c r="D164" s="15">
        <f>SUM(D5:D163)</f>
        <v>102853720</v>
      </c>
      <c r="E164" s="16">
        <f>SUM(E5:E163)</f>
        <v>102496669</v>
      </c>
    </row>
    <row r="167" spans="1:6" hidden="1" x14ac:dyDescent="0.2">
      <c r="A167" t="s">
        <v>82</v>
      </c>
      <c r="B167" s="13"/>
      <c r="C167" s="1"/>
    </row>
    <row r="168" spans="1:6" hidden="1" x14ac:dyDescent="0.2">
      <c r="A168" t="s">
        <v>82</v>
      </c>
      <c r="B168" s="13">
        <v>44451</v>
      </c>
      <c r="C168" s="1">
        <v>1000000</v>
      </c>
    </row>
    <row r="169" spans="1:6" x14ac:dyDescent="0.2">
      <c r="C169" s="1"/>
    </row>
  </sheetData>
  <autoFilter ref="A4:K4" xr:uid="{00000000-0009-0000-0000-000000000000}"/>
  <sortState xmlns:xlrd2="http://schemas.microsoft.com/office/spreadsheetml/2017/richdata2" ref="A135:K138">
    <sortCondition ref="A135:A138"/>
  </sortState>
  <pageMargins left="0.70866141732283472" right="0.70866141732283472" top="0.74803149606299213" bottom="0.74803149606299213" header="0.31496062992125984" footer="0.31496062992125984"/>
  <pageSetup paperSize="9" scale="72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6"/>
  <sheetViews>
    <sheetView workbookViewId="0">
      <selection activeCell="A4" sqref="A4"/>
    </sheetView>
  </sheetViews>
  <sheetFormatPr defaultRowHeight="15" x14ac:dyDescent="0.2"/>
  <cols>
    <col min="2" max="2" width="9.14453125" style="1"/>
    <col min="6" max="6" width="11.56640625" bestFit="1" customWidth="1"/>
  </cols>
  <sheetData>
    <row r="3" spans="1:6" x14ac:dyDescent="0.2">
      <c r="A3" s="13">
        <v>44439</v>
      </c>
      <c r="C3" t="s">
        <v>49</v>
      </c>
      <c r="D3" t="s">
        <v>50</v>
      </c>
      <c r="F3" t="s">
        <v>51</v>
      </c>
    </row>
    <row r="4" spans="1:6" x14ac:dyDescent="0.2">
      <c r="B4" s="1">
        <v>100</v>
      </c>
      <c r="C4" s="1">
        <v>0</v>
      </c>
      <c r="D4" s="1">
        <v>10</v>
      </c>
      <c r="E4" s="1">
        <f t="shared" ref="E4:E7" si="0">SUM(C4:D4)</f>
        <v>10</v>
      </c>
      <c r="F4" s="1">
        <f t="shared" ref="F4:F7" si="1">B4*E4</f>
        <v>1000</v>
      </c>
    </row>
    <row r="5" spans="1:6" x14ac:dyDescent="0.2">
      <c r="B5" s="1">
        <v>200</v>
      </c>
      <c r="C5" s="1">
        <v>0</v>
      </c>
      <c r="D5" s="1">
        <v>0</v>
      </c>
      <c r="E5" s="1">
        <f t="shared" si="0"/>
        <v>0</v>
      </c>
      <c r="F5" s="1">
        <f t="shared" si="1"/>
        <v>0</v>
      </c>
    </row>
    <row r="6" spans="1:6" x14ac:dyDescent="0.2">
      <c r="B6" s="1">
        <v>500</v>
      </c>
      <c r="C6" s="1">
        <v>0</v>
      </c>
      <c r="D6" s="1">
        <v>10</v>
      </c>
      <c r="E6" s="1">
        <f t="shared" si="0"/>
        <v>10</v>
      </c>
      <c r="F6" s="1">
        <f t="shared" si="1"/>
        <v>5000</v>
      </c>
    </row>
    <row r="7" spans="1:6" x14ac:dyDescent="0.2">
      <c r="B7" s="1">
        <v>1000</v>
      </c>
      <c r="C7" s="1">
        <v>0</v>
      </c>
      <c r="D7" s="1">
        <v>0</v>
      </c>
      <c r="E7" s="1">
        <f t="shared" si="0"/>
        <v>0</v>
      </c>
      <c r="F7" s="1">
        <f t="shared" si="1"/>
        <v>0</v>
      </c>
    </row>
    <row r="8" spans="1:6" x14ac:dyDescent="0.2">
      <c r="B8" s="1">
        <v>1000</v>
      </c>
      <c r="C8" s="1">
        <v>10</v>
      </c>
      <c r="D8" s="1">
        <v>6</v>
      </c>
      <c r="E8" s="1">
        <f>SUM(C8:D8)</f>
        <v>16</v>
      </c>
      <c r="F8" s="1">
        <f>B8*E8</f>
        <v>16000</v>
      </c>
    </row>
    <row r="9" spans="1:6" x14ac:dyDescent="0.2">
      <c r="B9" s="1">
        <v>2000</v>
      </c>
      <c r="C9" s="1">
        <v>60</v>
      </c>
      <c r="D9" s="1">
        <v>4</v>
      </c>
      <c r="E9" s="1">
        <f t="shared" ref="E9:E14" si="2">SUM(C9:D9)</f>
        <v>64</v>
      </c>
      <c r="F9" s="1">
        <f t="shared" ref="F9:F14" si="3">B9*E9</f>
        <v>128000</v>
      </c>
    </row>
    <row r="10" spans="1:6" x14ac:dyDescent="0.2">
      <c r="B10" s="1">
        <v>5000</v>
      </c>
      <c r="C10" s="1">
        <v>170</v>
      </c>
      <c r="D10" s="1">
        <v>2</v>
      </c>
      <c r="E10" s="1">
        <f t="shared" si="2"/>
        <v>172</v>
      </c>
      <c r="F10" s="1">
        <f t="shared" si="3"/>
        <v>860000</v>
      </c>
    </row>
    <row r="11" spans="1:6" x14ac:dyDescent="0.2">
      <c r="B11" s="1">
        <v>10000</v>
      </c>
      <c r="C11" s="1">
        <v>290</v>
      </c>
      <c r="D11" s="1">
        <v>6</v>
      </c>
      <c r="E11" s="1">
        <f t="shared" si="2"/>
        <v>296</v>
      </c>
      <c r="F11" s="1">
        <f t="shared" si="3"/>
        <v>2960000</v>
      </c>
    </row>
    <row r="12" spans="1:6" x14ac:dyDescent="0.2">
      <c r="B12" s="1">
        <v>20000</v>
      </c>
      <c r="C12" s="1">
        <v>130</v>
      </c>
      <c r="D12" s="1">
        <v>5</v>
      </c>
      <c r="E12" s="1">
        <f t="shared" si="2"/>
        <v>135</v>
      </c>
      <c r="F12" s="1">
        <f t="shared" si="3"/>
        <v>2700000</v>
      </c>
    </row>
    <row r="13" spans="1:6" x14ac:dyDescent="0.2">
      <c r="B13" s="1">
        <v>50000</v>
      </c>
      <c r="C13" s="1">
        <v>120</v>
      </c>
      <c r="D13" s="1">
        <v>3</v>
      </c>
      <c r="E13" s="1">
        <f t="shared" si="2"/>
        <v>123</v>
      </c>
      <c r="F13" s="1">
        <f t="shared" si="3"/>
        <v>6150000</v>
      </c>
    </row>
    <row r="14" spans="1:6" x14ac:dyDescent="0.2">
      <c r="B14" s="1">
        <v>100000</v>
      </c>
      <c r="C14" s="1">
        <v>40</v>
      </c>
      <c r="D14" s="1">
        <v>8</v>
      </c>
      <c r="E14" s="1">
        <f t="shared" si="2"/>
        <v>48</v>
      </c>
      <c r="F14" s="1">
        <f t="shared" si="3"/>
        <v>4800000</v>
      </c>
    </row>
    <row r="15" spans="1:6" x14ac:dyDescent="0.2">
      <c r="F15" s="12">
        <f>SUM(F4:F14)</f>
        <v>17620000</v>
      </c>
    </row>
    <row r="16" spans="1:6" x14ac:dyDescent="0.2">
      <c r="F16" s="11">
        <f>F15-Sheet1!D164</f>
        <v>-85233720</v>
      </c>
    </row>
  </sheetData>
  <pageMargins left="0.70866141732283472" right="0.70866141732283472" top="2.3622047244094491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G7"/>
  <sheetViews>
    <sheetView workbookViewId="0">
      <selection activeCell="E17" sqref="E17"/>
    </sheetView>
  </sheetViews>
  <sheetFormatPr defaultRowHeight="15" x14ac:dyDescent="0.2"/>
  <cols>
    <col min="2" max="2" width="18.0234375" bestFit="1" customWidth="1"/>
    <col min="3" max="3" width="17.21875" bestFit="1" customWidth="1"/>
    <col min="4" max="5" width="16.41015625" bestFit="1" customWidth="1"/>
    <col min="6" max="6" width="17.21875" bestFit="1" customWidth="1"/>
    <col min="7" max="7" width="15.46875" bestFit="1" customWidth="1"/>
  </cols>
  <sheetData>
    <row r="5" spans="2:7" x14ac:dyDescent="0.2">
      <c r="B5" s="19">
        <v>15855705022.24</v>
      </c>
      <c r="C5" s="1">
        <v>-26496901396.450001</v>
      </c>
      <c r="D5" s="1">
        <v>10641196374.209999</v>
      </c>
      <c r="E5" t="s">
        <v>97</v>
      </c>
      <c r="F5" t="s">
        <v>98</v>
      </c>
      <c r="G5" t="s">
        <v>99</v>
      </c>
    </row>
    <row r="7" spans="2:7" x14ac:dyDescent="0.2"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rosalia dwi</dc:creator>
  <cp:lastModifiedBy>rosalia dwi</cp:lastModifiedBy>
  <cp:lastPrinted>2021-09-11T07:08:23Z</cp:lastPrinted>
  <dcterms:created xsi:type="dcterms:W3CDTF">2021-08-26T02:17:08Z</dcterms:created>
  <dcterms:modified xsi:type="dcterms:W3CDTF">2021-10-27T02:42:14Z</dcterms:modified>
</cp:coreProperties>
</file>