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33C2C7E1-EAF9-4B49-8A5D-B0E5576297D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7" i="1" l="1"/>
  <c r="K6" i="1"/>
  <c r="G5" i="1"/>
  <c r="H5" i="1"/>
  <c r="J5" i="1" s="1"/>
  <c r="K5" i="1"/>
  <c r="M5" i="1" s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X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X35" i="3"/>
  <c r="X37" i="3" s="1"/>
  <c r="V1450" i="1"/>
  <c r="P5" i="1" s="1"/>
  <c r="M7" i="1"/>
  <c r="AA1" i="3"/>
  <c r="C41" i="3" s="1"/>
  <c r="D42" i="3" s="1"/>
  <c r="Q6" i="1"/>
  <c r="W6" i="1"/>
  <c r="U6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<sst xmlns="http://schemas.openxmlformats.org/spreadsheetml/2006/main" count="702" uniqueCount="489">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</sst>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124</c:v>
                </c:pt>
                <c:pt idx="1">
                  <c:v>30</c:v>
                </c:pt>
                <c:pt idx="2">
                  <c:v>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87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88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7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6.9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7.1</c:v>
                </c:pt>
                <c:pt idx="574">
                  <c:v>7.1</c:v>
                </c:pt>
                <c:pt idx="575">
                  <c:v>7.1</c:v>
                </c:pt>
                <c:pt idx="576">
                  <c:v>7.1</c:v>
                </c:pt>
                <c:pt idx="577">
                  <c:v>7.1</c:v>
                </c:pt>
                <c:pt idx="578">
                  <c:v>7.2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7.2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7.4</c:v>
                </c:pt>
                <c:pt idx="599">
                  <c:v>7.4</c:v>
                </c:pt>
                <c:pt idx="600">
                  <c:v>7.4</c:v>
                </c:pt>
                <c:pt idx="601">
                  <c:v>7.4</c:v>
                </c:pt>
                <c:pt idx="602">
                  <c:v>7.4</c:v>
                </c:pt>
                <c:pt idx="603">
                  <c:v>7.4</c:v>
                </c:pt>
                <c:pt idx="604">
                  <c:v>7.4</c:v>
                </c:pt>
                <c:pt idx="605">
                  <c:v>7.4</c:v>
                </c:pt>
                <c:pt idx="606">
                  <c:v>7.4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7.6</c:v>
                </c:pt>
                <c:pt idx="619">
                  <c:v>7.6</c:v>
                </c:pt>
                <c:pt idx="620">
                  <c:v>7.6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7.6</c:v>
                </c:pt>
                <c:pt idx="630">
                  <c:v>7.6</c:v>
                </c:pt>
                <c:pt idx="631">
                  <c:v>7.7</c:v>
                </c:pt>
                <c:pt idx="632">
                  <c:v>7.7</c:v>
                </c:pt>
                <c:pt idx="633">
                  <c:v>7.7</c:v>
                </c:pt>
                <c:pt idx="634">
                  <c:v>7.7</c:v>
                </c:pt>
                <c:pt idx="635">
                  <c:v>7.7</c:v>
                </c:pt>
                <c:pt idx="636">
                  <c:v>7.7</c:v>
                </c:pt>
                <c:pt idx="637">
                  <c:v>7.6</c:v>
                </c:pt>
                <c:pt idx="638">
                  <c:v>7.6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7.6</c:v>
                </c:pt>
                <c:pt idx="647">
                  <c:v>7.6</c:v>
                </c:pt>
                <c:pt idx="648">
                  <c:v>7.6</c:v>
                </c:pt>
                <c:pt idx="649">
                  <c:v>7.6</c:v>
                </c:pt>
                <c:pt idx="650">
                  <c:v>7.6</c:v>
                </c:pt>
                <c:pt idx="651">
                  <c:v>7.6</c:v>
                </c:pt>
                <c:pt idx="652">
                  <c:v>7.6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7.6</c:v>
                </c:pt>
                <c:pt idx="657">
                  <c:v>7.6</c:v>
                </c:pt>
                <c:pt idx="658">
                  <c:v>7.6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7.7</c:v>
                </c:pt>
                <c:pt idx="667">
                  <c:v>7.7</c:v>
                </c:pt>
                <c:pt idx="668">
                  <c:v>7.7</c:v>
                </c:pt>
                <c:pt idx="669">
                  <c:v>7.7</c:v>
                </c:pt>
                <c:pt idx="670">
                  <c:v>7.7</c:v>
                </c:pt>
                <c:pt idx="671">
                  <c:v>7.7</c:v>
                </c:pt>
                <c:pt idx="672">
                  <c:v>7.7</c:v>
                </c:pt>
                <c:pt idx="673">
                  <c:v>7.7</c:v>
                </c:pt>
                <c:pt idx="674">
                  <c:v>7.8</c:v>
                </c:pt>
                <c:pt idx="675">
                  <c:v>7.9</c:v>
                </c:pt>
                <c:pt idx="676">
                  <c:v>7.9</c:v>
                </c:pt>
                <c:pt idx="677">
                  <c:v>7.9</c:v>
                </c:pt>
                <c:pt idx="678">
                  <c:v>8</c:v>
                </c:pt>
                <c:pt idx="679">
                  <c:v>8</c:v>
                </c:pt>
                <c:pt idx="680">
                  <c:v>8.1</c:v>
                </c:pt>
                <c:pt idx="681">
                  <c:v>8</c:v>
                </c:pt>
                <c:pt idx="682">
                  <c:v>8</c:v>
                </c:pt>
                <c:pt idx="683">
                  <c:v>8.1</c:v>
                </c:pt>
                <c:pt idx="684">
                  <c:v>8.1</c:v>
                </c:pt>
                <c:pt idx="685">
                  <c:v>8.1999999999999993</c:v>
                </c:pt>
                <c:pt idx="686">
                  <c:v>8.1999999999999993</c:v>
                </c:pt>
                <c:pt idx="687">
                  <c:v>8.1</c:v>
                </c:pt>
                <c:pt idx="688">
                  <c:v>8.1999999999999993</c:v>
                </c:pt>
                <c:pt idx="689">
                  <c:v>8.1999999999999993</c:v>
                </c:pt>
                <c:pt idx="690">
                  <c:v>8.3000000000000007</c:v>
                </c:pt>
                <c:pt idx="691">
                  <c:v>8.3000000000000007</c:v>
                </c:pt>
                <c:pt idx="692">
                  <c:v>8.3000000000000007</c:v>
                </c:pt>
                <c:pt idx="693">
                  <c:v>8.4</c:v>
                </c:pt>
                <c:pt idx="694">
                  <c:v>8.4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8.4</c:v>
                </c:pt>
                <c:pt idx="699">
                  <c:v>8.4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8.6</c:v>
                </c:pt>
                <c:pt idx="709">
                  <c:v>8.6</c:v>
                </c:pt>
                <c:pt idx="710">
                  <c:v>8.6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8.4</c:v>
                </c:pt>
                <c:pt idx="723">
                  <c:v>8.3000000000000007</c:v>
                </c:pt>
                <c:pt idx="724">
                  <c:v>8.4</c:v>
                </c:pt>
                <c:pt idx="725">
                  <c:v>8.4</c:v>
                </c:pt>
                <c:pt idx="726">
                  <c:v>8.4</c:v>
                </c:pt>
                <c:pt idx="727">
                  <c:v>8.4</c:v>
                </c:pt>
                <c:pt idx="728">
                  <c:v>8.4</c:v>
                </c:pt>
                <c:pt idx="729">
                  <c:v>8.4</c:v>
                </c:pt>
                <c:pt idx="730">
                  <c:v>8.4</c:v>
                </c:pt>
                <c:pt idx="731">
                  <c:v>8.4</c:v>
                </c:pt>
                <c:pt idx="732">
                  <c:v>8.4</c:v>
                </c:pt>
                <c:pt idx="733">
                  <c:v>8.4</c:v>
                </c:pt>
                <c:pt idx="734">
                  <c:v>8.5</c:v>
                </c:pt>
                <c:pt idx="735">
                  <c:v>8.5</c:v>
                </c:pt>
                <c:pt idx="736">
                  <c:v>8.5</c:v>
                </c:pt>
                <c:pt idx="737">
                  <c:v>8.5</c:v>
                </c:pt>
                <c:pt idx="738">
                  <c:v>8.5</c:v>
                </c:pt>
                <c:pt idx="739">
                  <c:v>8.5</c:v>
                </c:pt>
                <c:pt idx="740">
                  <c:v>8.5</c:v>
                </c:pt>
                <c:pt idx="741">
                  <c:v>8.5</c:v>
                </c:pt>
                <c:pt idx="742">
                  <c:v>8.5</c:v>
                </c:pt>
                <c:pt idx="743">
                  <c:v>8.6</c:v>
                </c:pt>
                <c:pt idx="744">
                  <c:v>8.6</c:v>
                </c:pt>
                <c:pt idx="745">
                  <c:v>8.6999999999999993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8.6999999999999993</c:v>
                </c:pt>
                <c:pt idx="749">
                  <c:v>8.6999999999999993</c:v>
                </c:pt>
                <c:pt idx="750">
                  <c:v>8.8000000000000007</c:v>
                </c:pt>
                <c:pt idx="751">
                  <c:v>8.8000000000000007</c:v>
                </c:pt>
                <c:pt idx="752">
                  <c:v>8.8000000000000007</c:v>
                </c:pt>
                <c:pt idx="753">
                  <c:v>8.8000000000000007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9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9.1999999999999993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9.1999999999999993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9.5</c:v>
                </c:pt>
                <c:pt idx="773">
                  <c:v>9.5</c:v>
                </c:pt>
                <c:pt idx="774">
                  <c:v>9.6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</c:v>
                </c:pt>
                <c:pt idx="779">
                  <c:v>9.6</c:v>
                </c:pt>
                <c:pt idx="780">
                  <c:v>9.6</c:v>
                </c:pt>
                <c:pt idx="781">
                  <c:v>9.5</c:v>
                </c:pt>
                <c:pt idx="782">
                  <c:v>9.5</c:v>
                </c:pt>
                <c:pt idx="783">
                  <c:v>9.5</c:v>
                </c:pt>
                <c:pt idx="784">
                  <c:v>9.6</c:v>
                </c:pt>
                <c:pt idx="785">
                  <c:v>9.6</c:v>
                </c:pt>
                <c:pt idx="786">
                  <c:v>9.6</c:v>
                </c:pt>
                <c:pt idx="787">
                  <c:v>9.6</c:v>
                </c:pt>
                <c:pt idx="788">
                  <c:v>9.6</c:v>
                </c:pt>
                <c:pt idx="789">
                  <c:v>9.6</c:v>
                </c:pt>
                <c:pt idx="790">
                  <c:v>9.6</c:v>
                </c:pt>
                <c:pt idx="791">
                  <c:v>9.6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  <c:pt idx="483">
                  <c:v>11.9</c:v>
                </c:pt>
                <c:pt idx="484">
                  <c:v>9</c:v>
                </c:pt>
                <c:pt idx="485">
                  <c:v>11.9</c:v>
                </c:pt>
                <c:pt idx="486">
                  <c:v>6.8</c:v>
                </c:pt>
                <c:pt idx="487">
                  <c:v>15.5</c:v>
                </c:pt>
                <c:pt idx="488">
                  <c:v>12.6</c:v>
                </c:pt>
                <c:pt idx="489">
                  <c:v>7.6</c:v>
                </c:pt>
                <c:pt idx="490">
                  <c:v>6.5</c:v>
                </c:pt>
                <c:pt idx="491">
                  <c:v>8.3000000000000007</c:v>
                </c:pt>
                <c:pt idx="492">
                  <c:v>7.2</c:v>
                </c:pt>
                <c:pt idx="493">
                  <c:v>7.9</c:v>
                </c:pt>
                <c:pt idx="494">
                  <c:v>10.1</c:v>
                </c:pt>
                <c:pt idx="495">
                  <c:v>7.9</c:v>
                </c:pt>
                <c:pt idx="496">
                  <c:v>10.1</c:v>
                </c:pt>
                <c:pt idx="497">
                  <c:v>13</c:v>
                </c:pt>
                <c:pt idx="498">
                  <c:v>8.6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13.3</c:v>
                </c:pt>
                <c:pt idx="503">
                  <c:v>9.4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10.8</c:v>
                </c:pt>
                <c:pt idx="507">
                  <c:v>9.4</c:v>
                </c:pt>
                <c:pt idx="508">
                  <c:v>10.8</c:v>
                </c:pt>
                <c:pt idx="509">
                  <c:v>12.2</c:v>
                </c:pt>
                <c:pt idx="510">
                  <c:v>10.8</c:v>
                </c:pt>
                <c:pt idx="511">
                  <c:v>5</c:v>
                </c:pt>
                <c:pt idx="512">
                  <c:v>12.6</c:v>
                </c:pt>
                <c:pt idx="513">
                  <c:v>7.9</c:v>
                </c:pt>
                <c:pt idx="514">
                  <c:v>9.4</c:v>
                </c:pt>
                <c:pt idx="515">
                  <c:v>10.4</c:v>
                </c:pt>
                <c:pt idx="516">
                  <c:v>9</c:v>
                </c:pt>
                <c:pt idx="517">
                  <c:v>11.2</c:v>
                </c:pt>
                <c:pt idx="518">
                  <c:v>9</c:v>
                </c:pt>
                <c:pt idx="519">
                  <c:v>9.6999999999999993</c:v>
                </c:pt>
                <c:pt idx="520">
                  <c:v>7.9</c:v>
                </c:pt>
                <c:pt idx="521">
                  <c:v>9</c:v>
                </c:pt>
                <c:pt idx="522">
                  <c:v>7.2</c:v>
                </c:pt>
                <c:pt idx="523">
                  <c:v>8.3000000000000007</c:v>
                </c:pt>
                <c:pt idx="524">
                  <c:v>14.8</c:v>
                </c:pt>
                <c:pt idx="525">
                  <c:v>6.1</c:v>
                </c:pt>
                <c:pt idx="526">
                  <c:v>9.4</c:v>
                </c:pt>
                <c:pt idx="527">
                  <c:v>12.2</c:v>
                </c:pt>
                <c:pt idx="528">
                  <c:v>13.7</c:v>
                </c:pt>
                <c:pt idx="529">
                  <c:v>10.8</c:v>
                </c:pt>
                <c:pt idx="530">
                  <c:v>10.1</c:v>
                </c:pt>
                <c:pt idx="531">
                  <c:v>9.6999999999999993</c:v>
                </c:pt>
                <c:pt idx="532">
                  <c:v>9.6999999999999993</c:v>
                </c:pt>
                <c:pt idx="533">
                  <c:v>11.5</c:v>
                </c:pt>
                <c:pt idx="534">
                  <c:v>9.4</c:v>
                </c:pt>
                <c:pt idx="535">
                  <c:v>8.6</c:v>
                </c:pt>
                <c:pt idx="536">
                  <c:v>8.3000000000000007</c:v>
                </c:pt>
                <c:pt idx="537">
                  <c:v>7.9</c:v>
                </c:pt>
                <c:pt idx="538">
                  <c:v>7.6</c:v>
                </c:pt>
                <c:pt idx="539">
                  <c:v>8.3000000000000007</c:v>
                </c:pt>
                <c:pt idx="540">
                  <c:v>7.6</c:v>
                </c:pt>
                <c:pt idx="541">
                  <c:v>10.1</c:v>
                </c:pt>
                <c:pt idx="542">
                  <c:v>9.4</c:v>
                </c:pt>
                <c:pt idx="543">
                  <c:v>10.1</c:v>
                </c:pt>
                <c:pt idx="544">
                  <c:v>16.2</c:v>
                </c:pt>
                <c:pt idx="545">
                  <c:v>5.4</c:v>
                </c:pt>
                <c:pt idx="546">
                  <c:v>10.1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10.8</c:v>
                </c:pt>
                <c:pt idx="550">
                  <c:v>9.6999999999999993</c:v>
                </c:pt>
                <c:pt idx="551">
                  <c:v>10.4</c:v>
                </c:pt>
                <c:pt idx="552">
                  <c:v>12.2</c:v>
                </c:pt>
                <c:pt idx="553">
                  <c:v>14.8</c:v>
                </c:pt>
                <c:pt idx="554">
                  <c:v>9.4</c:v>
                </c:pt>
                <c:pt idx="555">
                  <c:v>8.6</c:v>
                </c:pt>
                <c:pt idx="556">
                  <c:v>7.2</c:v>
                </c:pt>
                <c:pt idx="557">
                  <c:v>5.8</c:v>
                </c:pt>
                <c:pt idx="558">
                  <c:v>10.4</c:v>
                </c:pt>
                <c:pt idx="559">
                  <c:v>7.6</c:v>
                </c:pt>
                <c:pt idx="560">
                  <c:v>9.6999999999999993</c:v>
                </c:pt>
                <c:pt idx="561">
                  <c:v>9.4</c:v>
                </c:pt>
                <c:pt idx="562">
                  <c:v>10.8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11.9</c:v>
                </c:pt>
                <c:pt idx="567">
                  <c:v>7.9</c:v>
                </c:pt>
                <c:pt idx="568">
                  <c:v>9.6999999999999993</c:v>
                </c:pt>
                <c:pt idx="569">
                  <c:v>11.9</c:v>
                </c:pt>
                <c:pt idx="570">
                  <c:v>9.4</c:v>
                </c:pt>
                <c:pt idx="571">
                  <c:v>11.5</c:v>
                </c:pt>
                <c:pt idx="572">
                  <c:v>10.1</c:v>
                </c:pt>
                <c:pt idx="573">
                  <c:v>9.4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11.5</c:v>
                </c:pt>
                <c:pt idx="577">
                  <c:v>12.6</c:v>
                </c:pt>
                <c:pt idx="578">
                  <c:v>11.2</c:v>
                </c:pt>
                <c:pt idx="579">
                  <c:v>15.5</c:v>
                </c:pt>
                <c:pt idx="580">
                  <c:v>10.4</c:v>
                </c:pt>
                <c:pt idx="581">
                  <c:v>11.9</c:v>
                </c:pt>
                <c:pt idx="582">
                  <c:v>11.9</c:v>
                </c:pt>
                <c:pt idx="583">
                  <c:v>10.1</c:v>
                </c:pt>
                <c:pt idx="584">
                  <c:v>9.4</c:v>
                </c:pt>
                <c:pt idx="585">
                  <c:v>15.1</c:v>
                </c:pt>
                <c:pt idx="586">
                  <c:v>13</c:v>
                </c:pt>
                <c:pt idx="587">
                  <c:v>14</c:v>
                </c:pt>
                <c:pt idx="588">
                  <c:v>8.3000000000000007</c:v>
                </c:pt>
                <c:pt idx="589">
                  <c:v>7.6</c:v>
                </c:pt>
                <c:pt idx="590">
                  <c:v>7.9</c:v>
                </c:pt>
                <c:pt idx="591">
                  <c:v>14</c:v>
                </c:pt>
                <c:pt idx="592">
                  <c:v>9.4</c:v>
                </c:pt>
                <c:pt idx="593">
                  <c:v>6.8</c:v>
                </c:pt>
                <c:pt idx="594">
                  <c:v>11.2</c:v>
                </c:pt>
                <c:pt idx="595">
                  <c:v>9</c:v>
                </c:pt>
                <c:pt idx="596">
                  <c:v>11.9</c:v>
                </c:pt>
                <c:pt idx="597">
                  <c:v>13.7</c:v>
                </c:pt>
                <c:pt idx="598">
                  <c:v>12.2</c:v>
                </c:pt>
                <c:pt idx="599">
                  <c:v>7.6</c:v>
                </c:pt>
                <c:pt idx="600">
                  <c:v>7.2</c:v>
                </c:pt>
                <c:pt idx="601">
                  <c:v>7.6</c:v>
                </c:pt>
                <c:pt idx="602">
                  <c:v>9.4</c:v>
                </c:pt>
                <c:pt idx="603">
                  <c:v>11.5</c:v>
                </c:pt>
                <c:pt idx="604">
                  <c:v>5.8</c:v>
                </c:pt>
                <c:pt idx="605">
                  <c:v>7.9</c:v>
                </c:pt>
                <c:pt idx="606">
                  <c:v>4.7</c:v>
                </c:pt>
                <c:pt idx="607">
                  <c:v>8.3000000000000007</c:v>
                </c:pt>
                <c:pt idx="608">
                  <c:v>7.6</c:v>
                </c:pt>
                <c:pt idx="609">
                  <c:v>8.6</c:v>
                </c:pt>
                <c:pt idx="610">
                  <c:v>12.2</c:v>
                </c:pt>
                <c:pt idx="611">
                  <c:v>9.4</c:v>
                </c:pt>
                <c:pt idx="612">
                  <c:v>10.8</c:v>
                </c:pt>
                <c:pt idx="613">
                  <c:v>11.5</c:v>
                </c:pt>
                <c:pt idx="614">
                  <c:v>9.6999999999999993</c:v>
                </c:pt>
                <c:pt idx="615">
                  <c:v>9.4</c:v>
                </c:pt>
                <c:pt idx="616">
                  <c:v>13.3</c:v>
                </c:pt>
                <c:pt idx="617">
                  <c:v>7.9</c:v>
                </c:pt>
                <c:pt idx="618">
                  <c:v>7.6</c:v>
                </c:pt>
                <c:pt idx="619">
                  <c:v>5.8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14</c:v>
                </c:pt>
                <c:pt idx="623">
                  <c:v>5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14.8</c:v>
                </c:pt>
                <c:pt idx="627">
                  <c:v>9</c:v>
                </c:pt>
                <c:pt idx="628">
                  <c:v>9.4</c:v>
                </c:pt>
                <c:pt idx="629">
                  <c:v>10.8</c:v>
                </c:pt>
                <c:pt idx="630">
                  <c:v>10.1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6.5</c:v>
                </c:pt>
                <c:pt idx="635">
                  <c:v>12.2</c:v>
                </c:pt>
                <c:pt idx="636">
                  <c:v>10.4</c:v>
                </c:pt>
                <c:pt idx="637">
                  <c:v>7.6</c:v>
                </c:pt>
                <c:pt idx="638">
                  <c:v>8.6</c:v>
                </c:pt>
                <c:pt idx="639">
                  <c:v>6.8</c:v>
                </c:pt>
                <c:pt idx="640">
                  <c:v>7.9</c:v>
                </c:pt>
                <c:pt idx="641">
                  <c:v>7.9</c:v>
                </c:pt>
                <c:pt idx="642">
                  <c:v>6.5</c:v>
                </c:pt>
                <c:pt idx="643">
                  <c:v>10.8</c:v>
                </c:pt>
                <c:pt idx="644">
                  <c:v>7.6</c:v>
                </c:pt>
                <c:pt idx="645">
                  <c:v>6.8</c:v>
                </c:pt>
                <c:pt idx="646">
                  <c:v>9</c:v>
                </c:pt>
                <c:pt idx="647">
                  <c:v>7.6</c:v>
                </c:pt>
                <c:pt idx="648">
                  <c:v>12.6</c:v>
                </c:pt>
                <c:pt idx="649">
                  <c:v>6.5</c:v>
                </c:pt>
                <c:pt idx="650">
                  <c:v>5.4</c:v>
                </c:pt>
                <c:pt idx="651">
                  <c:v>10.4</c:v>
                </c:pt>
                <c:pt idx="652">
                  <c:v>13.7</c:v>
                </c:pt>
                <c:pt idx="653">
                  <c:v>10.1</c:v>
                </c:pt>
                <c:pt idx="654">
                  <c:v>10.4</c:v>
                </c:pt>
                <c:pt idx="655">
                  <c:v>7.6</c:v>
                </c:pt>
                <c:pt idx="656">
                  <c:v>7.2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13</c:v>
                </c:pt>
                <c:pt idx="660">
                  <c:v>7.2</c:v>
                </c:pt>
                <c:pt idx="661">
                  <c:v>9.4</c:v>
                </c:pt>
                <c:pt idx="662">
                  <c:v>13.3</c:v>
                </c:pt>
                <c:pt idx="663">
                  <c:v>9.6999999999999993</c:v>
                </c:pt>
                <c:pt idx="664">
                  <c:v>10.1</c:v>
                </c:pt>
                <c:pt idx="665">
                  <c:v>11.9</c:v>
                </c:pt>
                <c:pt idx="666">
                  <c:v>12.2</c:v>
                </c:pt>
                <c:pt idx="667">
                  <c:v>13.7</c:v>
                </c:pt>
                <c:pt idx="668">
                  <c:v>13.3</c:v>
                </c:pt>
                <c:pt idx="669">
                  <c:v>5</c:v>
                </c:pt>
                <c:pt idx="670">
                  <c:v>9.4</c:v>
                </c:pt>
                <c:pt idx="671">
                  <c:v>11.2</c:v>
                </c:pt>
                <c:pt idx="672">
                  <c:v>17.600000000000001</c:v>
                </c:pt>
                <c:pt idx="673">
                  <c:v>9.4</c:v>
                </c:pt>
                <c:pt idx="674">
                  <c:v>10.4</c:v>
                </c:pt>
                <c:pt idx="675">
                  <c:v>9</c:v>
                </c:pt>
                <c:pt idx="676">
                  <c:v>15.5</c:v>
                </c:pt>
                <c:pt idx="677">
                  <c:v>10.1</c:v>
                </c:pt>
                <c:pt idx="678">
                  <c:v>15.5</c:v>
                </c:pt>
                <c:pt idx="679">
                  <c:v>9</c:v>
                </c:pt>
                <c:pt idx="680">
                  <c:v>14.8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10.4</c:v>
                </c:pt>
                <c:pt idx="684">
                  <c:v>10.1</c:v>
                </c:pt>
                <c:pt idx="685">
                  <c:v>7.9</c:v>
                </c:pt>
                <c:pt idx="686">
                  <c:v>13</c:v>
                </c:pt>
                <c:pt idx="687">
                  <c:v>14</c:v>
                </c:pt>
                <c:pt idx="688">
                  <c:v>13.3</c:v>
                </c:pt>
                <c:pt idx="689">
                  <c:v>9</c:v>
                </c:pt>
                <c:pt idx="690">
                  <c:v>10.4</c:v>
                </c:pt>
                <c:pt idx="691">
                  <c:v>11.2</c:v>
                </c:pt>
                <c:pt idx="692">
                  <c:v>7.2</c:v>
                </c:pt>
                <c:pt idx="693">
                  <c:v>11.2</c:v>
                </c:pt>
                <c:pt idx="694">
                  <c:v>10.1</c:v>
                </c:pt>
                <c:pt idx="695">
                  <c:v>7.2</c:v>
                </c:pt>
                <c:pt idx="696">
                  <c:v>11.2</c:v>
                </c:pt>
                <c:pt idx="697">
                  <c:v>7.9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6.5</c:v>
                </c:pt>
                <c:pt idx="701">
                  <c:v>13.7</c:v>
                </c:pt>
                <c:pt idx="702">
                  <c:v>10.8</c:v>
                </c:pt>
                <c:pt idx="703">
                  <c:v>9.4</c:v>
                </c:pt>
                <c:pt idx="704">
                  <c:v>6.8</c:v>
                </c:pt>
                <c:pt idx="705">
                  <c:v>10.1</c:v>
                </c:pt>
                <c:pt idx="706">
                  <c:v>9</c:v>
                </c:pt>
                <c:pt idx="707">
                  <c:v>7.2</c:v>
                </c:pt>
                <c:pt idx="708">
                  <c:v>6.5</c:v>
                </c:pt>
                <c:pt idx="709">
                  <c:v>7.9</c:v>
                </c:pt>
                <c:pt idx="710">
                  <c:v>9</c:v>
                </c:pt>
                <c:pt idx="711">
                  <c:v>6.8</c:v>
                </c:pt>
                <c:pt idx="712">
                  <c:v>5.8</c:v>
                </c:pt>
                <c:pt idx="713">
                  <c:v>6.8</c:v>
                </c:pt>
                <c:pt idx="714">
                  <c:v>9</c:v>
                </c:pt>
                <c:pt idx="715">
                  <c:v>7.2</c:v>
                </c:pt>
                <c:pt idx="716">
                  <c:v>9.6999999999999993</c:v>
                </c:pt>
                <c:pt idx="717">
                  <c:v>10.4</c:v>
                </c:pt>
                <c:pt idx="718">
                  <c:v>6.5</c:v>
                </c:pt>
                <c:pt idx="719">
                  <c:v>4.3</c:v>
                </c:pt>
                <c:pt idx="720">
                  <c:v>9.4</c:v>
                </c:pt>
                <c:pt idx="721">
                  <c:v>10.4</c:v>
                </c:pt>
                <c:pt idx="722">
                  <c:v>13.3</c:v>
                </c:pt>
                <c:pt idx="723">
                  <c:v>9</c:v>
                </c:pt>
                <c:pt idx="724">
                  <c:v>8.3000000000000007</c:v>
                </c:pt>
                <c:pt idx="725">
                  <c:v>5.8</c:v>
                </c:pt>
                <c:pt idx="726">
                  <c:v>5</c:v>
                </c:pt>
                <c:pt idx="727">
                  <c:v>7.2</c:v>
                </c:pt>
                <c:pt idx="728">
                  <c:v>10.8</c:v>
                </c:pt>
                <c:pt idx="729">
                  <c:v>12.6</c:v>
                </c:pt>
                <c:pt idx="730">
                  <c:v>7.2</c:v>
                </c:pt>
                <c:pt idx="731">
                  <c:v>7.2</c:v>
                </c:pt>
                <c:pt idx="732">
                  <c:v>10.1</c:v>
                </c:pt>
                <c:pt idx="733">
                  <c:v>5</c:v>
                </c:pt>
                <c:pt idx="734">
                  <c:v>6.5</c:v>
                </c:pt>
                <c:pt idx="735">
                  <c:v>4.3</c:v>
                </c:pt>
                <c:pt idx="736">
                  <c:v>6.8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14</c:v>
                </c:pt>
                <c:pt idx="740">
                  <c:v>6.1</c:v>
                </c:pt>
                <c:pt idx="741">
                  <c:v>5.8</c:v>
                </c:pt>
                <c:pt idx="742">
                  <c:v>7.2</c:v>
                </c:pt>
                <c:pt idx="743">
                  <c:v>12.2</c:v>
                </c:pt>
                <c:pt idx="744">
                  <c:v>6.5</c:v>
                </c:pt>
                <c:pt idx="745">
                  <c:v>6.5</c:v>
                </c:pt>
                <c:pt idx="746">
                  <c:v>8.6</c:v>
                </c:pt>
                <c:pt idx="747">
                  <c:v>5.8</c:v>
                </c:pt>
                <c:pt idx="748">
                  <c:v>8.3000000000000007</c:v>
                </c:pt>
                <c:pt idx="749">
                  <c:v>7.9</c:v>
                </c:pt>
                <c:pt idx="750">
                  <c:v>6.5</c:v>
                </c:pt>
                <c:pt idx="751">
                  <c:v>8.3000000000000007</c:v>
                </c:pt>
                <c:pt idx="752">
                  <c:v>7.6</c:v>
                </c:pt>
                <c:pt idx="753">
                  <c:v>6.1</c:v>
                </c:pt>
                <c:pt idx="754">
                  <c:v>7.2</c:v>
                </c:pt>
                <c:pt idx="755">
                  <c:v>5.8</c:v>
                </c:pt>
                <c:pt idx="756">
                  <c:v>2.9</c:v>
                </c:pt>
                <c:pt idx="757">
                  <c:v>6.5</c:v>
                </c:pt>
                <c:pt idx="758">
                  <c:v>4.7</c:v>
                </c:pt>
                <c:pt idx="759">
                  <c:v>6.1</c:v>
                </c:pt>
                <c:pt idx="760">
                  <c:v>5.4</c:v>
                </c:pt>
                <c:pt idx="761">
                  <c:v>4.3</c:v>
                </c:pt>
                <c:pt idx="762">
                  <c:v>4.3</c:v>
                </c:pt>
                <c:pt idx="763">
                  <c:v>3.2</c:v>
                </c:pt>
                <c:pt idx="764">
                  <c:v>3.6</c:v>
                </c:pt>
                <c:pt idx="765">
                  <c:v>6.1</c:v>
                </c:pt>
                <c:pt idx="766">
                  <c:v>2.9</c:v>
                </c:pt>
                <c:pt idx="767">
                  <c:v>7.6</c:v>
                </c:pt>
                <c:pt idx="768">
                  <c:v>10.1</c:v>
                </c:pt>
                <c:pt idx="769">
                  <c:v>6.8</c:v>
                </c:pt>
                <c:pt idx="770">
                  <c:v>7.2</c:v>
                </c:pt>
                <c:pt idx="771">
                  <c:v>3.6</c:v>
                </c:pt>
                <c:pt idx="772">
                  <c:v>7.9</c:v>
                </c:pt>
                <c:pt idx="773">
                  <c:v>4.3</c:v>
                </c:pt>
                <c:pt idx="774">
                  <c:v>6.5</c:v>
                </c:pt>
                <c:pt idx="775">
                  <c:v>6.5</c:v>
                </c:pt>
                <c:pt idx="776">
                  <c:v>4.7</c:v>
                </c:pt>
                <c:pt idx="777">
                  <c:v>2.9</c:v>
                </c:pt>
                <c:pt idx="778">
                  <c:v>7.6</c:v>
                </c:pt>
                <c:pt idx="779">
                  <c:v>4</c:v>
                </c:pt>
                <c:pt idx="780">
                  <c:v>6.8</c:v>
                </c:pt>
                <c:pt idx="781">
                  <c:v>15.1</c:v>
                </c:pt>
                <c:pt idx="782">
                  <c:v>12.6</c:v>
                </c:pt>
                <c:pt idx="783">
                  <c:v>6.1</c:v>
                </c:pt>
                <c:pt idx="784">
                  <c:v>7.2</c:v>
                </c:pt>
                <c:pt idx="785">
                  <c:v>7.2</c:v>
                </c:pt>
                <c:pt idx="786">
                  <c:v>9</c:v>
                </c:pt>
                <c:pt idx="787">
                  <c:v>11.2</c:v>
                </c:pt>
                <c:pt idx="788">
                  <c:v>4.7</c:v>
                </c:pt>
                <c:pt idx="789">
                  <c:v>8.3000000000000007</c:v>
                </c:pt>
                <c:pt idx="790">
                  <c:v>9.4</c:v>
                </c:pt>
                <c:pt idx="791">
                  <c:v>12.6</c:v>
                </c:pt>
                <c:pt idx="792">
                  <c:v>10.4</c:v>
                </c:pt>
                <c:pt idx="793">
                  <c:v>13.7</c:v>
                </c:pt>
                <c:pt idx="794">
                  <c:v>9.6999999999999993</c:v>
                </c:pt>
                <c:pt idx="795">
                  <c:v>8.3000000000000007</c:v>
                </c:pt>
                <c:pt idx="796">
                  <c:v>10.1</c:v>
                </c:pt>
                <c:pt idx="797">
                  <c:v>8.6</c:v>
                </c:pt>
                <c:pt idx="798">
                  <c:v>9.4</c:v>
                </c:pt>
                <c:pt idx="799">
                  <c:v>2.9</c:v>
                </c:pt>
                <c:pt idx="800">
                  <c:v>6.5</c:v>
                </c:pt>
                <c:pt idx="801">
                  <c:v>10.4</c:v>
                </c:pt>
                <c:pt idx="80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-3.9000000000000004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-3.7</c:v>
                </c:pt>
                <c:pt idx="540">
                  <c:v>-3.8000000000000007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-3.6000000000000005</c:v>
                </c:pt>
                <c:pt idx="552">
                  <c:v>-3.7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-3.5</c:v>
                </c:pt>
                <c:pt idx="558">
                  <c:v>-3.5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</c:v>
                </c:pt>
                <c:pt idx="562">
                  <c:v>-3.3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</c:v>
                </c:pt>
                <c:pt idx="567">
                  <c:v>-3.0999999999999996</c:v>
                </c:pt>
                <c:pt idx="568">
                  <c:v>-3.0999999999999996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-2.8999999999999995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-2.8999999999999995</c:v>
                </c:pt>
                <c:pt idx="577">
                  <c:v>-2.8</c:v>
                </c:pt>
                <c:pt idx="578">
                  <c:v>-2.9000000000000004</c:v>
                </c:pt>
                <c:pt idx="579">
                  <c:v>-2.8</c:v>
                </c:pt>
                <c:pt idx="580">
                  <c:v>-2.7</c:v>
                </c:pt>
                <c:pt idx="581">
                  <c:v>-2.7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-2.2999999999999998</c:v>
                </c:pt>
                <c:pt idx="585">
                  <c:v>-2.2000000000000002</c:v>
                </c:pt>
                <c:pt idx="586">
                  <c:v>-2.0000000000000009</c:v>
                </c:pt>
                <c:pt idx="587">
                  <c:v>-1.8999999999999995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-1.7000000000000011</c:v>
                </c:pt>
                <c:pt idx="604">
                  <c:v>-1.7000000000000011</c:v>
                </c:pt>
                <c:pt idx="605">
                  <c:v>-1.8000000000000007</c:v>
                </c:pt>
                <c:pt idx="606">
                  <c:v>-1.7000000000000011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-1.8000000000000007</c:v>
                </c:pt>
                <c:pt idx="612">
                  <c:v>-1.6999999999999993</c:v>
                </c:pt>
                <c:pt idx="613">
                  <c:v>-1.6999999999999993</c:v>
                </c:pt>
                <c:pt idx="614">
                  <c:v>-1.6999999999999993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-1.6000000000000005</c:v>
                </c:pt>
                <c:pt idx="624">
                  <c:v>-1.6000000000000005</c:v>
                </c:pt>
                <c:pt idx="625">
                  <c:v>-1.5000000000000009</c:v>
                </c:pt>
                <c:pt idx="626">
                  <c:v>-1.5000000000000009</c:v>
                </c:pt>
                <c:pt idx="627">
                  <c:v>-1.5000000000000009</c:v>
                </c:pt>
                <c:pt idx="628">
                  <c:v>-1.3999999999999995</c:v>
                </c:pt>
                <c:pt idx="629">
                  <c:v>-1.2999999999999989</c:v>
                </c:pt>
                <c:pt idx="630">
                  <c:v>-1.2999999999999989</c:v>
                </c:pt>
                <c:pt idx="631">
                  <c:v>-1.3999999999999995</c:v>
                </c:pt>
                <c:pt idx="632">
                  <c:v>-1.3999999999999995</c:v>
                </c:pt>
                <c:pt idx="633">
                  <c:v>-1.3999999999999995</c:v>
                </c:pt>
                <c:pt idx="634">
                  <c:v>-1.3999999999999995</c:v>
                </c:pt>
                <c:pt idx="635">
                  <c:v>-1.3999999999999995</c:v>
                </c:pt>
                <c:pt idx="636">
                  <c:v>-1.3999999999999995</c:v>
                </c:pt>
                <c:pt idx="637">
                  <c:v>-1.2999999999999989</c:v>
                </c:pt>
                <c:pt idx="638">
                  <c:v>-1.2999999999999989</c:v>
                </c:pt>
                <c:pt idx="639">
                  <c:v>-1.3999999999999995</c:v>
                </c:pt>
                <c:pt idx="640">
                  <c:v>-1.2999999999999998</c:v>
                </c:pt>
                <c:pt idx="641">
                  <c:v>-1.3999999999999995</c:v>
                </c:pt>
                <c:pt idx="642">
                  <c:v>-1.3999999999999995</c:v>
                </c:pt>
                <c:pt idx="643">
                  <c:v>-1.2999999999999989</c:v>
                </c:pt>
                <c:pt idx="644">
                  <c:v>-1.1999999999999993</c:v>
                </c:pt>
                <c:pt idx="645">
                  <c:v>-1.2999999999999989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-1.2999999999999989</c:v>
                </c:pt>
                <c:pt idx="650">
                  <c:v>-1.2999999999999989</c:v>
                </c:pt>
                <c:pt idx="651">
                  <c:v>-1.2999999999999989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-1.2999999999999989</c:v>
                </c:pt>
                <c:pt idx="656">
                  <c:v>-1.2999999999999989</c:v>
                </c:pt>
                <c:pt idx="657">
                  <c:v>-1.2999999999999989</c:v>
                </c:pt>
                <c:pt idx="658">
                  <c:v>-1.2999999999999989</c:v>
                </c:pt>
                <c:pt idx="659">
                  <c:v>-1.2999999999999989</c:v>
                </c:pt>
                <c:pt idx="660">
                  <c:v>-1.2999999999999989</c:v>
                </c:pt>
                <c:pt idx="661">
                  <c:v>-1.1999999999999993</c:v>
                </c:pt>
                <c:pt idx="662">
                  <c:v>-1.1999999999999993</c:v>
                </c:pt>
                <c:pt idx="663">
                  <c:v>-1.1999999999999993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-1.2000000000000002</c:v>
                </c:pt>
                <c:pt idx="667">
                  <c:v>-1.2000000000000002</c:v>
                </c:pt>
                <c:pt idx="668">
                  <c:v>-1.1000000000000005</c:v>
                </c:pt>
                <c:pt idx="669">
                  <c:v>-1.0000000000000009</c:v>
                </c:pt>
                <c:pt idx="670">
                  <c:v>-1.0000000000000009</c:v>
                </c:pt>
                <c:pt idx="671">
                  <c:v>-1.0000000000000009</c:v>
                </c:pt>
                <c:pt idx="672">
                  <c:v>-0.89999999999999947</c:v>
                </c:pt>
                <c:pt idx="673">
                  <c:v>-0.79999999999999982</c:v>
                </c:pt>
                <c:pt idx="674">
                  <c:v>-0.89999999999999947</c:v>
                </c:pt>
                <c:pt idx="675">
                  <c:v>-1</c:v>
                </c:pt>
                <c:pt idx="676">
                  <c:v>-0.80000000000000071</c:v>
                </c:pt>
                <c:pt idx="677">
                  <c:v>-0.5</c:v>
                </c:pt>
                <c:pt idx="678">
                  <c:v>-0.30000000000000071</c:v>
                </c:pt>
                <c:pt idx="679">
                  <c:v>0.19999999999999929</c:v>
                </c:pt>
                <c:pt idx="680">
                  <c:v>0.40000000000000036</c:v>
                </c:pt>
                <c:pt idx="681">
                  <c:v>0.80000000000000071</c:v>
                </c:pt>
                <c:pt idx="682">
                  <c:v>1.0999999999999996</c:v>
                </c:pt>
                <c:pt idx="683">
                  <c:v>1.0999999999999996</c:v>
                </c:pt>
                <c:pt idx="684">
                  <c:v>1.2000000000000011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1.7000000000000011</c:v>
                </c:pt>
                <c:pt idx="688">
                  <c:v>1.7000000000000011</c:v>
                </c:pt>
                <c:pt idx="689">
                  <c:v>1.7000000000000011</c:v>
                </c:pt>
                <c:pt idx="690">
                  <c:v>1.6999999999999993</c:v>
                </c:pt>
                <c:pt idx="691">
                  <c:v>1.7999999999999989</c:v>
                </c:pt>
                <c:pt idx="692">
                  <c:v>1.7999999999999989</c:v>
                </c:pt>
                <c:pt idx="693">
                  <c:v>1.7999999999999989</c:v>
                </c:pt>
                <c:pt idx="694">
                  <c:v>2</c:v>
                </c:pt>
                <c:pt idx="695">
                  <c:v>2.0999999999999996</c:v>
                </c:pt>
                <c:pt idx="696">
                  <c:v>2.1999999999999993</c:v>
                </c:pt>
                <c:pt idx="697">
                  <c:v>2.2999999999999989</c:v>
                </c:pt>
                <c:pt idx="698">
                  <c:v>2.4000000000000004</c:v>
                </c:pt>
                <c:pt idx="699">
                  <c:v>2.4000000000000004</c:v>
                </c:pt>
                <c:pt idx="700">
                  <c:v>2.3000000000000007</c:v>
                </c:pt>
                <c:pt idx="701">
                  <c:v>2.3000000000000007</c:v>
                </c:pt>
                <c:pt idx="702">
                  <c:v>2.4000000000000004</c:v>
                </c:pt>
                <c:pt idx="703">
                  <c:v>2.5</c:v>
                </c:pt>
                <c:pt idx="704">
                  <c:v>2.5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2.5999999999999996</c:v>
                </c:pt>
                <c:pt idx="709">
                  <c:v>2.5</c:v>
                </c:pt>
                <c:pt idx="710">
                  <c:v>2.5999999999999996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2.6999999999999993</c:v>
                </c:pt>
                <c:pt idx="714">
                  <c:v>2.5999999999999996</c:v>
                </c:pt>
                <c:pt idx="715">
                  <c:v>2.5</c:v>
                </c:pt>
                <c:pt idx="716">
                  <c:v>2.4000000000000004</c:v>
                </c:pt>
                <c:pt idx="717">
                  <c:v>2.4000000000000004</c:v>
                </c:pt>
                <c:pt idx="718">
                  <c:v>2.2999999999999989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1.9000000000000004</c:v>
                </c:pt>
                <c:pt idx="722">
                  <c:v>1.7999999999999989</c:v>
                </c:pt>
                <c:pt idx="723">
                  <c:v>1.8999999999999986</c:v>
                </c:pt>
                <c:pt idx="724">
                  <c:v>1.6999999999999993</c:v>
                </c:pt>
                <c:pt idx="725">
                  <c:v>1.5999999999999996</c:v>
                </c:pt>
                <c:pt idx="726">
                  <c:v>1.5999999999999996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</c:v>
                </c:pt>
                <c:pt idx="730">
                  <c:v>1.5</c:v>
                </c:pt>
                <c:pt idx="731">
                  <c:v>1.5999999999999996</c:v>
                </c:pt>
                <c:pt idx="732">
                  <c:v>1.5</c:v>
                </c:pt>
                <c:pt idx="733">
                  <c:v>1.5</c:v>
                </c:pt>
                <c:pt idx="734">
                  <c:v>1.4000000000000004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1.3000000000000007</c:v>
                </c:pt>
                <c:pt idx="739">
                  <c:v>1.4000000000000004</c:v>
                </c:pt>
                <c:pt idx="740">
                  <c:v>1.4000000000000004</c:v>
                </c:pt>
                <c:pt idx="741">
                  <c:v>1.4000000000000004</c:v>
                </c:pt>
                <c:pt idx="742">
                  <c:v>1.4000000000000004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1.2000000000000011</c:v>
                </c:pt>
                <c:pt idx="746">
                  <c:v>1.2000000000000011</c:v>
                </c:pt>
                <c:pt idx="747">
                  <c:v>1.3000000000000007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1.5</c:v>
                </c:pt>
                <c:pt idx="751">
                  <c:v>1.5999999999999996</c:v>
                </c:pt>
                <c:pt idx="752">
                  <c:v>1.5999999999999996</c:v>
                </c:pt>
                <c:pt idx="753">
                  <c:v>1.7999999999999989</c:v>
                </c:pt>
                <c:pt idx="754">
                  <c:v>1.6999999999999993</c:v>
                </c:pt>
                <c:pt idx="755">
                  <c:v>1.7999999999999989</c:v>
                </c:pt>
                <c:pt idx="756">
                  <c:v>1.9000000000000004</c:v>
                </c:pt>
                <c:pt idx="757">
                  <c:v>1.8000000000000007</c:v>
                </c:pt>
                <c:pt idx="758">
                  <c:v>1.9000000000000004</c:v>
                </c:pt>
                <c:pt idx="759">
                  <c:v>1.8000000000000007</c:v>
                </c:pt>
                <c:pt idx="760">
                  <c:v>1.9000000000000004</c:v>
                </c:pt>
                <c:pt idx="761">
                  <c:v>2</c:v>
                </c:pt>
                <c:pt idx="762">
                  <c:v>2</c:v>
                </c:pt>
                <c:pt idx="763">
                  <c:v>2.1000000000000014</c:v>
                </c:pt>
                <c:pt idx="764">
                  <c:v>2.2000000000000011</c:v>
                </c:pt>
                <c:pt idx="765">
                  <c:v>2.3000000000000007</c:v>
                </c:pt>
                <c:pt idx="766">
                  <c:v>2.3000000000000007</c:v>
                </c:pt>
                <c:pt idx="767">
                  <c:v>2.1999999999999993</c:v>
                </c:pt>
                <c:pt idx="768">
                  <c:v>2.4000000000000004</c:v>
                </c:pt>
                <c:pt idx="769">
                  <c:v>2.2999999999999989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2.0999999999999996</c:v>
                </c:pt>
                <c:pt idx="774">
                  <c:v>2.0999999999999996</c:v>
                </c:pt>
                <c:pt idx="775">
                  <c:v>2.0999999999999996</c:v>
                </c:pt>
                <c:pt idx="776">
                  <c:v>2.2000000000000011</c:v>
                </c:pt>
                <c:pt idx="777">
                  <c:v>2.2000000000000011</c:v>
                </c:pt>
                <c:pt idx="778">
                  <c:v>2.2000000000000011</c:v>
                </c:pt>
                <c:pt idx="779">
                  <c:v>2.0999999999999996</c:v>
                </c:pt>
                <c:pt idx="780">
                  <c:v>2.0999999999999996</c:v>
                </c:pt>
                <c:pt idx="781">
                  <c:v>2.0999999999999996</c:v>
                </c:pt>
                <c:pt idx="782">
                  <c:v>2</c:v>
                </c:pt>
                <c:pt idx="783">
                  <c:v>1.9000000000000004</c:v>
                </c:pt>
                <c:pt idx="784">
                  <c:v>1.7000000000000011</c:v>
                </c:pt>
                <c:pt idx="785">
                  <c:v>1.5999999999999996</c:v>
                </c:pt>
                <c:pt idx="786">
                  <c:v>1.5</c:v>
                </c:pt>
                <c:pt idx="787">
                  <c:v>1.5</c:v>
                </c:pt>
                <c:pt idx="788">
                  <c:v>1.4000000000000004</c:v>
                </c:pt>
                <c:pt idx="789">
                  <c:v>1.4000000000000004</c:v>
                </c:pt>
                <c:pt idx="790">
                  <c:v>1.4000000000000004</c:v>
                </c:pt>
                <c:pt idx="791">
                  <c:v>1.4000000000000004</c:v>
                </c:pt>
                <c:pt idx="792">
                  <c:v>1.3000000000000007</c:v>
                </c:pt>
                <c:pt idx="793">
                  <c:v>1.3000000000000007</c:v>
                </c:pt>
                <c:pt idx="794">
                  <c:v>1.2000000000000011</c:v>
                </c:pt>
                <c:pt idx="795">
                  <c:v>1.0999999999999996</c:v>
                </c:pt>
                <c:pt idx="796">
                  <c:v>1.0999999999999996</c:v>
                </c:pt>
                <c:pt idx="797">
                  <c:v>1.0999999999999996</c:v>
                </c:pt>
                <c:pt idx="798">
                  <c:v>1</c:v>
                </c:pt>
                <c:pt idx="799">
                  <c:v>1.1000000000000014</c:v>
                </c:pt>
                <c:pt idx="800">
                  <c:v>1.1000000000000014</c:v>
                </c:pt>
                <c:pt idx="801">
                  <c:v>1.1000000000000014</c:v>
                </c:pt>
                <c:pt idx="802">
                  <c:v>1.1000000000000014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240</c:v>
                </c:pt>
                <c:pt idx="524">
                  <c:v>270</c:v>
                </c:pt>
                <c:pt idx="525">
                  <c:v>300</c:v>
                </c:pt>
                <c:pt idx="526">
                  <c:v>330</c:v>
                </c:pt>
                <c:pt idx="527">
                  <c:v>360</c:v>
                </c:pt>
                <c:pt idx="528">
                  <c:v>390</c:v>
                </c:pt>
                <c:pt idx="529">
                  <c:v>420</c:v>
                </c:pt>
                <c:pt idx="530">
                  <c:v>470</c:v>
                </c:pt>
                <c:pt idx="531">
                  <c:v>510</c:v>
                </c:pt>
                <c:pt idx="532">
                  <c:v>560</c:v>
                </c:pt>
                <c:pt idx="533">
                  <c:v>610</c:v>
                </c:pt>
                <c:pt idx="534">
                  <c:v>660</c:v>
                </c:pt>
                <c:pt idx="535">
                  <c:v>710</c:v>
                </c:pt>
                <c:pt idx="536">
                  <c:v>770</c:v>
                </c:pt>
                <c:pt idx="537">
                  <c:v>840</c:v>
                </c:pt>
                <c:pt idx="538">
                  <c:v>910</c:v>
                </c:pt>
                <c:pt idx="539">
                  <c:v>990</c:v>
                </c:pt>
                <c:pt idx="540">
                  <c:v>1060</c:v>
                </c:pt>
                <c:pt idx="541">
                  <c:v>1120</c:v>
                </c:pt>
                <c:pt idx="542">
                  <c:v>1160</c:v>
                </c:pt>
                <c:pt idx="543">
                  <c:v>1200</c:v>
                </c:pt>
                <c:pt idx="544">
                  <c:v>1230</c:v>
                </c:pt>
                <c:pt idx="545">
                  <c:v>1260</c:v>
                </c:pt>
                <c:pt idx="546">
                  <c:v>1300</c:v>
                </c:pt>
                <c:pt idx="547">
                  <c:v>1360</c:v>
                </c:pt>
                <c:pt idx="548">
                  <c:v>1410</c:v>
                </c:pt>
                <c:pt idx="549">
                  <c:v>1470</c:v>
                </c:pt>
                <c:pt idx="550">
                  <c:v>1520</c:v>
                </c:pt>
                <c:pt idx="551">
                  <c:v>1560</c:v>
                </c:pt>
                <c:pt idx="552">
                  <c:v>1600</c:v>
                </c:pt>
                <c:pt idx="553">
                  <c:v>1650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1900</c:v>
                </c:pt>
                <c:pt idx="558">
                  <c:v>1990</c:v>
                </c:pt>
                <c:pt idx="559">
                  <c:v>2070</c:v>
                </c:pt>
                <c:pt idx="560">
                  <c:v>2140</c:v>
                </c:pt>
                <c:pt idx="561">
                  <c:v>2200</c:v>
                </c:pt>
                <c:pt idx="562">
                  <c:v>2270</c:v>
                </c:pt>
                <c:pt idx="563">
                  <c:v>2320</c:v>
                </c:pt>
                <c:pt idx="564">
                  <c:v>2380</c:v>
                </c:pt>
                <c:pt idx="565">
                  <c:v>2450</c:v>
                </c:pt>
                <c:pt idx="566">
                  <c:v>2550</c:v>
                </c:pt>
                <c:pt idx="567">
                  <c:v>2640</c:v>
                </c:pt>
                <c:pt idx="568">
                  <c:v>2710</c:v>
                </c:pt>
                <c:pt idx="569">
                  <c:v>2790</c:v>
                </c:pt>
                <c:pt idx="570">
                  <c:v>2870</c:v>
                </c:pt>
                <c:pt idx="571">
                  <c:v>2960</c:v>
                </c:pt>
                <c:pt idx="572">
                  <c:v>3080</c:v>
                </c:pt>
                <c:pt idx="573">
                  <c:v>3180</c:v>
                </c:pt>
                <c:pt idx="574">
                  <c:v>3280</c:v>
                </c:pt>
                <c:pt idx="575">
                  <c:v>3380</c:v>
                </c:pt>
                <c:pt idx="576">
                  <c:v>3530</c:v>
                </c:pt>
                <c:pt idx="577">
                  <c:v>3670</c:v>
                </c:pt>
                <c:pt idx="578">
                  <c:v>3850</c:v>
                </c:pt>
                <c:pt idx="579">
                  <c:v>4050</c:v>
                </c:pt>
                <c:pt idx="580">
                  <c:v>4280</c:v>
                </c:pt>
                <c:pt idx="581">
                  <c:v>4520</c:v>
                </c:pt>
                <c:pt idx="582">
                  <c:v>4730</c:v>
                </c:pt>
                <c:pt idx="583">
                  <c:v>4960</c:v>
                </c:pt>
                <c:pt idx="584">
                  <c:v>5100</c:v>
                </c:pt>
                <c:pt idx="585">
                  <c:v>5210</c:v>
                </c:pt>
                <c:pt idx="586">
                  <c:v>5290</c:v>
                </c:pt>
                <c:pt idx="587">
                  <c:v>5380</c:v>
                </c:pt>
                <c:pt idx="588">
                  <c:v>5600</c:v>
                </c:pt>
                <c:pt idx="589">
                  <c:v>5890</c:v>
                </c:pt>
                <c:pt idx="590">
                  <c:v>6200</c:v>
                </c:pt>
                <c:pt idx="591">
                  <c:v>6160</c:v>
                </c:pt>
                <c:pt idx="592">
                  <c:v>6190</c:v>
                </c:pt>
                <c:pt idx="593">
                  <c:v>6410</c:v>
                </c:pt>
                <c:pt idx="594">
                  <c:v>6910</c:v>
                </c:pt>
                <c:pt idx="595">
                  <c:v>7230</c:v>
                </c:pt>
                <c:pt idx="596">
                  <c:v>7150</c:v>
                </c:pt>
                <c:pt idx="597">
                  <c:v>7090</c:v>
                </c:pt>
                <c:pt idx="598">
                  <c:v>7180</c:v>
                </c:pt>
                <c:pt idx="599">
                  <c:v>7240</c:v>
                </c:pt>
                <c:pt idx="600">
                  <c:v>7240</c:v>
                </c:pt>
                <c:pt idx="601">
                  <c:v>7350</c:v>
                </c:pt>
                <c:pt idx="602">
                  <c:v>7460</c:v>
                </c:pt>
                <c:pt idx="603">
                  <c:v>7480</c:v>
                </c:pt>
                <c:pt idx="604">
                  <c:v>7550</c:v>
                </c:pt>
                <c:pt idx="605">
                  <c:v>7560</c:v>
                </c:pt>
                <c:pt idx="606">
                  <c:v>7660</c:v>
                </c:pt>
                <c:pt idx="607">
                  <c:v>7640</c:v>
                </c:pt>
                <c:pt idx="608">
                  <c:v>7680</c:v>
                </c:pt>
                <c:pt idx="609">
                  <c:v>7810</c:v>
                </c:pt>
                <c:pt idx="610">
                  <c:v>7970</c:v>
                </c:pt>
                <c:pt idx="611">
                  <c:v>8170</c:v>
                </c:pt>
                <c:pt idx="612">
                  <c:v>8370</c:v>
                </c:pt>
                <c:pt idx="613">
                  <c:v>8580</c:v>
                </c:pt>
                <c:pt idx="614">
                  <c:v>8890</c:v>
                </c:pt>
                <c:pt idx="615">
                  <c:v>9090</c:v>
                </c:pt>
                <c:pt idx="616">
                  <c:v>9300</c:v>
                </c:pt>
                <c:pt idx="617">
                  <c:v>9370</c:v>
                </c:pt>
                <c:pt idx="618">
                  <c:v>9230</c:v>
                </c:pt>
                <c:pt idx="619">
                  <c:v>9160</c:v>
                </c:pt>
                <c:pt idx="620">
                  <c:v>9160</c:v>
                </c:pt>
                <c:pt idx="621">
                  <c:v>9170</c:v>
                </c:pt>
                <c:pt idx="622">
                  <c:v>9150</c:v>
                </c:pt>
                <c:pt idx="623">
                  <c:v>9030</c:v>
                </c:pt>
                <c:pt idx="624">
                  <c:v>8830</c:v>
                </c:pt>
                <c:pt idx="625">
                  <c:v>8850</c:v>
                </c:pt>
                <c:pt idx="626">
                  <c:v>8680</c:v>
                </c:pt>
                <c:pt idx="627">
                  <c:v>8500</c:v>
                </c:pt>
                <c:pt idx="628">
                  <c:v>8370</c:v>
                </c:pt>
                <c:pt idx="629">
                  <c:v>8330</c:v>
                </c:pt>
                <c:pt idx="630">
                  <c:v>8330</c:v>
                </c:pt>
                <c:pt idx="631">
                  <c:v>8490</c:v>
                </c:pt>
                <c:pt idx="632">
                  <c:v>8710</c:v>
                </c:pt>
                <c:pt idx="633">
                  <c:v>8830</c:v>
                </c:pt>
                <c:pt idx="634">
                  <c:v>8900</c:v>
                </c:pt>
                <c:pt idx="635">
                  <c:v>9050</c:v>
                </c:pt>
                <c:pt idx="636">
                  <c:v>8780</c:v>
                </c:pt>
                <c:pt idx="637">
                  <c:v>9340</c:v>
                </c:pt>
                <c:pt idx="638">
                  <c:v>8920</c:v>
                </c:pt>
                <c:pt idx="639">
                  <c:v>9520</c:v>
                </c:pt>
                <c:pt idx="640">
                  <c:v>9090</c:v>
                </c:pt>
                <c:pt idx="641">
                  <c:v>8640</c:v>
                </c:pt>
                <c:pt idx="642">
                  <c:v>8330</c:v>
                </c:pt>
                <c:pt idx="643">
                  <c:v>8190</c:v>
                </c:pt>
                <c:pt idx="644">
                  <c:v>8080</c:v>
                </c:pt>
                <c:pt idx="645">
                  <c:v>8040</c:v>
                </c:pt>
                <c:pt idx="646">
                  <c:v>8040</c:v>
                </c:pt>
                <c:pt idx="647">
                  <c:v>8050</c:v>
                </c:pt>
                <c:pt idx="648">
                  <c:v>8060</c:v>
                </c:pt>
                <c:pt idx="649">
                  <c:v>8070</c:v>
                </c:pt>
                <c:pt idx="650">
                  <c:v>8080</c:v>
                </c:pt>
                <c:pt idx="651">
                  <c:v>8100</c:v>
                </c:pt>
                <c:pt idx="652">
                  <c:v>8180</c:v>
                </c:pt>
                <c:pt idx="653">
                  <c:v>8330</c:v>
                </c:pt>
                <c:pt idx="654">
                  <c:v>8550</c:v>
                </c:pt>
                <c:pt idx="655">
                  <c:v>8840</c:v>
                </c:pt>
                <c:pt idx="656">
                  <c:v>9280</c:v>
                </c:pt>
                <c:pt idx="657">
                  <c:v>9790</c:v>
                </c:pt>
                <c:pt idx="658">
                  <c:v>10450</c:v>
                </c:pt>
                <c:pt idx="659">
                  <c:v>11130</c:v>
                </c:pt>
                <c:pt idx="660">
                  <c:v>11630</c:v>
                </c:pt>
                <c:pt idx="661">
                  <c:v>11990</c:v>
                </c:pt>
                <c:pt idx="662">
                  <c:v>12230</c:v>
                </c:pt>
                <c:pt idx="663">
                  <c:v>12370</c:v>
                </c:pt>
                <c:pt idx="664">
                  <c:v>12550</c:v>
                </c:pt>
                <c:pt idx="665">
                  <c:v>12740</c:v>
                </c:pt>
                <c:pt idx="666">
                  <c:v>12800</c:v>
                </c:pt>
                <c:pt idx="667">
                  <c:v>12920</c:v>
                </c:pt>
                <c:pt idx="668">
                  <c:v>13030</c:v>
                </c:pt>
                <c:pt idx="669">
                  <c:v>13120</c:v>
                </c:pt>
                <c:pt idx="670">
                  <c:v>13290</c:v>
                </c:pt>
                <c:pt idx="671">
                  <c:v>13740</c:v>
                </c:pt>
                <c:pt idx="672">
                  <c:v>15540</c:v>
                </c:pt>
                <c:pt idx="673">
                  <c:v>17990</c:v>
                </c:pt>
                <c:pt idx="674">
                  <c:v>19150</c:v>
                </c:pt>
                <c:pt idx="675">
                  <c:v>18940</c:v>
                </c:pt>
                <c:pt idx="676">
                  <c:v>22780</c:v>
                </c:pt>
                <c:pt idx="677">
                  <c:v>20300</c:v>
                </c:pt>
                <c:pt idx="678">
                  <c:v>19250</c:v>
                </c:pt>
                <c:pt idx="679">
                  <c:v>18550</c:v>
                </c:pt>
                <c:pt idx="680">
                  <c:v>17710</c:v>
                </c:pt>
                <c:pt idx="681">
                  <c:v>17560</c:v>
                </c:pt>
                <c:pt idx="682">
                  <c:v>18310</c:v>
                </c:pt>
                <c:pt idx="683">
                  <c:v>19300</c:v>
                </c:pt>
                <c:pt idx="684">
                  <c:v>19680</c:v>
                </c:pt>
                <c:pt idx="685">
                  <c:v>18230</c:v>
                </c:pt>
                <c:pt idx="686">
                  <c:v>20170</c:v>
                </c:pt>
                <c:pt idx="687">
                  <c:v>20890</c:v>
                </c:pt>
                <c:pt idx="688">
                  <c:v>20700</c:v>
                </c:pt>
                <c:pt idx="689">
                  <c:v>21640</c:v>
                </c:pt>
                <c:pt idx="690">
                  <c:v>23780</c:v>
                </c:pt>
                <c:pt idx="691">
                  <c:v>20290</c:v>
                </c:pt>
                <c:pt idx="692">
                  <c:v>24420</c:v>
                </c:pt>
                <c:pt idx="693">
                  <c:v>22480</c:v>
                </c:pt>
                <c:pt idx="694">
                  <c:v>21960</c:v>
                </c:pt>
                <c:pt idx="695">
                  <c:v>20580</c:v>
                </c:pt>
                <c:pt idx="696">
                  <c:v>20280</c:v>
                </c:pt>
                <c:pt idx="697">
                  <c:v>20250</c:v>
                </c:pt>
                <c:pt idx="698">
                  <c:v>19180</c:v>
                </c:pt>
                <c:pt idx="699">
                  <c:v>22600</c:v>
                </c:pt>
                <c:pt idx="700">
                  <c:v>19650</c:v>
                </c:pt>
                <c:pt idx="701">
                  <c:v>22450</c:v>
                </c:pt>
                <c:pt idx="702">
                  <c:v>19920</c:v>
                </c:pt>
                <c:pt idx="703">
                  <c:v>17890</c:v>
                </c:pt>
                <c:pt idx="704">
                  <c:v>18350</c:v>
                </c:pt>
                <c:pt idx="705">
                  <c:v>20130</c:v>
                </c:pt>
                <c:pt idx="706">
                  <c:v>18290</c:v>
                </c:pt>
                <c:pt idx="707">
                  <c:v>23730</c:v>
                </c:pt>
                <c:pt idx="708">
                  <c:v>17600</c:v>
                </c:pt>
                <c:pt idx="709">
                  <c:v>15090</c:v>
                </c:pt>
                <c:pt idx="710">
                  <c:v>13850</c:v>
                </c:pt>
                <c:pt idx="711">
                  <c:v>13150</c:v>
                </c:pt>
                <c:pt idx="712">
                  <c:v>13120</c:v>
                </c:pt>
                <c:pt idx="713">
                  <c:v>12900</c:v>
                </c:pt>
                <c:pt idx="714">
                  <c:v>12810</c:v>
                </c:pt>
                <c:pt idx="715">
                  <c:v>12840</c:v>
                </c:pt>
                <c:pt idx="716">
                  <c:v>13570</c:v>
                </c:pt>
                <c:pt idx="717">
                  <c:v>12720</c:v>
                </c:pt>
                <c:pt idx="718">
                  <c:v>12850</c:v>
                </c:pt>
                <c:pt idx="719">
                  <c:v>13750</c:v>
                </c:pt>
                <c:pt idx="720">
                  <c:v>14760</c:v>
                </c:pt>
                <c:pt idx="721">
                  <c:v>15500</c:v>
                </c:pt>
                <c:pt idx="722">
                  <c:v>15730</c:v>
                </c:pt>
                <c:pt idx="723">
                  <c:v>16940</c:v>
                </c:pt>
                <c:pt idx="724">
                  <c:v>15630</c:v>
                </c:pt>
                <c:pt idx="725">
                  <c:v>16050</c:v>
                </c:pt>
                <c:pt idx="726">
                  <c:v>16130</c:v>
                </c:pt>
                <c:pt idx="727">
                  <c:v>18920</c:v>
                </c:pt>
                <c:pt idx="728">
                  <c:v>16520</c:v>
                </c:pt>
                <c:pt idx="729">
                  <c:v>15840</c:v>
                </c:pt>
                <c:pt idx="730">
                  <c:v>15220</c:v>
                </c:pt>
                <c:pt idx="731">
                  <c:v>14930</c:v>
                </c:pt>
                <c:pt idx="732">
                  <c:v>15110</c:v>
                </c:pt>
                <c:pt idx="733">
                  <c:v>17400</c:v>
                </c:pt>
                <c:pt idx="734">
                  <c:v>15430</c:v>
                </c:pt>
                <c:pt idx="735">
                  <c:v>16630</c:v>
                </c:pt>
                <c:pt idx="736">
                  <c:v>16770</c:v>
                </c:pt>
                <c:pt idx="737">
                  <c:v>17570</c:v>
                </c:pt>
                <c:pt idx="738">
                  <c:v>17060</c:v>
                </c:pt>
                <c:pt idx="739">
                  <c:v>16230</c:v>
                </c:pt>
                <c:pt idx="740">
                  <c:v>16270</c:v>
                </c:pt>
                <c:pt idx="741">
                  <c:v>16940</c:v>
                </c:pt>
                <c:pt idx="742">
                  <c:v>17580</c:v>
                </c:pt>
                <c:pt idx="743">
                  <c:v>17540</c:v>
                </c:pt>
                <c:pt idx="744">
                  <c:v>18670</c:v>
                </c:pt>
                <c:pt idx="745">
                  <c:v>19240</c:v>
                </c:pt>
                <c:pt idx="746">
                  <c:v>21140</c:v>
                </c:pt>
                <c:pt idx="747">
                  <c:v>21590</c:v>
                </c:pt>
                <c:pt idx="748">
                  <c:v>23000</c:v>
                </c:pt>
                <c:pt idx="749">
                  <c:v>20300</c:v>
                </c:pt>
                <c:pt idx="750">
                  <c:v>21210</c:v>
                </c:pt>
                <c:pt idx="751">
                  <c:v>20820</c:v>
                </c:pt>
                <c:pt idx="752">
                  <c:v>20050</c:v>
                </c:pt>
                <c:pt idx="753">
                  <c:v>18890</c:v>
                </c:pt>
                <c:pt idx="754">
                  <c:v>18380</c:v>
                </c:pt>
                <c:pt idx="755">
                  <c:v>18540</c:v>
                </c:pt>
                <c:pt idx="756">
                  <c:v>18170</c:v>
                </c:pt>
                <c:pt idx="757">
                  <c:v>18360</c:v>
                </c:pt>
                <c:pt idx="758">
                  <c:v>19890</c:v>
                </c:pt>
                <c:pt idx="759">
                  <c:v>20260</c:v>
                </c:pt>
                <c:pt idx="760">
                  <c:v>19230</c:v>
                </c:pt>
                <c:pt idx="761">
                  <c:v>19410</c:v>
                </c:pt>
                <c:pt idx="762">
                  <c:v>18800</c:v>
                </c:pt>
                <c:pt idx="763">
                  <c:v>18240</c:v>
                </c:pt>
                <c:pt idx="764">
                  <c:v>18390</c:v>
                </c:pt>
                <c:pt idx="765">
                  <c:v>18780</c:v>
                </c:pt>
                <c:pt idx="766">
                  <c:v>19520</c:v>
                </c:pt>
                <c:pt idx="767">
                  <c:v>20100</c:v>
                </c:pt>
                <c:pt idx="768">
                  <c:v>20290</c:v>
                </c:pt>
                <c:pt idx="769">
                  <c:v>20830</c:v>
                </c:pt>
                <c:pt idx="770">
                  <c:v>21680</c:v>
                </c:pt>
                <c:pt idx="771">
                  <c:v>21360</c:v>
                </c:pt>
                <c:pt idx="772">
                  <c:v>20780</c:v>
                </c:pt>
                <c:pt idx="773">
                  <c:v>20670</c:v>
                </c:pt>
                <c:pt idx="774">
                  <c:v>19230</c:v>
                </c:pt>
                <c:pt idx="775">
                  <c:v>18000</c:v>
                </c:pt>
                <c:pt idx="776">
                  <c:v>17270</c:v>
                </c:pt>
                <c:pt idx="777">
                  <c:v>17020</c:v>
                </c:pt>
                <c:pt idx="778">
                  <c:v>16900</c:v>
                </c:pt>
                <c:pt idx="779">
                  <c:v>16590</c:v>
                </c:pt>
                <c:pt idx="780">
                  <c:v>16610</c:v>
                </c:pt>
                <c:pt idx="781">
                  <c:v>16700</c:v>
                </c:pt>
                <c:pt idx="782">
                  <c:v>16940</c:v>
                </c:pt>
                <c:pt idx="783">
                  <c:v>17450</c:v>
                </c:pt>
                <c:pt idx="784">
                  <c:v>17260</c:v>
                </c:pt>
                <c:pt idx="785">
                  <c:v>18990</c:v>
                </c:pt>
                <c:pt idx="786">
                  <c:v>19250</c:v>
                </c:pt>
                <c:pt idx="787">
                  <c:v>18960</c:v>
                </c:pt>
                <c:pt idx="788">
                  <c:v>19600</c:v>
                </c:pt>
                <c:pt idx="789">
                  <c:v>19730</c:v>
                </c:pt>
                <c:pt idx="790">
                  <c:v>17940</c:v>
                </c:pt>
                <c:pt idx="791">
                  <c:v>18510</c:v>
                </c:pt>
                <c:pt idx="792">
                  <c:v>18170</c:v>
                </c:pt>
                <c:pt idx="793">
                  <c:v>17700</c:v>
                </c:pt>
                <c:pt idx="794">
                  <c:v>18310</c:v>
                </c:pt>
                <c:pt idx="795">
                  <c:v>19660</c:v>
                </c:pt>
                <c:pt idx="796">
                  <c:v>17700</c:v>
                </c:pt>
                <c:pt idx="797">
                  <c:v>17270</c:v>
                </c:pt>
                <c:pt idx="798">
                  <c:v>18410</c:v>
                </c:pt>
                <c:pt idx="799">
                  <c:v>16800</c:v>
                </c:pt>
                <c:pt idx="800">
                  <c:v>16450</c:v>
                </c:pt>
                <c:pt idx="801">
                  <c:v>15910</c:v>
                </c:pt>
                <c:pt idx="802">
                  <c:v>15700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13:30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8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46 h 16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20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04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55921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D9AE03A-8F69-A0AD-2D5B-D1052D4C4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22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13:30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13:30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143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97</v>
      </c>
      <c r="M1" s="184"/>
      <c r="N1" s="183"/>
      <c r="O1" s="183" t="s">
        <v>96</v>
      </c>
      <c r="P1" s="183"/>
      <c r="Q1" s="183"/>
      <c r="R1" s="183"/>
      <c r="S1" s="183"/>
      <c r="T1" s="180" t="s">
        <v>95</v>
      </c>
      <c r="U1" s="180"/>
      <c r="V1"/>
      <c r="W1"/>
      <c r="X1" s="182" t="s">
        <v>94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93</v>
      </c>
      <c r="C2" s="178"/>
      <c r="D2" s="177"/>
      <c r="E2" s="176" t="s">
        <v>92</v>
      </c>
      <c r="F2" s="175"/>
      <c r="G2" s="174"/>
      <c r="H2" s="173" t="s">
        <v>91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90</v>
      </c>
      <c r="R2" s="162"/>
      <c r="S2" s="164"/>
      <c r="T2" s="162"/>
      <c r="U2" s="163"/>
      <c r="V2" s="162"/>
      <c r="W2" s="161"/>
      <c r="X2" s="2" t="s">
        <v>89</v>
      </c>
    </row>
    <row r="3" spans="2:55" ht="15.75" thickBot="1">
      <c r="B3" s="160" t="s">
        <v>88</v>
      </c>
      <c r="C3" s="145"/>
      <c r="D3" s="159" t="s">
        <v>87</v>
      </c>
      <c r="E3" s="109" t="s">
        <v>88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8.6111111111111124E-2</v>
      </c>
      <c r="AI3" s="148">
        <f>Janvier_2026!BA5</f>
        <v>1.9277777777777778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124</v>
      </c>
      <c r="AI4" s="131">
        <f>$W$1450/60/24</f>
        <v>8.6111111111111124E-2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VLOOKUP($E5,$B$9:$R$2617,17,0)</f>
        <v>0.23680555555555599</v>
      </c>
      <c r="H5" s="124">
        <f>MAX(B9:B1448)</f>
        <v>9.8000000000000007</v>
      </c>
      <c r="I5" s="123"/>
      <c r="J5" s="122">
        <f>VLOOKUP($H5,$B$9:$R$2617,17,0)</f>
        <v>0.55208333333333304</v>
      </c>
      <c r="K5" s="90">
        <f>MAX(E9:F1448)</f>
        <v>20.2</v>
      </c>
      <c r="L5" s="105"/>
      <c r="M5" s="121">
        <f>VLOOKUP($K5,$F$9:$R$2617,13,0)</f>
        <v>0.30069444444444399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3.888888888888889E-2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8.6111111111111124E-2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20.2</v>
      </c>
      <c r="L6" s="105"/>
      <c r="M6" s="104"/>
      <c r="N6" s="139"/>
      <c r="O6" s="103" t="s">
        <v>18</v>
      </c>
      <c r="P6" s="102"/>
      <c r="Q6" s="98">
        <f>SUM(V9:V368)/60/24</f>
        <v>3.888888888888889E-2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/>
      <c r="L7" s="89"/>
      <c r="M7" s="88">
        <f>VLOOKUP($K5,$G$9:$R$1448,12,0)</f>
        <v>6.3888888888888898E-2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20.2</v>
      </c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7.1</v>
      </c>
      <c r="C492" s="2">
        <v>88</v>
      </c>
      <c r="D492" s="2">
        <v>5.2</v>
      </c>
      <c r="E492" s="2">
        <v>5.7</v>
      </c>
      <c r="F492" s="2">
        <v>7.6</v>
      </c>
      <c r="G492" s="2">
        <v>11.9</v>
      </c>
      <c r="H492" s="2">
        <v>1006.8</v>
      </c>
      <c r="I492" s="2">
        <v>0</v>
      </c>
      <c r="J492" s="2">
        <v>0</v>
      </c>
      <c r="K492" s="2">
        <v>0</v>
      </c>
      <c r="L492" s="2">
        <v>0.1</v>
      </c>
      <c r="M492" s="2">
        <v>2.2000000000000002</v>
      </c>
      <c r="N492">
        <v>15.5</v>
      </c>
      <c r="O492">
        <v>15.5</v>
      </c>
      <c r="P492">
        <v>6</v>
      </c>
      <c r="Q492">
        <v>6.1</v>
      </c>
      <c r="R492" s="5">
        <v>0.33541666666666697</v>
      </c>
      <c r="T492" s="13">
        <f t="shared" si="12"/>
        <v>6.1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7.1</v>
      </c>
      <c r="C493" s="2">
        <v>88</v>
      </c>
      <c r="D493" s="2">
        <v>5.2</v>
      </c>
      <c r="E493" s="2">
        <v>5.6</v>
      </c>
      <c r="F493" s="2">
        <v>8.3000000000000007</v>
      </c>
      <c r="G493" s="2">
        <v>9</v>
      </c>
      <c r="H493" s="2">
        <v>1006.8</v>
      </c>
      <c r="I493" s="2">
        <v>0</v>
      </c>
      <c r="J493" s="2">
        <v>0</v>
      </c>
      <c r="K493" s="2">
        <v>0</v>
      </c>
      <c r="L493" s="2">
        <v>0.1</v>
      </c>
      <c r="M493" s="2">
        <v>2.2000000000000002</v>
      </c>
      <c r="N493">
        <v>15.5</v>
      </c>
      <c r="O493">
        <v>15.5</v>
      </c>
      <c r="P493">
        <v>6</v>
      </c>
      <c r="Q493">
        <v>6.1</v>
      </c>
      <c r="R493" s="5">
        <v>0.33611111111111103</v>
      </c>
      <c r="T493" s="13">
        <f t="shared" si="12"/>
        <v>6.1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7.1</v>
      </c>
      <c r="C494" s="2">
        <v>88</v>
      </c>
      <c r="D494" s="2">
        <v>5.2</v>
      </c>
      <c r="E494" s="2">
        <v>6.5</v>
      </c>
      <c r="F494" s="2">
        <v>5</v>
      </c>
      <c r="G494" s="2">
        <v>11.9</v>
      </c>
      <c r="H494" s="2">
        <v>1006.8</v>
      </c>
      <c r="I494" s="2">
        <v>0</v>
      </c>
      <c r="J494" s="2">
        <v>0</v>
      </c>
      <c r="K494" s="2">
        <v>0</v>
      </c>
      <c r="L494" s="2">
        <v>0.1</v>
      </c>
      <c r="M494" s="2">
        <v>2.2000000000000002</v>
      </c>
      <c r="N494">
        <v>15.5</v>
      </c>
      <c r="O494">
        <v>15.5</v>
      </c>
      <c r="P494">
        <v>6.1</v>
      </c>
      <c r="Q494">
        <v>6.1</v>
      </c>
      <c r="R494" s="5">
        <v>0.33680555555555602</v>
      </c>
      <c r="T494" s="13">
        <f t="shared" si="12"/>
        <v>6.1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7.1</v>
      </c>
      <c r="C495" s="2">
        <v>88</v>
      </c>
      <c r="D495" s="2">
        <v>5.2</v>
      </c>
      <c r="E495" s="2">
        <v>5.9</v>
      </c>
      <c r="F495" s="2">
        <v>6.8</v>
      </c>
      <c r="G495" s="2">
        <v>6.8</v>
      </c>
      <c r="H495" s="2">
        <v>1006.9</v>
      </c>
      <c r="I495" s="2">
        <v>0</v>
      </c>
      <c r="J495" s="2">
        <v>0</v>
      </c>
      <c r="K495" s="2">
        <v>0</v>
      </c>
      <c r="L495" s="2">
        <v>0.1</v>
      </c>
      <c r="M495" s="2">
        <v>2.2000000000000002</v>
      </c>
      <c r="N495">
        <v>15.5</v>
      </c>
      <c r="O495">
        <v>15.5</v>
      </c>
      <c r="P495">
        <v>6.1</v>
      </c>
      <c r="Q495">
        <v>6.1</v>
      </c>
      <c r="R495" s="5">
        <v>0.33750000000000002</v>
      </c>
      <c r="T495" s="13">
        <f t="shared" si="12"/>
        <v>6.1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7.1</v>
      </c>
      <c r="C496" s="2">
        <v>88</v>
      </c>
      <c r="D496" s="2">
        <v>5.2</v>
      </c>
      <c r="E496" s="2">
        <v>4.5</v>
      </c>
      <c r="F496" s="2">
        <v>14</v>
      </c>
      <c r="G496" s="2">
        <v>15.5</v>
      </c>
      <c r="H496" s="2">
        <v>1006.8</v>
      </c>
      <c r="I496" s="2">
        <v>0</v>
      </c>
      <c r="J496" s="2">
        <v>0</v>
      </c>
      <c r="K496" s="2">
        <v>0</v>
      </c>
      <c r="L496" s="2">
        <v>0.1</v>
      </c>
      <c r="M496" s="2">
        <v>2.2000000000000002</v>
      </c>
      <c r="N496">
        <v>15.5</v>
      </c>
      <c r="O496">
        <v>15.5</v>
      </c>
      <c r="P496">
        <v>6.1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7.1</v>
      </c>
      <c r="C497" s="2">
        <v>88</v>
      </c>
      <c r="D497" s="2">
        <v>5.2</v>
      </c>
      <c r="E497" s="2">
        <v>5.3</v>
      </c>
      <c r="F497" s="2">
        <v>9.4</v>
      </c>
      <c r="G497" s="2">
        <v>12.6</v>
      </c>
      <c r="H497" s="2">
        <v>1006.8</v>
      </c>
      <c r="I497" s="2">
        <v>0</v>
      </c>
      <c r="J497" s="2">
        <v>0</v>
      </c>
      <c r="K497" s="2">
        <v>0</v>
      </c>
      <c r="L497" s="2">
        <v>0.1</v>
      </c>
      <c r="M497" s="2">
        <v>2.2000000000000002</v>
      </c>
      <c r="N497">
        <v>15.5</v>
      </c>
      <c r="O497">
        <v>15.5</v>
      </c>
      <c r="P497">
        <v>6.1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7.1</v>
      </c>
      <c r="C498" s="2">
        <v>88</v>
      </c>
      <c r="D498" s="2">
        <v>5.2</v>
      </c>
      <c r="E498" s="2">
        <v>6.1</v>
      </c>
      <c r="F498" s="2">
        <v>6.1</v>
      </c>
      <c r="G498" s="2">
        <v>7.6</v>
      </c>
      <c r="H498" s="2">
        <v>1006.7</v>
      </c>
      <c r="I498" s="2">
        <v>0</v>
      </c>
      <c r="J498" s="2">
        <v>0</v>
      </c>
      <c r="K498" s="2">
        <v>0</v>
      </c>
      <c r="L498" s="2">
        <v>0.1</v>
      </c>
      <c r="M498" s="2">
        <v>2.2000000000000002</v>
      </c>
      <c r="N498">
        <v>15.5</v>
      </c>
      <c r="O498">
        <v>15.5</v>
      </c>
      <c r="P498">
        <v>6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</v>
      </c>
      <c r="C499" s="2">
        <v>88</v>
      </c>
      <c r="D499" s="2">
        <v>5.0999999999999996</v>
      </c>
      <c r="E499" s="2">
        <v>7</v>
      </c>
      <c r="F499" s="2">
        <v>3.2</v>
      </c>
      <c r="G499" s="2">
        <v>6.5</v>
      </c>
      <c r="H499" s="2">
        <v>1006.8</v>
      </c>
      <c r="I499" s="2">
        <v>0</v>
      </c>
      <c r="J499" s="2">
        <v>0</v>
      </c>
      <c r="K499" s="2">
        <v>0</v>
      </c>
      <c r="L499" s="2">
        <v>0.1</v>
      </c>
      <c r="M499" s="2">
        <v>2.2000000000000002</v>
      </c>
      <c r="N499">
        <v>15.5</v>
      </c>
      <c r="O499">
        <v>15.5</v>
      </c>
      <c r="P499">
        <v>6</v>
      </c>
      <c r="Q499">
        <v>6.1</v>
      </c>
      <c r="R499" s="5">
        <v>0.34027777777777801</v>
      </c>
      <c r="T499" s="13">
        <f t="shared" si="12"/>
        <v>6.1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</v>
      </c>
      <c r="C500" s="2">
        <v>88</v>
      </c>
      <c r="D500" s="2">
        <v>5.0999999999999996</v>
      </c>
      <c r="E500" s="2">
        <v>6.1</v>
      </c>
      <c r="F500" s="2">
        <v>5.8</v>
      </c>
      <c r="G500" s="2">
        <v>8.3000000000000007</v>
      </c>
      <c r="H500" s="2">
        <v>1006.8</v>
      </c>
      <c r="I500" s="2">
        <v>0</v>
      </c>
      <c r="J500" s="2">
        <v>0</v>
      </c>
      <c r="K500" s="2">
        <v>0</v>
      </c>
      <c r="L500" s="2">
        <v>0.1</v>
      </c>
      <c r="M500" s="2">
        <v>2.2000000000000002</v>
      </c>
      <c r="N500">
        <v>15.5</v>
      </c>
      <c r="O500">
        <v>15.5</v>
      </c>
      <c r="P500">
        <v>6.1</v>
      </c>
      <c r="Q500">
        <v>6.1</v>
      </c>
      <c r="R500" s="5">
        <v>0.34097222222222201</v>
      </c>
      <c r="T500" s="13">
        <f t="shared" si="12"/>
        <v>6.1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</v>
      </c>
      <c r="C501" s="2">
        <v>88</v>
      </c>
      <c r="D501" s="2">
        <v>5.0999999999999996</v>
      </c>
      <c r="E501" s="2">
        <v>6.2</v>
      </c>
      <c r="F501" s="2">
        <v>5.4</v>
      </c>
      <c r="G501" s="2">
        <v>7.2</v>
      </c>
      <c r="H501" s="2">
        <v>1006.9</v>
      </c>
      <c r="I501" s="2">
        <v>0</v>
      </c>
      <c r="J501" s="2">
        <v>0</v>
      </c>
      <c r="K501" s="2">
        <v>0</v>
      </c>
      <c r="L501" s="2">
        <v>0.1</v>
      </c>
      <c r="M501" s="2">
        <v>2.2000000000000002</v>
      </c>
      <c r="N501">
        <v>15.5</v>
      </c>
      <c r="O501">
        <v>15.5</v>
      </c>
      <c r="P501">
        <v>6.1</v>
      </c>
      <c r="Q501">
        <v>6.1</v>
      </c>
      <c r="R501" s="5">
        <v>0.34166666666666701</v>
      </c>
      <c r="T501" s="13">
        <f t="shared" si="12"/>
        <v>6.1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</v>
      </c>
      <c r="C502" s="2">
        <v>88</v>
      </c>
      <c r="D502" s="2">
        <v>5.0999999999999996</v>
      </c>
      <c r="E502" s="2">
        <v>7</v>
      </c>
      <c r="F502" s="2">
        <v>4.3</v>
      </c>
      <c r="G502" s="2">
        <v>7.9</v>
      </c>
      <c r="H502" s="2">
        <v>1006.8</v>
      </c>
      <c r="I502" s="2">
        <v>0</v>
      </c>
      <c r="J502" s="2">
        <v>0</v>
      </c>
      <c r="K502" s="2">
        <v>0</v>
      </c>
      <c r="L502" s="2">
        <v>0.1</v>
      </c>
      <c r="M502" s="2">
        <v>2.2000000000000002</v>
      </c>
      <c r="N502">
        <v>15.5</v>
      </c>
      <c r="O502">
        <v>15.5</v>
      </c>
      <c r="P502">
        <v>6</v>
      </c>
      <c r="Q502">
        <v>6.1</v>
      </c>
      <c r="R502" s="5">
        <v>0.34236111111111101</v>
      </c>
      <c r="T502" s="13">
        <f t="shared" si="12"/>
        <v>6.1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</v>
      </c>
      <c r="C503" s="2">
        <v>88</v>
      </c>
      <c r="D503" s="2">
        <v>5.0999999999999996</v>
      </c>
      <c r="E503" s="2">
        <v>5.5</v>
      </c>
      <c r="F503" s="2">
        <v>7.9</v>
      </c>
      <c r="G503" s="2">
        <v>10.1</v>
      </c>
      <c r="H503" s="2">
        <v>1006.9</v>
      </c>
      <c r="I503" s="2">
        <v>0</v>
      </c>
      <c r="J503" s="2">
        <v>0</v>
      </c>
      <c r="K503" s="2">
        <v>0</v>
      </c>
      <c r="L503" s="2">
        <v>0.1</v>
      </c>
      <c r="M503" s="2">
        <v>2.2000000000000002</v>
      </c>
      <c r="N503">
        <v>15.5</v>
      </c>
      <c r="O503">
        <v>15.5</v>
      </c>
      <c r="P503">
        <v>6</v>
      </c>
      <c r="Q503">
        <v>6.1</v>
      </c>
      <c r="R503" s="5">
        <v>0.343055555555556</v>
      </c>
      <c r="T503" s="13">
        <f t="shared" si="12"/>
        <v>6.1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</v>
      </c>
      <c r="C504" s="2">
        <v>88</v>
      </c>
      <c r="D504" s="2">
        <v>5.0999999999999996</v>
      </c>
      <c r="E504" s="2">
        <v>6</v>
      </c>
      <c r="F504" s="2">
        <v>6.1</v>
      </c>
      <c r="G504" s="2">
        <v>7.9</v>
      </c>
      <c r="H504" s="2">
        <v>1006.7</v>
      </c>
      <c r="I504" s="2">
        <v>0</v>
      </c>
      <c r="J504" s="2">
        <v>0</v>
      </c>
      <c r="K504" s="2">
        <v>0</v>
      </c>
      <c r="L504" s="2">
        <v>0.1</v>
      </c>
      <c r="M504" s="2">
        <v>2.2000000000000002</v>
      </c>
      <c r="N504">
        <v>15.5</v>
      </c>
      <c r="O504">
        <v>15.5</v>
      </c>
      <c r="P504">
        <v>6</v>
      </c>
      <c r="Q504">
        <v>6.1</v>
      </c>
      <c r="R504" s="5">
        <v>0.34375</v>
      </c>
      <c r="T504" s="13">
        <f t="shared" si="12"/>
        <v>6.1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</v>
      </c>
      <c r="C505" s="2">
        <v>88</v>
      </c>
      <c r="D505" s="2">
        <v>5.0999999999999996</v>
      </c>
      <c r="E505" s="2">
        <v>5.0999999999999996</v>
      </c>
      <c r="F505" s="2">
        <v>10.1</v>
      </c>
      <c r="G505" s="2">
        <v>10.1</v>
      </c>
      <c r="H505" s="2">
        <v>1006.9</v>
      </c>
      <c r="I505" s="2">
        <v>0</v>
      </c>
      <c r="J505" s="2">
        <v>0</v>
      </c>
      <c r="K505" s="2">
        <v>0</v>
      </c>
      <c r="L505" s="2">
        <v>0.1</v>
      </c>
      <c r="M505" s="2">
        <v>2.2000000000000002</v>
      </c>
      <c r="N505">
        <v>15.5</v>
      </c>
      <c r="O505">
        <v>15.5</v>
      </c>
      <c r="P505">
        <v>6</v>
      </c>
      <c r="Q505">
        <v>6.1</v>
      </c>
      <c r="R505" s="5">
        <v>0.344444444444444</v>
      </c>
      <c r="T505" s="13">
        <f t="shared" si="12"/>
        <v>6.1</v>
      </c>
      <c r="U505" s="13">
        <f t="shared" si="13"/>
        <v>-3.9000000000000004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</v>
      </c>
      <c r="C506" s="2">
        <v>88</v>
      </c>
      <c r="D506" s="2">
        <v>5.0999999999999996</v>
      </c>
      <c r="E506" s="2">
        <v>5.3</v>
      </c>
      <c r="F506" s="2">
        <v>8.6</v>
      </c>
      <c r="G506" s="2">
        <v>13</v>
      </c>
      <c r="H506" s="2">
        <v>1006.7</v>
      </c>
      <c r="I506" s="2">
        <v>0</v>
      </c>
      <c r="J506" s="2">
        <v>0</v>
      </c>
      <c r="K506" s="2">
        <v>0</v>
      </c>
      <c r="L506" s="2">
        <v>0.1</v>
      </c>
      <c r="M506" s="2">
        <v>2.2000000000000002</v>
      </c>
      <c r="N506">
        <v>15.5</v>
      </c>
      <c r="O506">
        <v>15.5</v>
      </c>
      <c r="P506">
        <v>6</v>
      </c>
      <c r="Q506">
        <v>6.1</v>
      </c>
      <c r="R506" s="5">
        <v>0.34513888888888899</v>
      </c>
      <c r="T506" s="13">
        <f t="shared" si="12"/>
        <v>6.1</v>
      </c>
      <c r="U506" s="13">
        <f t="shared" si="13"/>
        <v>-3.9000000000000004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</v>
      </c>
      <c r="C507" s="2">
        <v>88</v>
      </c>
      <c r="D507" s="2">
        <v>5.0999999999999996</v>
      </c>
      <c r="E507" s="2">
        <v>6.4</v>
      </c>
      <c r="F507" s="2">
        <v>5</v>
      </c>
      <c r="G507" s="2">
        <v>8.6</v>
      </c>
      <c r="H507" s="2">
        <v>1006.8</v>
      </c>
      <c r="I507" s="2">
        <v>0</v>
      </c>
      <c r="J507" s="2">
        <v>0</v>
      </c>
      <c r="K507" s="2">
        <v>0</v>
      </c>
      <c r="L507" s="2">
        <v>0.1</v>
      </c>
      <c r="M507" s="2">
        <v>2.2000000000000002</v>
      </c>
      <c r="N507">
        <v>15.5</v>
      </c>
      <c r="O507">
        <v>15.5</v>
      </c>
      <c r="P507">
        <v>6</v>
      </c>
      <c r="Q507">
        <v>6.1</v>
      </c>
      <c r="R507" s="5">
        <v>0.34583333333333299</v>
      </c>
      <c r="T507" s="13">
        <f t="shared" si="12"/>
        <v>6.1</v>
      </c>
      <c r="U507" s="13">
        <f t="shared" si="13"/>
        <v>-3.9000000000000004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</v>
      </c>
      <c r="C508" s="2">
        <v>88</v>
      </c>
      <c r="D508" s="2">
        <v>5.0999999999999996</v>
      </c>
      <c r="E508" s="2">
        <v>6.2</v>
      </c>
      <c r="F508" s="2">
        <v>5.4</v>
      </c>
      <c r="G508" s="2">
        <v>7.2</v>
      </c>
      <c r="H508" s="2">
        <v>1006.8</v>
      </c>
      <c r="I508" s="2">
        <v>0</v>
      </c>
      <c r="J508" s="2">
        <v>0</v>
      </c>
      <c r="K508" s="2">
        <v>0</v>
      </c>
      <c r="L508" s="2">
        <v>0.1</v>
      </c>
      <c r="M508" s="2">
        <v>2.2000000000000002</v>
      </c>
      <c r="N508">
        <v>15.5</v>
      </c>
      <c r="O508">
        <v>15.5</v>
      </c>
      <c r="P508">
        <v>6</v>
      </c>
      <c r="Q508">
        <v>6.1</v>
      </c>
      <c r="R508" s="5">
        <v>0.34652777777777799</v>
      </c>
      <c r="T508" s="13">
        <f t="shared" si="12"/>
        <v>6.1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</v>
      </c>
      <c r="C509" s="2">
        <v>89</v>
      </c>
      <c r="D509" s="2">
        <v>5.3</v>
      </c>
      <c r="E509" s="2">
        <v>6.1</v>
      </c>
      <c r="F509" s="2">
        <v>5.8</v>
      </c>
      <c r="G509" s="2">
        <v>8.3000000000000007</v>
      </c>
      <c r="H509" s="2">
        <v>1006.7</v>
      </c>
      <c r="I509" s="2">
        <v>0</v>
      </c>
      <c r="J509" s="2">
        <v>0</v>
      </c>
      <c r="K509" s="2">
        <v>0</v>
      </c>
      <c r="L509" s="2">
        <v>0.1</v>
      </c>
      <c r="M509" s="2">
        <v>2.2000000000000002</v>
      </c>
      <c r="N509">
        <v>15.5</v>
      </c>
      <c r="O509">
        <v>15.5</v>
      </c>
      <c r="P509">
        <v>6</v>
      </c>
      <c r="Q509">
        <v>6.1</v>
      </c>
      <c r="R509" s="5">
        <v>0.34722222222222199</v>
      </c>
      <c r="T509" s="13">
        <f t="shared" si="12"/>
        <v>6.1</v>
      </c>
      <c r="U509" s="13">
        <f t="shared" si="13"/>
        <v>-3.9000000000000004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</v>
      </c>
      <c r="C510" s="2">
        <v>89</v>
      </c>
      <c r="D510" s="2">
        <v>5.3</v>
      </c>
      <c r="E510" s="2">
        <v>7</v>
      </c>
      <c r="F510" s="2">
        <v>3.2</v>
      </c>
      <c r="G510" s="2">
        <v>6.8</v>
      </c>
      <c r="H510" s="2">
        <v>1006.6</v>
      </c>
      <c r="I510" s="2">
        <v>0</v>
      </c>
      <c r="J510" s="2">
        <v>0</v>
      </c>
      <c r="K510" s="2">
        <v>0</v>
      </c>
      <c r="L510" s="2">
        <v>0.1</v>
      </c>
      <c r="M510" s="2">
        <v>2.2000000000000002</v>
      </c>
      <c r="N510">
        <v>15.5</v>
      </c>
      <c r="O510">
        <v>15.5</v>
      </c>
      <c r="P510">
        <v>6</v>
      </c>
      <c r="Q510">
        <v>6.1</v>
      </c>
      <c r="R510" s="5">
        <v>0.34791666666666698</v>
      </c>
      <c r="T510" s="13">
        <f t="shared" si="12"/>
        <v>6.1</v>
      </c>
      <c r="U510" s="13">
        <f t="shared" si="13"/>
        <v>-3.9000000000000004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</v>
      </c>
      <c r="C511" s="2">
        <v>89</v>
      </c>
      <c r="D511" s="2">
        <v>5.3</v>
      </c>
      <c r="E511" s="2">
        <v>4.8</v>
      </c>
      <c r="F511" s="2">
        <v>11.2</v>
      </c>
      <c r="G511" s="2">
        <v>13.3</v>
      </c>
      <c r="H511" s="2">
        <v>1006.9</v>
      </c>
      <c r="I511" s="2">
        <v>10</v>
      </c>
      <c r="J511" s="2">
        <v>0</v>
      </c>
      <c r="K511" s="2">
        <v>0</v>
      </c>
      <c r="L511" s="2">
        <v>0.1</v>
      </c>
      <c r="M511" s="2">
        <v>2.2000000000000002</v>
      </c>
      <c r="N511">
        <v>15.5</v>
      </c>
      <c r="O511">
        <v>15.5</v>
      </c>
      <c r="P511">
        <v>6</v>
      </c>
      <c r="Q511">
        <v>6.1</v>
      </c>
      <c r="R511" s="5">
        <v>0.34861111111111098</v>
      </c>
      <c r="T511" s="13">
        <f t="shared" si="12"/>
        <v>6.1</v>
      </c>
      <c r="U511" s="13">
        <f t="shared" si="13"/>
        <v>-3.9000000000000004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</v>
      </c>
      <c r="C512" s="2">
        <v>89</v>
      </c>
      <c r="D512" s="2">
        <v>5.3</v>
      </c>
      <c r="E512" s="2">
        <v>5.2</v>
      </c>
      <c r="F512" s="2">
        <v>9.4</v>
      </c>
      <c r="G512" s="2">
        <v>9.4</v>
      </c>
      <c r="H512" s="2">
        <v>1006.7</v>
      </c>
      <c r="I512" s="2">
        <v>10</v>
      </c>
      <c r="J512" s="2">
        <v>0</v>
      </c>
      <c r="K512" s="2">
        <v>0</v>
      </c>
      <c r="L512" s="2">
        <v>0.1</v>
      </c>
      <c r="M512" s="2">
        <v>2.2000000000000002</v>
      </c>
      <c r="N512">
        <v>15.5</v>
      </c>
      <c r="O512">
        <v>15.5</v>
      </c>
      <c r="P512">
        <v>6</v>
      </c>
      <c r="Q512">
        <v>6.1</v>
      </c>
      <c r="R512" s="5">
        <v>0.34930555555555598</v>
      </c>
      <c r="T512" s="13">
        <f t="shared" si="12"/>
        <v>6.1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</v>
      </c>
      <c r="C513" s="2">
        <v>89</v>
      </c>
      <c r="D513" s="2">
        <v>5.3</v>
      </c>
      <c r="E513" s="2">
        <v>5.6</v>
      </c>
      <c r="F513" s="2">
        <v>7.6</v>
      </c>
      <c r="G513" s="2">
        <v>8.3000000000000007</v>
      </c>
      <c r="H513" s="2">
        <v>1006.8</v>
      </c>
      <c r="I513" s="2">
        <v>10</v>
      </c>
      <c r="J513" s="2">
        <v>0</v>
      </c>
      <c r="K513" s="2">
        <v>0</v>
      </c>
      <c r="L513" s="2">
        <v>0.1</v>
      </c>
      <c r="M513" s="2">
        <v>2.2000000000000002</v>
      </c>
      <c r="N513">
        <v>15.5</v>
      </c>
      <c r="O513">
        <v>15.5</v>
      </c>
      <c r="P513">
        <v>6</v>
      </c>
      <c r="Q513">
        <v>6.1</v>
      </c>
      <c r="R513" s="5">
        <v>0.35</v>
      </c>
      <c r="T513" s="13">
        <f t="shared" si="12"/>
        <v>6.1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</v>
      </c>
      <c r="C514" s="2">
        <v>89</v>
      </c>
      <c r="D514" s="2">
        <v>5.3</v>
      </c>
      <c r="E514" s="2">
        <v>7</v>
      </c>
      <c r="F514" s="2">
        <v>4.3</v>
      </c>
      <c r="G514" s="2">
        <v>5.4</v>
      </c>
      <c r="H514" s="2">
        <v>1006.7</v>
      </c>
      <c r="I514" s="2">
        <v>10</v>
      </c>
      <c r="J514" s="2">
        <v>0</v>
      </c>
      <c r="K514" s="2">
        <v>0</v>
      </c>
      <c r="L514" s="2">
        <v>0.1</v>
      </c>
      <c r="M514" s="2">
        <v>2.2000000000000002</v>
      </c>
      <c r="N514">
        <v>15.5</v>
      </c>
      <c r="O514">
        <v>15.5</v>
      </c>
      <c r="P514">
        <v>6</v>
      </c>
      <c r="Q514">
        <v>6.1</v>
      </c>
      <c r="R514" s="5">
        <v>0.35069444444444398</v>
      </c>
      <c r="T514" s="13">
        <f t="shared" si="12"/>
        <v>6.1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</v>
      </c>
      <c r="C515" s="2">
        <v>89</v>
      </c>
      <c r="D515" s="2">
        <v>5.3</v>
      </c>
      <c r="E515" s="2">
        <v>5.5</v>
      </c>
      <c r="F515" s="2">
        <v>7.9</v>
      </c>
      <c r="G515" s="2">
        <v>10.8</v>
      </c>
      <c r="H515" s="2">
        <v>1006.7</v>
      </c>
      <c r="I515" s="2">
        <v>20</v>
      </c>
      <c r="J515" s="2">
        <v>0</v>
      </c>
      <c r="K515" s="2">
        <v>0</v>
      </c>
      <c r="L515" s="2">
        <v>0.1</v>
      </c>
      <c r="M515" s="2">
        <v>2.2000000000000002</v>
      </c>
      <c r="N515">
        <v>15.5</v>
      </c>
      <c r="O515">
        <v>15.5</v>
      </c>
      <c r="P515">
        <v>6</v>
      </c>
      <c r="Q515">
        <v>6.1</v>
      </c>
      <c r="R515" s="5">
        <v>0.35138888888888897</v>
      </c>
      <c r="T515" s="13">
        <f t="shared" si="12"/>
        <v>6.1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</v>
      </c>
      <c r="C516" s="2">
        <v>89</v>
      </c>
      <c r="D516" s="2">
        <v>5.3</v>
      </c>
      <c r="E516" s="2">
        <v>5.3</v>
      </c>
      <c r="F516" s="2">
        <v>8.6</v>
      </c>
      <c r="G516" s="2">
        <v>9.4</v>
      </c>
      <c r="H516" s="2">
        <v>1006.6</v>
      </c>
      <c r="I516" s="2">
        <v>20</v>
      </c>
      <c r="J516" s="2">
        <v>0</v>
      </c>
      <c r="K516" s="2">
        <v>0</v>
      </c>
      <c r="L516" s="2">
        <v>0.1</v>
      </c>
      <c r="M516" s="2">
        <v>2.2000000000000002</v>
      </c>
      <c r="N516">
        <v>15.5</v>
      </c>
      <c r="O516">
        <v>15.5</v>
      </c>
      <c r="P516">
        <v>6</v>
      </c>
      <c r="Q516">
        <v>6.1</v>
      </c>
      <c r="R516" s="5">
        <v>0.35208333333333303</v>
      </c>
      <c r="T516" s="13">
        <f t="shared" si="12"/>
        <v>6.1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</v>
      </c>
      <c r="C517" s="2">
        <v>89</v>
      </c>
      <c r="D517" s="2">
        <v>5.3</v>
      </c>
      <c r="E517" s="2">
        <v>5.7</v>
      </c>
      <c r="F517" s="2">
        <v>7.2</v>
      </c>
      <c r="G517" s="2">
        <v>10.8</v>
      </c>
      <c r="H517" s="2">
        <v>1006.9</v>
      </c>
      <c r="I517" s="2">
        <v>20</v>
      </c>
      <c r="J517" s="2">
        <v>0</v>
      </c>
      <c r="K517" s="2">
        <v>0</v>
      </c>
      <c r="L517" s="2">
        <v>0.1</v>
      </c>
      <c r="M517" s="2">
        <v>2.2000000000000002</v>
      </c>
      <c r="N517">
        <v>15.5</v>
      </c>
      <c r="O517">
        <v>15.5</v>
      </c>
      <c r="P517">
        <v>6</v>
      </c>
      <c r="Q517">
        <v>6.1</v>
      </c>
      <c r="R517" s="5">
        <v>0.35277777777777802</v>
      </c>
      <c r="T517" s="13">
        <f t="shared" si="12"/>
        <v>6.1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</v>
      </c>
      <c r="C518" s="2">
        <v>89</v>
      </c>
      <c r="D518" s="2">
        <v>5.3</v>
      </c>
      <c r="E518" s="2">
        <v>4.8</v>
      </c>
      <c r="F518" s="2">
        <v>11.5</v>
      </c>
      <c r="G518" s="2">
        <v>12.2</v>
      </c>
      <c r="H518" s="2">
        <v>1006.6</v>
      </c>
      <c r="I518" s="2">
        <v>30</v>
      </c>
      <c r="J518" s="2">
        <v>0</v>
      </c>
      <c r="K518" s="2">
        <v>0</v>
      </c>
      <c r="L518" s="2">
        <v>0.1</v>
      </c>
      <c r="M518" s="2">
        <v>2.2000000000000002</v>
      </c>
      <c r="N518">
        <v>15.5</v>
      </c>
      <c r="O518">
        <v>15.5</v>
      </c>
      <c r="P518">
        <v>6</v>
      </c>
      <c r="Q518">
        <v>6.1</v>
      </c>
      <c r="R518" s="5">
        <v>0.35347222222222202</v>
      </c>
      <c r="T518" s="13">
        <f t="shared" si="12"/>
        <v>6.1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</v>
      </c>
      <c r="C519" s="2">
        <v>89</v>
      </c>
      <c r="D519" s="2">
        <v>5.3</v>
      </c>
      <c r="E519" s="2">
        <v>5.8</v>
      </c>
      <c r="F519" s="2">
        <v>6.8</v>
      </c>
      <c r="G519" s="2">
        <v>10.8</v>
      </c>
      <c r="H519" s="2">
        <v>1006.7</v>
      </c>
      <c r="I519" s="2">
        <v>40</v>
      </c>
      <c r="J519" s="2">
        <v>0</v>
      </c>
      <c r="K519" s="2">
        <v>0</v>
      </c>
      <c r="L519" s="2">
        <v>0.1</v>
      </c>
      <c r="M519" s="2">
        <v>2.2000000000000002</v>
      </c>
      <c r="N519">
        <v>15.5</v>
      </c>
      <c r="O519">
        <v>15.5</v>
      </c>
      <c r="P519">
        <v>6</v>
      </c>
      <c r="Q519">
        <v>6.1</v>
      </c>
      <c r="R519" s="5">
        <v>0.35416666666666702</v>
      </c>
      <c r="T519" s="13">
        <f t="shared" si="12"/>
        <v>6.1</v>
      </c>
      <c r="U519" s="13">
        <f t="shared" si="13"/>
        <v>-3.9000000000000004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</v>
      </c>
      <c r="C520" s="2">
        <v>89</v>
      </c>
      <c r="D520" s="2">
        <v>5.3</v>
      </c>
      <c r="E520" s="2">
        <v>7</v>
      </c>
      <c r="F520" s="2">
        <v>4</v>
      </c>
      <c r="G520" s="2">
        <v>5</v>
      </c>
      <c r="H520" s="2">
        <v>1006.9</v>
      </c>
      <c r="I520" s="2">
        <v>40</v>
      </c>
      <c r="J520" s="2">
        <v>0</v>
      </c>
      <c r="K520" s="2">
        <v>0</v>
      </c>
      <c r="L520" s="2">
        <v>0.1</v>
      </c>
      <c r="M520" s="2">
        <v>2.2000000000000002</v>
      </c>
      <c r="N520">
        <v>15.5</v>
      </c>
      <c r="O520">
        <v>15.5</v>
      </c>
      <c r="P520">
        <v>6</v>
      </c>
      <c r="Q520">
        <v>6.1</v>
      </c>
      <c r="R520" s="5">
        <v>0.35486111111111102</v>
      </c>
      <c r="T520" s="13">
        <f t="shared" si="12"/>
        <v>6.1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</v>
      </c>
      <c r="C521" s="2">
        <v>89</v>
      </c>
      <c r="D521" s="2">
        <v>5.3</v>
      </c>
      <c r="E521" s="2">
        <v>5.6</v>
      </c>
      <c r="F521" s="2">
        <v>7.6</v>
      </c>
      <c r="G521" s="2">
        <v>12.6</v>
      </c>
      <c r="H521" s="2">
        <v>1006.8</v>
      </c>
      <c r="I521" s="2">
        <v>50</v>
      </c>
      <c r="J521" s="2">
        <v>0</v>
      </c>
      <c r="K521" s="2">
        <v>0</v>
      </c>
      <c r="L521" s="2">
        <v>0.1</v>
      </c>
      <c r="M521" s="2">
        <v>2.2000000000000002</v>
      </c>
      <c r="N521">
        <v>15.5</v>
      </c>
      <c r="O521">
        <v>15.5</v>
      </c>
      <c r="P521">
        <v>6</v>
      </c>
      <c r="Q521">
        <v>6.1</v>
      </c>
      <c r="R521" s="5">
        <v>0.35555555555555601</v>
      </c>
      <c r="T521" s="13">
        <f t="shared" si="12"/>
        <v>6.1</v>
      </c>
      <c r="U521" s="13">
        <f t="shared" si="13"/>
        <v>-3.9000000000000004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</v>
      </c>
      <c r="C522" s="2">
        <v>89</v>
      </c>
      <c r="D522" s="2">
        <v>5.3</v>
      </c>
      <c r="E522" s="2">
        <v>5.7</v>
      </c>
      <c r="F522" s="2">
        <v>7.2</v>
      </c>
      <c r="G522" s="2">
        <v>7.9</v>
      </c>
      <c r="H522" s="2">
        <v>1006.8</v>
      </c>
      <c r="I522" s="2">
        <v>60</v>
      </c>
      <c r="J522" s="2">
        <v>0</v>
      </c>
      <c r="K522" s="2">
        <v>0</v>
      </c>
      <c r="L522" s="2">
        <v>0.1</v>
      </c>
      <c r="M522" s="2">
        <v>2.2000000000000002</v>
      </c>
      <c r="N522">
        <v>15.5</v>
      </c>
      <c r="O522">
        <v>15.5</v>
      </c>
      <c r="P522">
        <v>6</v>
      </c>
      <c r="Q522">
        <v>6.1</v>
      </c>
      <c r="R522" s="5">
        <v>0.35625000000000001</v>
      </c>
      <c r="T522" s="13">
        <f t="shared" si="12"/>
        <v>6.1</v>
      </c>
      <c r="U522" s="13">
        <f t="shared" si="13"/>
        <v>-3.9000000000000004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</v>
      </c>
      <c r="C523" s="2">
        <v>89</v>
      </c>
      <c r="D523" s="2">
        <v>5.3</v>
      </c>
      <c r="E523" s="2">
        <v>6.1</v>
      </c>
      <c r="F523" s="2">
        <v>5.8</v>
      </c>
      <c r="G523" s="2">
        <v>9.4</v>
      </c>
      <c r="H523" s="2">
        <v>1006.6</v>
      </c>
      <c r="I523" s="2">
        <v>70</v>
      </c>
      <c r="J523" s="2">
        <v>0</v>
      </c>
      <c r="K523" s="2">
        <v>0</v>
      </c>
      <c r="L523" s="2">
        <v>0.1</v>
      </c>
      <c r="M523" s="2">
        <v>2.2000000000000002</v>
      </c>
      <c r="N523">
        <v>15.5</v>
      </c>
      <c r="O523">
        <v>15.5</v>
      </c>
      <c r="P523">
        <v>6</v>
      </c>
      <c r="Q523">
        <v>6.1</v>
      </c>
      <c r="R523" s="5">
        <v>0.35694444444444401</v>
      </c>
      <c r="T523" s="13">
        <f t="shared" si="12"/>
        <v>6.1</v>
      </c>
      <c r="U523" s="13">
        <f t="shared" si="13"/>
        <v>-3.9000000000000004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</v>
      </c>
      <c r="C524" s="2">
        <v>89</v>
      </c>
      <c r="D524" s="2">
        <v>5.3</v>
      </c>
      <c r="E524" s="2">
        <v>5.5</v>
      </c>
      <c r="F524" s="2">
        <v>7.9</v>
      </c>
      <c r="G524" s="2">
        <v>10.4</v>
      </c>
      <c r="H524" s="2">
        <v>1006.9</v>
      </c>
      <c r="I524" s="2">
        <v>90</v>
      </c>
      <c r="J524" s="2">
        <v>0</v>
      </c>
      <c r="K524" s="2">
        <v>0</v>
      </c>
      <c r="L524" s="2">
        <v>0.1</v>
      </c>
      <c r="M524" s="2">
        <v>2.2000000000000002</v>
      </c>
      <c r="N524">
        <v>15.5</v>
      </c>
      <c r="O524">
        <v>15.5</v>
      </c>
      <c r="P524">
        <v>6</v>
      </c>
      <c r="Q524">
        <v>6.1</v>
      </c>
      <c r="R524" s="5">
        <v>0.35763888888888901</v>
      </c>
      <c r="T524" s="13">
        <f t="shared" si="12"/>
        <v>6.1</v>
      </c>
      <c r="U524" s="13">
        <f t="shared" si="13"/>
        <v>-3.9000000000000004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</v>
      </c>
      <c r="C525" s="2">
        <v>89</v>
      </c>
      <c r="D525" s="2">
        <v>5.3</v>
      </c>
      <c r="E525" s="2">
        <v>6.2</v>
      </c>
      <c r="F525" s="2">
        <v>5.4</v>
      </c>
      <c r="G525" s="2">
        <v>9</v>
      </c>
      <c r="H525" s="2">
        <v>1006.8</v>
      </c>
      <c r="I525" s="2">
        <v>100</v>
      </c>
      <c r="J525" s="2">
        <v>0</v>
      </c>
      <c r="K525" s="2">
        <v>0</v>
      </c>
      <c r="L525" s="2">
        <v>0.1</v>
      </c>
      <c r="M525" s="2">
        <v>2.2000000000000002</v>
      </c>
      <c r="N525">
        <v>15.5</v>
      </c>
      <c r="O525">
        <v>15.5</v>
      </c>
      <c r="P525">
        <v>6</v>
      </c>
      <c r="Q525">
        <v>6.1</v>
      </c>
      <c r="R525" s="5">
        <v>0.358333333333333</v>
      </c>
      <c r="T525" s="13">
        <f t="shared" si="12"/>
        <v>6.1</v>
      </c>
      <c r="U525" s="13">
        <f t="shared" si="13"/>
        <v>-3.9000000000000004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</v>
      </c>
      <c r="C526" s="2">
        <v>89</v>
      </c>
      <c r="D526" s="2">
        <v>5.3</v>
      </c>
      <c r="E526" s="2">
        <v>5.0999999999999996</v>
      </c>
      <c r="F526" s="2">
        <v>9.6999999999999993</v>
      </c>
      <c r="G526" s="2">
        <v>11.2</v>
      </c>
      <c r="H526" s="2">
        <v>1006.7</v>
      </c>
      <c r="I526" s="2">
        <v>120</v>
      </c>
      <c r="J526" s="2">
        <v>0</v>
      </c>
      <c r="K526" s="2">
        <v>0</v>
      </c>
      <c r="L526" s="2">
        <v>0.1</v>
      </c>
      <c r="M526" s="2">
        <v>2.2000000000000002</v>
      </c>
      <c r="N526">
        <v>15.5</v>
      </c>
      <c r="O526">
        <v>15.5</v>
      </c>
      <c r="P526">
        <v>6</v>
      </c>
      <c r="Q526">
        <v>6.1</v>
      </c>
      <c r="R526" s="5">
        <v>0.359027777777778</v>
      </c>
      <c r="T526" s="13">
        <f t="shared" si="12"/>
        <v>6.1</v>
      </c>
      <c r="U526" s="13">
        <f t="shared" si="13"/>
        <v>-3.9000000000000004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</v>
      </c>
      <c r="C527" s="2">
        <v>89</v>
      </c>
      <c r="D527" s="2">
        <v>5.3</v>
      </c>
      <c r="E527" s="2">
        <v>5.3</v>
      </c>
      <c r="F527" s="2">
        <v>9</v>
      </c>
      <c r="G527" s="2">
        <v>9</v>
      </c>
      <c r="H527" s="2">
        <v>1006.7</v>
      </c>
      <c r="I527" s="2">
        <v>130</v>
      </c>
      <c r="J527" s="2">
        <v>0</v>
      </c>
      <c r="K527" s="2">
        <v>0</v>
      </c>
      <c r="L527" s="2">
        <v>0.1</v>
      </c>
      <c r="M527" s="2">
        <v>2.2000000000000002</v>
      </c>
      <c r="N527">
        <v>15.5</v>
      </c>
      <c r="O527">
        <v>15.5</v>
      </c>
      <c r="P527">
        <v>6</v>
      </c>
      <c r="Q527">
        <v>6.1</v>
      </c>
      <c r="R527" s="5">
        <v>0.359722222222222</v>
      </c>
      <c r="T527" s="13">
        <f t="shared" ref="T527:T590" si="16">MAX(P527,Q527)</f>
        <v>6.1</v>
      </c>
      <c r="U527" s="13">
        <f t="shared" si="13"/>
        <v>-3.9000000000000004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</v>
      </c>
      <c r="C528" s="2">
        <v>89</v>
      </c>
      <c r="D528" s="2">
        <v>5.3</v>
      </c>
      <c r="E528" s="2">
        <v>6.1</v>
      </c>
      <c r="F528" s="2">
        <v>5.8</v>
      </c>
      <c r="G528" s="2">
        <v>9.6999999999999993</v>
      </c>
      <c r="H528" s="2">
        <v>1006.9</v>
      </c>
      <c r="I528" s="2">
        <v>150</v>
      </c>
      <c r="J528" s="2">
        <v>0</v>
      </c>
      <c r="K528" s="2">
        <v>0</v>
      </c>
      <c r="L528" s="2">
        <v>0.1</v>
      </c>
      <c r="M528" s="2">
        <v>2.2000000000000002</v>
      </c>
      <c r="N528">
        <v>15.5</v>
      </c>
      <c r="O528">
        <v>15.5</v>
      </c>
      <c r="P528">
        <v>6</v>
      </c>
      <c r="Q528">
        <v>6.1</v>
      </c>
      <c r="R528" s="5">
        <v>0.360416666666667</v>
      </c>
      <c r="T528" s="13">
        <f t="shared" si="16"/>
        <v>6.1</v>
      </c>
      <c r="U528" s="13">
        <f t="shared" ref="U528:U591" si="17">(T528-B528)-3</f>
        <v>-3.9000000000000004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</v>
      </c>
      <c r="C529" s="2">
        <v>89</v>
      </c>
      <c r="D529" s="2">
        <v>5.3</v>
      </c>
      <c r="E529" s="2">
        <v>6.2</v>
      </c>
      <c r="F529" s="2">
        <v>5.4</v>
      </c>
      <c r="G529" s="2">
        <v>7.9</v>
      </c>
      <c r="H529" s="2">
        <v>1007</v>
      </c>
      <c r="I529" s="2">
        <v>180</v>
      </c>
      <c r="J529" s="2">
        <v>0</v>
      </c>
      <c r="K529" s="2">
        <v>0</v>
      </c>
      <c r="L529" s="2">
        <v>0.1</v>
      </c>
      <c r="M529" s="2">
        <v>2.2000000000000002</v>
      </c>
      <c r="N529">
        <v>15.5</v>
      </c>
      <c r="O529">
        <v>15.5</v>
      </c>
      <c r="P529">
        <v>6</v>
      </c>
      <c r="Q529">
        <v>6.1</v>
      </c>
      <c r="R529" s="5">
        <v>0.36111111111111099</v>
      </c>
      <c r="T529" s="13">
        <f t="shared" si="16"/>
        <v>6.1</v>
      </c>
      <c r="U529" s="13">
        <f t="shared" si="17"/>
        <v>-3.9000000000000004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</v>
      </c>
      <c r="C530" s="2">
        <v>89</v>
      </c>
      <c r="D530" s="2">
        <v>5.3</v>
      </c>
      <c r="E530" s="2">
        <v>7</v>
      </c>
      <c r="F530" s="2">
        <v>3.6</v>
      </c>
      <c r="G530" s="2">
        <v>9</v>
      </c>
      <c r="H530" s="2">
        <v>1006.7</v>
      </c>
      <c r="I530" s="2">
        <v>200</v>
      </c>
      <c r="J530" s="2">
        <v>0</v>
      </c>
      <c r="K530" s="2">
        <v>0</v>
      </c>
      <c r="L530" s="2">
        <v>0.1</v>
      </c>
      <c r="M530" s="2">
        <v>2.2000000000000002</v>
      </c>
      <c r="N530">
        <v>15.5</v>
      </c>
      <c r="O530">
        <v>15.5</v>
      </c>
      <c r="P530">
        <v>6</v>
      </c>
      <c r="Q530">
        <v>6.1</v>
      </c>
      <c r="R530" s="5">
        <v>0.36180555555555599</v>
      </c>
      <c r="T530" s="13">
        <f t="shared" si="16"/>
        <v>6.1</v>
      </c>
      <c r="U530" s="13">
        <f t="shared" si="17"/>
        <v>-3.9000000000000004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89</v>
      </c>
      <c r="D531" s="2">
        <v>5.3</v>
      </c>
      <c r="E531" s="2">
        <v>6</v>
      </c>
      <c r="F531" s="2">
        <v>6.1</v>
      </c>
      <c r="G531" s="2">
        <v>7.2</v>
      </c>
      <c r="H531" s="2">
        <v>1006.8</v>
      </c>
      <c r="I531" s="2">
        <v>220</v>
      </c>
      <c r="J531" s="2">
        <v>0</v>
      </c>
      <c r="K531" s="2">
        <v>0</v>
      </c>
      <c r="L531" s="2">
        <v>0.1</v>
      </c>
      <c r="M531" s="2">
        <v>2.2000000000000002</v>
      </c>
      <c r="N531">
        <v>15.5</v>
      </c>
      <c r="O531">
        <v>15.5</v>
      </c>
      <c r="P531">
        <v>6</v>
      </c>
      <c r="Q531">
        <v>6.1</v>
      </c>
      <c r="R531" s="5">
        <v>0.36249999999999999</v>
      </c>
      <c r="T531" s="13">
        <f t="shared" si="16"/>
        <v>6.1</v>
      </c>
      <c r="U531" s="13">
        <f t="shared" si="17"/>
        <v>-3.9000000000000004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89</v>
      </c>
      <c r="D532" s="2">
        <v>5.3</v>
      </c>
      <c r="E532" s="2">
        <v>6.4</v>
      </c>
      <c r="F532" s="2">
        <v>5</v>
      </c>
      <c r="G532" s="2">
        <v>8.3000000000000007</v>
      </c>
      <c r="H532" s="2">
        <v>1006.7</v>
      </c>
      <c r="I532" s="2">
        <v>240</v>
      </c>
      <c r="J532" s="2">
        <v>0</v>
      </c>
      <c r="K532" s="2">
        <v>0</v>
      </c>
      <c r="L532" s="2">
        <v>0.1</v>
      </c>
      <c r="M532" s="2">
        <v>2.2000000000000002</v>
      </c>
      <c r="N532">
        <v>15.5</v>
      </c>
      <c r="O532">
        <v>15.5</v>
      </c>
      <c r="P532">
        <v>6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6.9</v>
      </c>
      <c r="C533" s="2">
        <v>89</v>
      </c>
      <c r="D533" s="2">
        <v>5.2</v>
      </c>
      <c r="E533" s="2">
        <v>4.2</v>
      </c>
      <c r="F533" s="2">
        <v>14.8</v>
      </c>
      <c r="G533" s="2">
        <v>14.8</v>
      </c>
      <c r="H533" s="2">
        <v>1006.7</v>
      </c>
      <c r="I533" s="2">
        <v>270</v>
      </c>
      <c r="J533" s="2">
        <v>0</v>
      </c>
      <c r="K533" s="2">
        <v>0</v>
      </c>
      <c r="L533" s="2">
        <v>0.1</v>
      </c>
      <c r="M533" s="2">
        <v>2.2000000000000002</v>
      </c>
      <c r="N533">
        <v>15.5</v>
      </c>
      <c r="O533">
        <v>15.5</v>
      </c>
      <c r="P533">
        <v>6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89</v>
      </c>
      <c r="D534" s="2">
        <v>5.3</v>
      </c>
      <c r="E534" s="2">
        <v>6.2</v>
      </c>
      <c r="F534" s="2">
        <v>5.4</v>
      </c>
      <c r="G534" s="2">
        <v>6.1</v>
      </c>
      <c r="H534" s="2">
        <v>1006.8</v>
      </c>
      <c r="I534" s="2">
        <v>300</v>
      </c>
      <c r="J534" s="2">
        <v>0</v>
      </c>
      <c r="K534" s="2">
        <v>0</v>
      </c>
      <c r="L534" s="2">
        <v>0.1</v>
      </c>
      <c r="M534" s="2">
        <v>2.2000000000000002</v>
      </c>
      <c r="N534">
        <v>15.5</v>
      </c>
      <c r="O534">
        <v>15.5</v>
      </c>
      <c r="P534">
        <v>6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89</v>
      </c>
      <c r="D535" s="2">
        <v>5.2</v>
      </c>
      <c r="E535" s="2">
        <v>5</v>
      </c>
      <c r="F535" s="2">
        <v>9.4</v>
      </c>
      <c r="G535" s="2">
        <v>9.4</v>
      </c>
      <c r="H535" s="2">
        <v>1006.7</v>
      </c>
      <c r="I535" s="2">
        <v>330</v>
      </c>
      <c r="J535" s="2">
        <v>0</v>
      </c>
      <c r="K535" s="2">
        <v>0</v>
      </c>
      <c r="L535" s="2">
        <v>0.1</v>
      </c>
      <c r="M535" s="2">
        <v>2.2000000000000002</v>
      </c>
      <c r="N535">
        <v>15.5</v>
      </c>
      <c r="O535">
        <v>15.5</v>
      </c>
      <c r="P535">
        <v>6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89</v>
      </c>
      <c r="D536" s="2">
        <v>5.2</v>
      </c>
      <c r="E536" s="2">
        <v>4.5999999999999996</v>
      </c>
      <c r="F536" s="2">
        <v>11.5</v>
      </c>
      <c r="G536" s="2">
        <v>12.2</v>
      </c>
      <c r="H536" s="2">
        <v>1006.9</v>
      </c>
      <c r="I536" s="2">
        <v>360</v>
      </c>
      <c r="J536" s="2">
        <v>0</v>
      </c>
      <c r="K536" s="2">
        <v>0</v>
      </c>
      <c r="L536" s="2">
        <v>0.1</v>
      </c>
      <c r="M536" s="2">
        <v>2.2000000000000002</v>
      </c>
      <c r="N536">
        <v>15.5</v>
      </c>
      <c r="O536">
        <v>15.5</v>
      </c>
      <c r="P536">
        <v>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-3.8000000000000007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89</v>
      </c>
      <c r="D537" s="2">
        <v>5.2</v>
      </c>
      <c r="E537" s="2">
        <v>5</v>
      </c>
      <c r="F537" s="2">
        <v>10.1</v>
      </c>
      <c r="G537" s="2">
        <v>13.7</v>
      </c>
      <c r="H537" s="2">
        <v>1006.9</v>
      </c>
      <c r="I537" s="2">
        <v>390</v>
      </c>
      <c r="J537" s="2">
        <v>0</v>
      </c>
      <c r="K537" s="2">
        <v>0</v>
      </c>
      <c r="L537" s="2">
        <v>0.1</v>
      </c>
      <c r="M537" s="2">
        <v>2.2000000000000002</v>
      </c>
      <c r="N537">
        <v>15.5</v>
      </c>
      <c r="O537">
        <v>15.5</v>
      </c>
      <c r="P537">
        <v>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-3.8000000000000007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89</v>
      </c>
      <c r="D538" s="2">
        <v>5.3</v>
      </c>
      <c r="E538" s="2">
        <v>5.6</v>
      </c>
      <c r="F538" s="2">
        <v>7.6</v>
      </c>
      <c r="G538" s="2">
        <v>10.8</v>
      </c>
      <c r="H538" s="2">
        <v>1007</v>
      </c>
      <c r="I538" s="2">
        <v>420</v>
      </c>
      <c r="J538" s="2">
        <v>0</v>
      </c>
      <c r="K538" s="2">
        <v>0</v>
      </c>
      <c r="L538" s="2">
        <v>0.1</v>
      </c>
      <c r="M538" s="2">
        <v>2.2000000000000002</v>
      </c>
      <c r="N538">
        <v>15.5</v>
      </c>
      <c r="O538">
        <v>15.5</v>
      </c>
      <c r="P538">
        <v>6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89</v>
      </c>
      <c r="D539" s="2">
        <v>5.3</v>
      </c>
      <c r="E539" s="2">
        <v>6.1</v>
      </c>
      <c r="F539" s="2">
        <v>5.8</v>
      </c>
      <c r="G539" s="2">
        <v>10.1</v>
      </c>
      <c r="H539" s="2">
        <v>1007.1</v>
      </c>
      <c r="I539" s="2">
        <v>470</v>
      </c>
      <c r="J539" s="2">
        <v>0</v>
      </c>
      <c r="K539" s="2">
        <v>0</v>
      </c>
      <c r="L539" s="2">
        <v>0.1</v>
      </c>
      <c r="M539" s="2">
        <v>2.2000000000000002</v>
      </c>
      <c r="N539">
        <v>15.5</v>
      </c>
      <c r="O539">
        <v>15.5</v>
      </c>
      <c r="P539">
        <v>6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</v>
      </c>
      <c r="C540" s="2">
        <v>89</v>
      </c>
      <c r="D540" s="2">
        <v>5.3</v>
      </c>
      <c r="E540" s="2">
        <v>6.2</v>
      </c>
      <c r="F540" s="2">
        <v>5.4</v>
      </c>
      <c r="G540" s="2">
        <v>9.6999999999999993</v>
      </c>
      <c r="H540" s="2">
        <v>1006.8</v>
      </c>
      <c r="I540" s="2">
        <v>510</v>
      </c>
      <c r="J540" s="2">
        <v>0</v>
      </c>
      <c r="K540" s="2">
        <v>0</v>
      </c>
      <c r="L540" s="2">
        <v>0.1</v>
      </c>
      <c r="M540" s="2">
        <v>2.2000000000000002</v>
      </c>
      <c r="N540">
        <v>15.5</v>
      </c>
      <c r="O540">
        <v>15.5</v>
      </c>
      <c r="P540">
        <v>6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-3.9000000000000004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6.9</v>
      </c>
      <c r="C541" s="2">
        <v>89</v>
      </c>
      <c r="D541" s="2">
        <v>5.2</v>
      </c>
      <c r="E541" s="2">
        <v>5.2</v>
      </c>
      <c r="F541" s="2">
        <v>9</v>
      </c>
      <c r="G541" s="2">
        <v>9.6999999999999993</v>
      </c>
      <c r="H541" s="2">
        <v>1007</v>
      </c>
      <c r="I541" s="2">
        <v>560</v>
      </c>
      <c r="J541" s="2">
        <v>0</v>
      </c>
      <c r="K541" s="2">
        <v>0</v>
      </c>
      <c r="L541" s="2">
        <v>0.1</v>
      </c>
      <c r="M541" s="2">
        <v>2.2000000000000002</v>
      </c>
      <c r="N541">
        <v>15.5</v>
      </c>
      <c r="O541">
        <v>15.5</v>
      </c>
      <c r="P541">
        <v>6</v>
      </c>
      <c r="Q541">
        <v>6.1</v>
      </c>
      <c r="R541" s="5">
        <v>0.36944444444444402</v>
      </c>
      <c r="T541" s="13">
        <f t="shared" si="16"/>
        <v>6.1</v>
      </c>
      <c r="U541" s="13">
        <f t="shared" si="17"/>
        <v>-3.8000000000000007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</v>
      </c>
      <c r="C542" s="2">
        <v>89</v>
      </c>
      <c r="D542" s="2">
        <v>5.3</v>
      </c>
      <c r="E542" s="2">
        <v>5.6</v>
      </c>
      <c r="F542" s="2">
        <v>7.6</v>
      </c>
      <c r="G542" s="2">
        <v>11.5</v>
      </c>
      <c r="H542" s="2">
        <v>1006.9</v>
      </c>
      <c r="I542" s="2">
        <v>610</v>
      </c>
      <c r="J542" s="2">
        <v>0</v>
      </c>
      <c r="K542" s="2">
        <v>0</v>
      </c>
      <c r="L542" s="2">
        <v>0.1</v>
      </c>
      <c r="M542" s="2">
        <v>2.2000000000000002</v>
      </c>
      <c r="N542">
        <v>15.5</v>
      </c>
      <c r="O542">
        <v>15.5</v>
      </c>
      <c r="P542">
        <v>6</v>
      </c>
      <c r="Q542">
        <v>6.1</v>
      </c>
      <c r="R542" s="5">
        <v>0.37013888888888902</v>
      </c>
      <c r="T542" s="13">
        <f t="shared" si="16"/>
        <v>6.1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</v>
      </c>
      <c r="C543" s="2">
        <v>89</v>
      </c>
      <c r="D543" s="2">
        <v>5.3</v>
      </c>
      <c r="E543" s="2">
        <v>5.2</v>
      </c>
      <c r="F543" s="2">
        <v>9.4</v>
      </c>
      <c r="G543" s="2">
        <v>9.4</v>
      </c>
      <c r="H543" s="2">
        <v>1007</v>
      </c>
      <c r="I543" s="2">
        <v>660</v>
      </c>
      <c r="J543" s="2">
        <v>0</v>
      </c>
      <c r="K543" s="2">
        <v>0</v>
      </c>
      <c r="L543" s="2">
        <v>0.1</v>
      </c>
      <c r="M543" s="2">
        <v>2.2000000000000002</v>
      </c>
      <c r="N543">
        <v>15.5</v>
      </c>
      <c r="O543">
        <v>15.5</v>
      </c>
      <c r="P543">
        <v>6</v>
      </c>
      <c r="Q543">
        <v>6.1</v>
      </c>
      <c r="R543" s="5">
        <v>0.37083333333333302</v>
      </c>
      <c r="T543" s="13">
        <f t="shared" si="16"/>
        <v>6.1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</v>
      </c>
      <c r="C544" s="2">
        <v>89</v>
      </c>
      <c r="D544" s="2">
        <v>5.3</v>
      </c>
      <c r="E544" s="2">
        <v>6</v>
      </c>
      <c r="F544" s="2">
        <v>6.1</v>
      </c>
      <c r="G544" s="2">
        <v>8.6</v>
      </c>
      <c r="H544" s="2">
        <v>1006.9</v>
      </c>
      <c r="I544" s="2">
        <v>710</v>
      </c>
      <c r="J544" s="2">
        <v>0</v>
      </c>
      <c r="K544" s="2">
        <v>0</v>
      </c>
      <c r="L544" s="2">
        <v>0.1</v>
      </c>
      <c r="M544" s="2">
        <v>2.2000000000000002</v>
      </c>
      <c r="N544">
        <v>15.5</v>
      </c>
      <c r="O544">
        <v>15.5</v>
      </c>
      <c r="P544">
        <v>6</v>
      </c>
      <c r="Q544">
        <v>6.1</v>
      </c>
      <c r="R544" s="5">
        <v>0.37152777777777801</v>
      </c>
      <c r="T544" s="13">
        <f t="shared" si="16"/>
        <v>6.1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</v>
      </c>
      <c r="C545" s="2">
        <v>89</v>
      </c>
      <c r="D545" s="2">
        <v>5.3</v>
      </c>
      <c r="E545" s="2">
        <v>5.4</v>
      </c>
      <c r="F545" s="2">
        <v>8.3000000000000007</v>
      </c>
      <c r="G545" s="2">
        <v>8.3000000000000007</v>
      </c>
      <c r="H545" s="2">
        <v>1006.9</v>
      </c>
      <c r="I545" s="2">
        <v>770</v>
      </c>
      <c r="J545" s="2">
        <v>0</v>
      </c>
      <c r="K545" s="2">
        <v>0</v>
      </c>
      <c r="L545" s="2">
        <v>0.1</v>
      </c>
      <c r="M545" s="2">
        <v>2.2000000000000002</v>
      </c>
      <c r="N545">
        <v>15.5</v>
      </c>
      <c r="O545">
        <v>15.5</v>
      </c>
      <c r="P545">
        <v>6</v>
      </c>
      <c r="Q545">
        <v>6.1</v>
      </c>
      <c r="R545" s="5">
        <v>0.37222222222222201</v>
      </c>
      <c r="T545" s="13">
        <f t="shared" si="16"/>
        <v>6.1</v>
      </c>
      <c r="U545" s="13">
        <f t="shared" si="17"/>
        <v>-3.9000000000000004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6.9</v>
      </c>
      <c r="C546" s="2">
        <v>89</v>
      </c>
      <c r="D546" s="2">
        <v>5.2</v>
      </c>
      <c r="E546" s="2">
        <v>6</v>
      </c>
      <c r="F546" s="2">
        <v>5.8</v>
      </c>
      <c r="G546" s="2">
        <v>7.9</v>
      </c>
      <c r="H546" s="2">
        <v>1006.8</v>
      </c>
      <c r="I546" s="2">
        <v>840</v>
      </c>
      <c r="J546" s="2">
        <v>0</v>
      </c>
      <c r="K546" s="2">
        <v>0</v>
      </c>
      <c r="L546" s="2">
        <v>0.1</v>
      </c>
      <c r="M546" s="2">
        <v>2.2000000000000002</v>
      </c>
      <c r="N546">
        <v>15.5</v>
      </c>
      <c r="O546">
        <v>15.5</v>
      </c>
      <c r="P546">
        <v>6</v>
      </c>
      <c r="Q546">
        <v>6.1</v>
      </c>
      <c r="R546" s="5">
        <v>0.37291666666666701</v>
      </c>
      <c r="T546" s="13">
        <f t="shared" si="16"/>
        <v>6.1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6.9</v>
      </c>
      <c r="C547" s="2">
        <v>89</v>
      </c>
      <c r="D547" s="2">
        <v>5.2</v>
      </c>
      <c r="E547" s="2">
        <v>5.6</v>
      </c>
      <c r="F547" s="2">
        <v>7.2</v>
      </c>
      <c r="G547" s="2">
        <v>7.6</v>
      </c>
      <c r="H547" s="2">
        <v>1007</v>
      </c>
      <c r="I547" s="2">
        <v>910</v>
      </c>
      <c r="J547" s="2">
        <v>0</v>
      </c>
      <c r="K547" s="2">
        <v>0</v>
      </c>
      <c r="L547" s="2">
        <v>0.1</v>
      </c>
      <c r="M547" s="2">
        <v>2.2000000000000002</v>
      </c>
      <c r="N547">
        <v>15.5</v>
      </c>
      <c r="O547">
        <v>15.5</v>
      </c>
      <c r="P547">
        <v>6</v>
      </c>
      <c r="Q547">
        <v>6.1</v>
      </c>
      <c r="R547" s="5">
        <v>0.37361111111111101</v>
      </c>
      <c r="T547" s="13">
        <f t="shared" si="16"/>
        <v>6.1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6.9</v>
      </c>
      <c r="C548" s="2">
        <v>89</v>
      </c>
      <c r="D548" s="2">
        <v>5.2</v>
      </c>
      <c r="E548" s="2">
        <v>5.6</v>
      </c>
      <c r="F548" s="2">
        <v>6.8</v>
      </c>
      <c r="G548" s="2">
        <v>8.3000000000000007</v>
      </c>
      <c r="H548" s="2">
        <v>1007</v>
      </c>
      <c r="I548" s="2">
        <v>990</v>
      </c>
      <c r="J548" s="2">
        <v>0</v>
      </c>
      <c r="K548" s="2">
        <v>0</v>
      </c>
      <c r="L548" s="2">
        <v>0.1</v>
      </c>
      <c r="M548" s="2">
        <v>2.2000000000000002</v>
      </c>
      <c r="N548">
        <v>15.5</v>
      </c>
      <c r="O548">
        <v>15.5</v>
      </c>
      <c r="P548">
        <v>6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89</v>
      </c>
      <c r="D549" s="2">
        <v>5.2</v>
      </c>
      <c r="E549" s="2">
        <v>6</v>
      </c>
      <c r="F549" s="2">
        <v>5.8</v>
      </c>
      <c r="G549" s="2">
        <v>7.6</v>
      </c>
      <c r="H549" s="2">
        <v>1006.9</v>
      </c>
      <c r="I549" s="2">
        <v>1060</v>
      </c>
      <c r="J549" s="2">
        <v>0</v>
      </c>
      <c r="K549" s="2">
        <v>0</v>
      </c>
      <c r="L549" s="2">
        <v>0.1</v>
      </c>
      <c r="M549" s="2">
        <v>2.2000000000000002</v>
      </c>
      <c r="N549">
        <v>15.5</v>
      </c>
      <c r="O549">
        <v>15.5</v>
      </c>
      <c r="P549">
        <v>6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-3.8000000000000007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</v>
      </c>
      <c r="C550" s="2">
        <v>89</v>
      </c>
      <c r="D550" s="2">
        <v>5.3</v>
      </c>
      <c r="E550" s="2">
        <v>6.1</v>
      </c>
      <c r="F550" s="2">
        <v>5.8</v>
      </c>
      <c r="G550" s="2">
        <v>10.1</v>
      </c>
      <c r="H550" s="2">
        <v>1006.9</v>
      </c>
      <c r="I550" s="2">
        <v>1120</v>
      </c>
      <c r="J550" s="2">
        <v>0</v>
      </c>
      <c r="K550" s="2">
        <v>0</v>
      </c>
      <c r="L550" s="2">
        <v>0.1</v>
      </c>
      <c r="M550" s="2">
        <v>2.2000000000000002</v>
      </c>
      <c r="N550">
        <v>15.5</v>
      </c>
      <c r="O550">
        <v>15.5</v>
      </c>
      <c r="P550">
        <v>6.1</v>
      </c>
      <c r="Q550">
        <v>6.2</v>
      </c>
      <c r="R550" s="5">
        <v>0.375694444444444</v>
      </c>
      <c r="T550" s="13">
        <f t="shared" si="16"/>
        <v>6.2</v>
      </c>
      <c r="U550" s="13">
        <f t="shared" si="17"/>
        <v>-3.8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</v>
      </c>
      <c r="C551" s="2">
        <v>89</v>
      </c>
      <c r="D551" s="2">
        <v>5.3</v>
      </c>
      <c r="E551" s="2">
        <v>5.8</v>
      </c>
      <c r="F551" s="2">
        <v>6.8</v>
      </c>
      <c r="G551" s="2">
        <v>9.4</v>
      </c>
      <c r="H551" s="2">
        <v>1006.9</v>
      </c>
      <c r="I551" s="2">
        <v>1160</v>
      </c>
      <c r="J551" s="2">
        <v>0</v>
      </c>
      <c r="K551" s="2">
        <v>0</v>
      </c>
      <c r="L551" s="2">
        <v>0.1</v>
      </c>
      <c r="M551" s="2">
        <v>2.2000000000000002</v>
      </c>
      <c r="N551">
        <v>15.5</v>
      </c>
      <c r="O551">
        <v>15.5</v>
      </c>
      <c r="P551">
        <v>6.1</v>
      </c>
      <c r="Q551">
        <v>6.2</v>
      </c>
      <c r="R551" s="5">
        <v>0.37638888888888899</v>
      </c>
      <c r="T551" s="13">
        <f t="shared" si="16"/>
        <v>6.2</v>
      </c>
      <c r="U551" s="13">
        <f t="shared" si="17"/>
        <v>-3.8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</v>
      </c>
      <c r="C552" s="2">
        <v>89</v>
      </c>
      <c r="D552" s="2">
        <v>5.3</v>
      </c>
      <c r="E552" s="2">
        <v>6.1</v>
      </c>
      <c r="F552" s="2">
        <v>5.8</v>
      </c>
      <c r="G552" s="2">
        <v>10.1</v>
      </c>
      <c r="H552" s="2">
        <v>1006.9</v>
      </c>
      <c r="I552" s="2">
        <v>1200</v>
      </c>
      <c r="J552" s="2">
        <v>0</v>
      </c>
      <c r="K552" s="2">
        <v>0</v>
      </c>
      <c r="L552" s="2">
        <v>0.1</v>
      </c>
      <c r="M552" s="2">
        <v>2.2000000000000002</v>
      </c>
      <c r="N552">
        <v>15.5</v>
      </c>
      <c r="O552">
        <v>15.5</v>
      </c>
      <c r="P552">
        <v>6.1</v>
      </c>
      <c r="Q552">
        <v>6.2</v>
      </c>
      <c r="R552" s="5">
        <v>0.37708333333333299</v>
      </c>
      <c r="T552" s="13">
        <f t="shared" si="16"/>
        <v>6.2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</v>
      </c>
      <c r="C553" s="2">
        <v>89</v>
      </c>
      <c r="D553" s="2">
        <v>5.3</v>
      </c>
      <c r="E553" s="2">
        <v>4.2</v>
      </c>
      <c r="F553" s="2">
        <v>15.1</v>
      </c>
      <c r="G553" s="2">
        <v>16.2</v>
      </c>
      <c r="H553" s="2">
        <v>1006.8</v>
      </c>
      <c r="I553" s="2">
        <v>1230</v>
      </c>
      <c r="J553" s="2">
        <v>0</v>
      </c>
      <c r="K553" s="2">
        <v>0</v>
      </c>
      <c r="L553" s="2">
        <v>0.1</v>
      </c>
      <c r="M553" s="2">
        <v>2.2000000000000002</v>
      </c>
      <c r="N553">
        <v>15.5</v>
      </c>
      <c r="O553">
        <v>15.5</v>
      </c>
      <c r="P553">
        <v>6.1</v>
      </c>
      <c r="Q553">
        <v>6.2</v>
      </c>
      <c r="R553" s="5">
        <v>0.37777777777777799</v>
      </c>
      <c r="T553" s="13">
        <f t="shared" si="16"/>
        <v>6.2</v>
      </c>
      <c r="U553" s="13">
        <f t="shared" si="17"/>
        <v>-3.8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</v>
      </c>
      <c r="C554" s="2">
        <v>89</v>
      </c>
      <c r="D554" s="2">
        <v>5.3</v>
      </c>
      <c r="E554" s="2">
        <v>6.4</v>
      </c>
      <c r="F554" s="2">
        <v>5</v>
      </c>
      <c r="G554" s="2">
        <v>5.4</v>
      </c>
      <c r="H554" s="2">
        <v>1006.7</v>
      </c>
      <c r="I554" s="2">
        <v>1260</v>
      </c>
      <c r="J554" s="2">
        <v>0</v>
      </c>
      <c r="K554" s="2">
        <v>0</v>
      </c>
      <c r="L554" s="2">
        <v>0.1</v>
      </c>
      <c r="M554" s="2">
        <v>2.2000000000000002</v>
      </c>
      <c r="N554">
        <v>15.5</v>
      </c>
      <c r="O554">
        <v>15.5</v>
      </c>
      <c r="P554">
        <v>6.1</v>
      </c>
      <c r="Q554">
        <v>6.3</v>
      </c>
      <c r="R554" s="5">
        <v>0.37847222222222199</v>
      </c>
      <c r="T554" s="13">
        <f t="shared" si="16"/>
        <v>6.3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</v>
      </c>
      <c r="C555" s="2">
        <v>89</v>
      </c>
      <c r="D555" s="2">
        <v>5.3</v>
      </c>
      <c r="E555" s="2">
        <v>5.7</v>
      </c>
      <c r="F555" s="2">
        <v>7.2</v>
      </c>
      <c r="G555" s="2">
        <v>10.1</v>
      </c>
      <c r="H555" s="2">
        <v>1006.9</v>
      </c>
      <c r="I555" s="2">
        <v>1300</v>
      </c>
      <c r="J555" s="2">
        <v>0</v>
      </c>
      <c r="K555" s="2">
        <v>0</v>
      </c>
      <c r="L555" s="2">
        <v>0.1</v>
      </c>
      <c r="M555" s="2">
        <v>2.2000000000000002</v>
      </c>
      <c r="N555">
        <v>15.5</v>
      </c>
      <c r="O555">
        <v>15.5</v>
      </c>
      <c r="P555">
        <v>6.1</v>
      </c>
      <c r="Q555">
        <v>6.3</v>
      </c>
      <c r="R555" s="5">
        <v>0.37916666666666698</v>
      </c>
      <c r="T555" s="13">
        <f t="shared" si="16"/>
        <v>6.3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89</v>
      </c>
      <c r="D556" s="2">
        <v>5.2</v>
      </c>
      <c r="E556" s="2">
        <v>5.7</v>
      </c>
      <c r="F556" s="2">
        <v>6.5</v>
      </c>
      <c r="G556" s="2">
        <v>8.3000000000000007</v>
      </c>
      <c r="H556" s="2">
        <v>1006.8</v>
      </c>
      <c r="I556" s="2">
        <v>1360</v>
      </c>
      <c r="J556" s="2">
        <v>0</v>
      </c>
      <c r="K556" s="2">
        <v>0</v>
      </c>
      <c r="L556" s="2">
        <v>0.1</v>
      </c>
      <c r="M556" s="2">
        <v>2.2000000000000002</v>
      </c>
      <c r="N556">
        <v>15.5</v>
      </c>
      <c r="O556">
        <v>15.5</v>
      </c>
      <c r="P556">
        <v>6.1</v>
      </c>
      <c r="Q556">
        <v>6.3</v>
      </c>
      <c r="R556" s="5">
        <v>0.37986111111111098</v>
      </c>
      <c r="T556" s="13">
        <f t="shared" si="16"/>
        <v>6.3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89</v>
      </c>
      <c r="D557" s="2">
        <v>5.2</v>
      </c>
      <c r="E557" s="2">
        <v>6.9</v>
      </c>
      <c r="F557" s="2">
        <v>4.7</v>
      </c>
      <c r="G557" s="2">
        <v>6.8</v>
      </c>
      <c r="H557" s="2">
        <v>1006.9</v>
      </c>
      <c r="I557" s="2">
        <v>1410</v>
      </c>
      <c r="J557" s="2">
        <v>0</v>
      </c>
      <c r="K557" s="2">
        <v>0</v>
      </c>
      <c r="L557" s="2">
        <v>0.1</v>
      </c>
      <c r="M557" s="2">
        <v>2.2000000000000002</v>
      </c>
      <c r="N557">
        <v>15.5</v>
      </c>
      <c r="O557">
        <v>15.5</v>
      </c>
      <c r="P557">
        <v>6.1</v>
      </c>
      <c r="Q557">
        <v>6.3</v>
      </c>
      <c r="R557" s="5">
        <v>0.38055555555555598</v>
      </c>
      <c r="T557" s="13">
        <f t="shared" si="16"/>
        <v>6.3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89</v>
      </c>
      <c r="D558" s="2">
        <v>5.2</v>
      </c>
      <c r="E558" s="2">
        <v>5.6</v>
      </c>
      <c r="F558" s="2">
        <v>7.2</v>
      </c>
      <c r="G558" s="2">
        <v>10.8</v>
      </c>
      <c r="H558" s="2">
        <v>1007</v>
      </c>
      <c r="I558" s="2">
        <v>1470</v>
      </c>
      <c r="J558" s="2">
        <v>0</v>
      </c>
      <c r="K558" s="2">
        <v>0</v>
      </c>
      <c r="L558" s="2">
        <v>0.1</v>
      </c>
      <c r="M558" s="2">
        <v>2.2000000000000002</v>
      </c>
      <c r="N558">
        <v>15.5</v>
      </c>
      <c r="O558">
        <v>15.5</v>
      </c>
      <c r="P558">
        <v>6.1</v>
      </c>
      <c r="Q558">
        <v>6.3</v>
      </c>
      <c r="R558" s="5">
        <v>0.38124999999999998</v>
      </c>
      <c r="T558" s="13">
        <f t="shared" si="16"/>
        <v>6.3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6.9</v>
      </c>
      <c r="C559" s="2">
        <v>89</v>
      </c>
      <c r="D559" s="2">
        <v>5.2</v>
      </c>
      <c r="E559" s="2">
        <v>5</v>
      </c>
      <c r="F559" s="2">
        <v>9.4</v>
      </c>
      <c r="G559" s="2">
        <v>9.6999999999999993</v>
      </c>
      <c r="H559" s="2">
        <v>1007</v>
      </c>
      <c r="I559" s="2">
        <v>1520</v>
      </c>
      <c r="J559" s="2">
        <v>0</v>
      </c>
      <c r="K559" s="2">
        <v>0</v>
      </c>
      <c r="L559" s="2">
        <v>0.1</v>
      </c>
      <c r="M559" s="2">
        <v>2.2000000000000002</v>
      </c>
      <c r="N559">
        <v>15.5</v>
      </c>
      <c r="O559">
        <v>15.5</v>
      </c>
      <c r="P559">
        <v>6.2</v>
      </c>
      <c r="Q559">
        <v>6.3</v>
      </c>
      <c r="R559" s="5">
        <v>0.38194444444444398</v>
      </c>
      <c r="T559" s="13">
        <f t="shared" si="16"/>
        <v>6.3</v>
      </c>
      <c r="U559" s="13">
        <f t="shared" si="17"/>
        <v>-3.6000000000000005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6.9</v>
      </c>
      <c r="C560" s="2">
        <v>89</v>
      </c>
      <c r="D560" s="2">
        <v>5.2</v>
      </c>
      <c r="E560" s="2">
        <v>5</v>
      </c>
      <c r="F560" s="2">
        <v>9.4</v>
      </c>
      <c r="G560" s="2">
        <v>10.4</v>
      </c>
      <c r="H560" s="2">
        <v>1006.9</v>
      </c>
      <c r="I560" s="2">
        <v>1560</v>
      </c>
      <c r="J560" s="2">
        <v>0</v>
      </c>
      <c r="K560" s="2">
        <v>0</v>
      </c>
      <c r="L560" s="2">
        <v>0.1</v>
      </c>
      <c r="M560" s="2">
        <v>2.2000000000000002</v>
      </c>
      <c r="N560">
        <v>15.5</v>
      </c>
      <c r="O560">
        <v>15.5</v>
      </c>
      <c r="P560">
        <v>6.1</v>
      </c>
      <c r="Q560">
        <v>6.3</v>
      </c>
      <c r="R560" s="5">
        <v>0.38263888888888897</v>
      </c>
      <c r="T560" s="13">
        <f t="shared" si="16"/>
        <v>6.3</v>
      </c>
      <c r="U560" s="13">
        <f t="shared" si="17"/>
        <v>-3.6000000000000005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89</v>
      </c>
      <c r="D561" s="2">
        <v>5.3</v>
      </c>
      <c r="E561" s="2">
        <v>4.8</v>
      </c>
      <c r="F561" s="2">
        <v>11.2</v>
      </c>
      <c r="G561" s="2">
        <v>12.2</v>
      </c>
      <c r="H561" s="2">
        <v>1007</v>
      </c>
      <c r="I561" s="2">
        <v>1600</v>
      </c>
      <c r="J561" s="2">
        <v>0</v>
      </c>
      <c r="K561" s="2">
        <v>0</v>
      </c>
      <c r="L561" s="2">
        <v>0.1</v>
      </c>
      <c r="M561" s="2">
        <v>2.2000000000000002</v>
      </c>
      <c r="N561">
        <v>15.5</v>
      </c>
      <c r="O561">
        <v>15.5</v>
      </c>
      <c r="P561">
        <v>6.2</v>
      </c>
      <c r="Q561">
        <v>6.3</v>
      </c>
      <c r="R561" s="5">
        <v>0.38333333333333303</v>
      </c>
      <c r="T561" s="13">
        <f t="shared" si="16"/>
        <v>6.3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89</v>
      </c>
      <c r="D562" s="2">
        <v>5.3</v>
      </c>
      <c r="E562" s="2">
        <v>4.8</v>
      </c>
      <c r="F562" s="2">
        <v>11.5</v>
      </c>
      <c r="G562" s="2">
        <v>14.8</v>
      </c>
      <c r="H562" s="2">
        <v>1006.8</v>
      </c>
      <c r="I562" s="2">
        <v>1650</v>
      </c>
      <c r="J562" s="2">
        <v>0</v>
      </c>
      <c r="K562" s="2">
        <v>0</v>
      </c>
      <c r="L562" s="2">
        <v>0.1</v>
      </c>
      <c r="M562" s="2">
        <v>2.2000000000000002</v>
      </c>
      <c r="N562">
        <v>15.5</v>
      </c>
      <c r="O562">
        <v>15.5</v>
      </c>
      <c r="P562">
        <v>6.2</v>
      </c>
      <c r="Q562">
        <v>6.4</v>
      </c>
      <c r="R562" s="5">
        <v>0.38402777777777802</v>
      </c>
      <c r="T562" s="13">
        <f t="shared" si="16"/>
        <v>6.4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89</v>
      </c>
      <c r="D563" s="2">
        <v>5.3</v>
      </c>
      <c r="E563" s="2">
        <v>5.7</v>
      </c>
      <c r="F563" s="2">
        <v>7.2</v>
      </c>
      <c r="G563" s="2">
        <v>9.4</v>
      </c>
      <c r="H563" s="2">
        <v>1006.9</v>
      </c>
      <c r="I563" s="2">
        <v>1700</v>
      </c>
      <c r="J563" s="2">
        <v>0</v>
      </c>
      <c r="K563" s="2">
        <v>0</v>
      </c>
      <c r="L563" s="2">
        <v>0.1</v>
      </c>
      <c r="M563" s="2">
        <v>2.2000000000000002</v>
      </c>
      <c r="N563">
        <v>15.5</v>
      </c>
      <c r="O563">
        <v>15.5</v>
      </c>
      <c r="P563">
        <v>6.2</v>
      </c>
      <c r="Q563">
        <v>6.4</v>
      </c>
      <c r="R563" s="5">
        <v>0.38472222222222202</v>
      </c>
      <c r="T563" s="13">
        <f t="shared" si="16"/>
        <v>6.4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</v>
      </c>
      <c r="C564" s="2">
        <v>89</v>
      </c>
      <c r="D564" s="2">
        <v>5.3</v>
      </c>
      <c r="E564" s="2">
        <v>5.8</v>
      </c>
      <c r="F564" s="2">
        <v>6.5</v>
      </c>
      <c r="G564" s="2">
        <v>8.6</v>
      </c>
      <c r="H564" s="2">
        <v>1006.8</v>
      </c>
      <c r="I564" s="2">
        <v>1760</v>
      </c>
      <c r="J564" s="2">
        <v>0</v>
      </c>
      <c r="K564" s="2">
        <v>0</v>
      </c>
      <c r="L564" s="2">
        <v>0.1</v>
      </c>
      <c r="M564" s="2">
        <v>2.2000000000000002</v>
      </c>
      <c r="N564">
        <v>15.5</v>
      </c>
      <c r="O564">
        <v>15.5</v>
      </c>
      <c r="P564">
        <v>6.2</v>
      </c>
      <c r="Q564">
        <v>6.4</v>
      </c>
      <c r="R564" s="5">
        <v>0.38541666666666702</v>
      </c>
      <c r="T564" s="13">
        <f t="shared" si="16"/>
        <v>6.4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</v>
      </c>
      <c r="C565" s="2">
        <v>89</v>
      </c>
      <c r="D565" s="2">
        <v>5.3</v>
      </c>
      <c r="E565" s="2">
        <v>7</v>
      </c>
      <c r="F565" s="2">
        <v>4</v>
      </c>
      <c r="G565" s="2">
        <v>7.2</v>
      </c>
      <c r="H565" s="2">
        <v>1006.8</v>
      </c>
      <c r="I565" s="2">
        <v>1820</v>
      </c>
      <c r="J565" s="2">
        <v>0</v>
      </c>
      <c r="K565" s="2">
        <v>0</v>
      </c>
      <c r="L565" s="2">
        <v>0.1</v>
      </c>
      <c r="M565" s="2">
        <v>2.2000000000000002</v>
      </c>
      <c r="N565">
        <v>15.5</v>
      </c>
      <c r="O565">
        <v>15.5</v>
      </c>
      <c r="P565">
        <v>6.2</v>
      </c>
      <c r="Q565">
        <v>6.4</v>
      </c>
      <c r="R565" s="5">
        <v>0.38611111111111102</v>
      </c>
      <c r="T565" s="13">
        <f t="shared" si="16"/>
        <v>6.4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</v>
      </c>
      <c r="C566" s="2">
        <v>89</v>
      </c>
      <c r="D566" s="2">
        <v>5.3</v>
      </c>
      <c r="E566" s="2">
        <v>6.2</v>
      </c>
      <c r="F566" s="2">
        <v>5.4</v>
      </c>
      <c r="G566" s="2">
        <v>5.8</v>
      </c>
      <c r="H566" s="2">
        <v>1006.6</v>
      </c>
      <c r="I566" s="2">
        <v>1900</v>
      </c>
      <c r="J566" s="2">
        <v>0</v>
      </c>
      <c r="K566" s="2">
        <v>0</v>
      </c>
      <c r="L566" s="2">
        <v>0.1</v>
      </c>
      <c r="M566" s="2">
        <v>2.2000000000000002</v>
      </c>
      <c r="N566">
        <v>15.5</v>
      </c>
      <c r="O566">
        <v>15.5</v>
      </c>
      <c r="P566">
        <v>6.2</v>
      </c>
      <c r="Q566">
        <v>6.5</v>
      </c>
      <c r="R566" s="5">
        <v>0.38680555555555601</v>
      </c>
      <c r="T566" s="13">
        <f t="shared" si="16"/>
        <v>6.5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</v>
      </c>
      <c r="C567" s="2">
        <v>89</v>
      </c>
      <c r="D567" s="2">
        <v>5.3</v>
      </c>
      <c r="E567" s="2">
        <v>5.3</v>
      </c>
      <c r="F567" s="2">
        <v>9</v>
      </c>
      <c r="G567" s="2">
        <v>10.4</v>
      </c>
      <c r="H567" s="2">
        <v>1007</v>
      </c>
      <c r="I567" s="2">
        <v>1990</v>
      </c>
      <c r="J567" s="2">
        <v>0</v>
      </c>
      <c r="K567" s="2">
        <v>0</v>
      </c>
      <c r="L567" s="2">
        <v>0.1</v>
      </c>
      <c r="M567" s="2">
        <v>2.2000000000000002</v>
      </c>
      <c r="N567">
        <v>15.5</v>
      </c>
      <c r="O567">
        <v>15.5</v>
      </c>
      <c r="P567">
        <v>6.2</v>
      </c>
      <c r="Q567">
        <v>6.5</v>
      </c>
      <c r="R567" s="5">
        <v>0.38750000000000001</v>
      </c>
      <c r="T567" s="13">
        <f t="shared" si="16"/>
        <v>6.5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89</v>
      </c>
      <c r="D568" s="2">
        <v>5.3</v>
      </c>
      <c r="E568" s="2">
        <v>7</v>
      </c>
      <c r="F568" s="2">
        <v>3.2</v>
      </c>
      <c r="G568" s="2">
        <v>7.6</v>
      </c>
      <c r="H568" s="2">
        <v>1006.8</v>
      </c>
      <c r="I568" s="2">
        <v>2070</v>
      </c>
      <c r="J568" s="2">
        <v>0</v>
      </c>
      <c r="K568" s="2">
        <v>0</v>
      </c>
      <c r="L568" s="2">
        <v>0.1</v>
      </c>
      <c r="M568" s="2">
        <v>2.2000000000000002</v>
      </c>
      <c r="N568">
        <v>15.5</v>
      </c>
      <c r="O568">
        <v>15.5</v>
      </c>
      <c r="P568">
        <v>6.3</v>
      </c>
      <c r="Q568">
        <v>6.6</v>
      </c>
      <c r="R568" s="5">
        <v>0.38819444444444401</v>
      </c>
      <c r="T568" s="13">
        <f t="shared" si="16"/>
        <v>6.6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89</v>
      </c>
      <c r="D569" s="2">
        <v>5.3</v>
      </c>
      <c r="E569" s="2">
        <v>7</v>
      </c>
      <c r="F569" s="2">
        <v>4</v>
      </c>
      <c r="G569" s="2">
        <v>9.6999999999999993</v>
      </c>
      <c r="H569" s="2">
        <v>1006.8</v>
      </c>
      <c r="I569" s="2">
        <v>2140</v>
      </c>
      <c r="J569" s="2">
        <v>0</v>
      </c>
      <c r="K569" s="2">
        <v>0</v>
      </c>
      <c r="L569" s="2">
        <v>0.1</v>
      </c>
      <c r="M569" s="2">
        <v>2.2000000000000002</v>
      </c>
      <c r="N569">
        <v>15.5</v>
      </c>
      <c r="O569">
        <v>15.5</v>
      </c>
      <c r="P569">
        <v>6.3</v>
      </c>
      <c r="Q569">
        <v>6.6</v>
      </c>
      <c r="R569" s="5">
        <v>0.38888888888888901</v>
      </c>
      <c r="T569" s="13">
        <f t="shared" si="16"/>
        <v>6.6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89</v>
      </c>
      <c r="D570" s="2">
        <v>5.3</v>
      </c>
      <c r="E570" s="2">
        <v>5.2</v>
      </c>
      <c r="F570" s="2">
        <v>9.4</v>
      </c>
      <c r="G570" s="2">
        <v>9.4</v>
      </c>
      <c r="H570" s="2">
        <v>1006.8</v>
      </c>
      <c r="I570" s="2">
        <v>2200</v>
      </c>
      <c r="J570" s="2">
        <v>0</v>
      </c>
      <c r="K570" s="2">
        <v>0</v>
      </c>
      <c r="L570" s="2">
        <v>0.1</v>
      </c>
      <c r="M570" s="2">
        <v>2.2000000000000002</v>
      </c>
      <c r="N570">
        <v>15.5</v>
      </c>
      <c r="O570">
        <v>15.5</v>
      </c>
      <c r="P570">
        <v>6.3</v>
      </c>
      <c r="Q570">
        <v>6.7</v>
      </c>
      <c r="R570" s="5">
        <v>0.389583333333333</v>
      </c>
      <c r="T570" s="13">
        <f t="shared" si="16"/>
        <v>6.7</v>
      </c>
      <c r="U570" s="13">
        <f t="shared" si="17"/>
        <v>-3.3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89</v>
      </c>
      <c r="D571" s="2">
        <v>5.3</v>
      </c>
      <c r="E571" s="2">
        <v>5.8</v>
      </c>
      <c r="F571" s="2">
        <v>6.5</v>
      </c>
      <c r="G571" s="2">
        <v>10.8</v>
      </c>
      <c r="H571" s="2">
        <v>1006.9</v>
      </c>
      <c r="I571" s="2">
        <v>2270</v>
      </c>
      <c r="J571" s="2">
        <v>0</v>
      </c>
      <c r="K571" s="2">
        <v>0</v>
      </c>
      <c r="L571" s="2">
        <v>0.1</v>
      </c>
      <c r="M571" s="2">
        <v>2.2000000000000002</v>
      </c>
      <c r="N571">
        <v>15.5</v>
      </c>
      <c r="O571">
        <v>15.5</v>
      </c>
      <c r="P571">
        <v>6.3</v>
      </c>
      <c r="Q571">
        <v>6.7</v>
      </c>
      <c r="R571" s="5">
        <v>0.390277777777778</v>
      </c>
      <c r="T571" s="13">
        <f t="shared" si="16"/>
        <v>6.7</v>
      </c>
      <c r="U571" s="13">
        <f t="shared" si="17"/>
        <v>-3.3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89</v>
      </c>
      <c r="D572" s="2">
        <v>5.3</v>
      </c>
      <c r="E572" s="2">
        <v>6.2</v>
      </c>
      <c r="F572" s="2">
        <v>5.4</v>
      </c>
      <c r="G572" s="2">
        <v>8.6</v>
      </c>
      <c r="H572" s="2">
        <v>1006.9</v>
      </c>
      <c r="I572" s="2">
        <v>2320</v>
      </c>
      <c r="J572" s="2">
        <v>0</v>
      </c>
      <c r="K572" s="2">
        <v>0</v>
      </c>
      <c r="L572" s="2">
        <v>0.1</v>
      </c>
      <c r="M572" s="2">
        <v>2.2000000000000002</v>
      </c>
      <c r="N572">
        <v>15.5</v>
      </c>
      <c r="O572">
        <v>15.5</v>
      </c>
      <c r="P572">
        <v>6.3</v>
      </c>
      <c r="Q572">
        <v>6.8</v>
      </c>
      <c r="R572" s="5">
        <v>0.390972222222222</v>
      </c>
      <c r="T572" s="13">
        <f t="shared" si="16"/>
        <v>6.8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</v>
      </c>
      <c r="C573" s="2">
        <v>89</v>
      </c>
      <c r="D573" s="2">
        <v>5.3</v>
      </c>
      <c r="E573" s="2">
        <v>5.7</v>
      </c>
      <c r="F573" s="2">
        <v>7.2</v>
      </c>
      <c r="G573" s="2">
        <v>8.3000000000000007</v>
      </c>
      <c r="H573" s="2">
        <v>1006.8</v>
      </c>
      <c r="I573" s="2">
        <v>2380</v>
      </c>
      <c r="J573" s="2">
        <v>0</v>
      </c>
      <c r="K573" s="2">
        <v>0</v>
      </c>
      <c r="L573" s="2">
        <v>0.1</v>
      </c>
      <c r="M573" s="2">
        <v>2.2000000000000002</v>
      </c>
      <c r="N573">
        <v>15.5</v>
      </c>
      <c r="O573">
        <v>15.5</v>
      </c>
      <c r="P573">
        <v>6.3</v>
      </c>
      <c r="Q573">
        <v>6.8</v>
      </c>
      <c r="R573" s="5">
        <v>0.391666666666667</v>
      </c>
      <c r="T573" s="13">
        <f t="shared" si="16"/>
        <v>6.8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</v>
      </c>
      <c r="C574" s="2">
        <v>89</v>
      </c>
      <c r="D574" s="2">
        <v>5.3</v>
      </c>
      <c r="E574" s="2">
        <v>5.7</v>
      </c>
      <c r="F574" s="2">
        <v>7.2</v>
      </c>
      <c r="G574" s="2">
        <v>9</v>
      </c>
      <c r="H574" s="2">
        <v>1007</v>
      </c>
      <c r="I574" s="2">
        <v>2450</v>
      </c>
      <c r="J574" s="2">
        <v>0</v>
      </c>
      <c r="K574" s="2">
        <v>0</v>
      </c>
      <c r="L574" s="2">
        <v>0.1</v>
      </c>
      <c r="M574" s="2">
        <v>2.2000000000000002</v>
      </c>
      <c r="N574">
        <v>15.5</v>
      </c>
      <c r="O574">
        <v>15.5</v>
      </c>
      <c r="P574">
        <v>6.4</v>
      </c>
      <c r="Q574">
        <v>6.9</v>
      </c>
      <c r="R574" s="5">
        <v>0.39236111111111099</v>
      </c>
      <c r="T574" s="13">
        <f t="shared" si="16"/>
        <v>6.9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</v>
      </c>
      <c r="C575" s="2">
        <v>89</v>
      </c>
      <c r="D575" s="2">
        <v>5.3</v>
      </c>
      <c r="E575" s="2">
        <v>5.7</v>
      </c>
      <c r="F575" s="2">
        <v>7.2</v>
      </c>
      <c r="G575" s="2">
        <v>11.9</v>
      </c>
      <c r="H575" s="2">
        <v>1006.9</v>
      </c>
      <c r="I575" s="2">
        <v>2550</v>
      </c>
      <c r="J575" s="2">
        <v>0</v>
      </c>
      <c r="K575" s="2">
        <v>0</v>
      </c>
      <c r="L575" s="2">
        <v>0.1</v>
      </c>
      <c r="M575" s="2">
        <v>2.2000000000000002</v>
      </c>
      <c r="N575">
        <v>15.5</v>
      </c>
      <c r="O575">
        <v>15.5</v>
      </c>
      <c r="P575">
        <v>6.4</v>
      </c>
      <c r="Q575">
        <v>7</v>
      </c>
      <c r="R575" s="5">
        <v>0.39305555555555599</v>
      </c>
      <c r="T575" s="13">
        <f t="shared" si="16"/>
        <v>7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89</v>
      </c>
      <c r="D576" s="2">
        <v>5.4</v>
      </c>
      <c r="E576" s="2">
        <v>5.7</v>
      </c>
      <c r="F576" s="2">
        <v>7.6</v>
      </c>
      <c r="G576" s="2">
        <v>7.9</v>
      </c>
      <c r="H576" s="2">
        <v>1006.9</v>
      </c>
      <c r="I576" s="2">
        <v>2640</v>
      </c>
      <c r="J576" s="2">
        <v>0</v>
      </c>
      <c r="K576" s="2">
        <v>0</v>
      </c>
      <c r="L576" s="2">
        <v>0.1</v>
      </c>
      <c r="M576" s="2">
        <v>2.2000000000000002</v>
      </c>
      <c r="N576">
        <v>15.5</v>
      </c>
      <c r="O576">
        <v>15.5</v>
      </c>
      <c r="P576">
        <v>6.4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-3.0999999999999996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89</v>
      </c>
      <c r="D577" s="2">
        <v>5.4</v>
      </c>
      <c r="E577" s="2">
        <v>6.2</v>
      </c>
      <c r="F577" s="2">
        <v>5.8</v>
      </c>
      <c r="G577" s="2">
        <v>9.6999999999999993</v>
      </c>
      <c r="H577" s="2">
        <v>1007</v>
      </c>
      <c r="I577" s="2">
        <v>2710</v>
      </c>
      <c r="J577" s="2">
        <v>0</v>
      </c>
      <c r="K577" s="2">
        <v>0</v>
      </c>
      <c r="L577" s="2">
        <v>0.1</v>
      </c>
      <c r="M577" s="2">
        <v>2.2000000000000002</v>
      </c>
      <c r="N577">
        <v>15.5</v>
      </c>
      <c r="O577">
        <v>15.5</v>
      </c>
      <c r="P577">
        <v>6.4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89</v>
      </c>
      <c r="D578" s="2">
        <v>5.4</v>
      </c>
      <c r="E578" s="2">
        <v>7.1</v>
      </c>
      <c r="F578" s="2">
        <v>4.7</v>
      </c>
      <c r="G578" s="2">
        <v>11.9</v>
      </c>
      <c r="H578" s="2">
        <v>1006.9</v>
      </c>
      <c r="I578" s="2">
        <v>2790</v>
      </c>
      <c r="J578" s="2">
        <v>0</v>
      </c>
      <c r="K578" s="2">
        <v>0</v>
      </c>
      <c r="L578" s="2">
        <v>0.1</v>
      </c>
      <c r="M578" s="2">
        <v>2.2000000000000002</v>
      </c>
      <c r="N578">
        <v>15.5</v>
      </c>
      <c r="O578">
        <v>15.5</v>
      </c>
      <c r="P578">
        <v>6.4</v>
      </c>
      <c r="Q578">
        <v>7.1</v>
      </c>
      <c r="R578" s="5">
        <v>0.39513888888888898</v>
      </c>
      <c r="T578" s="13">
        <f t="shared" si="16"/>
        <v>7.1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89</v>
      </c>
      <c r="D579" s="2">
        <v>5.4</v>
      </c>
      <c r="E579" s="2">
        <v>5.9</v>
      </c>
      <c r="F579" s="2">
        <v>6.8</v>
      </c>
      <c r="G579" s="2">
        <v>9.4</v>
      </c>
      <c r="H579" s="2">
        <v>1007.2</v>
      </c>
      <c r="I579" s="2">
        <v>2870</v>
      </c>
      <c r="J579" s="2">
        <v>0</v>
      </c>
      <c r="K579" s="2">
        <v>0</v>
      </c>
      <c r="L579" s="2">
        <v>0.1</v>
      </c>
      <c r="M579" s="2">
        <v>2.2000000000000002</v>
      </c>
      <c r="N579">
        <v>15.5</v>
      </c>
      <c r="O579">
        <v>15.5</v>
      </c>
      <c r="P579">
        <v>6.4</v>
      </c>
      <c r="Q579">
        <v>7.1</v>
      </c>
      <c r="R579" s="5">
        <v>0.39583333333333298</v>
      </c>
      <c r="T579" s="13">
        <f t="shared" si="16"/>
        <v>7.1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89</v>
      </c>
      <c r="D580" s="2">
        <v>5.4</v>
      </c>
      <c r="E580" s="2">
        <v>5</v>
      </c>
      <c r="F580" s="2">
        <v>10.8</v>
      </c>
      <c r="G580" s="2">
        <v>11.5</v>
      </c>
      <c r="H580" s="2">
        <v>1006.8</v>
      </c>
      <c r="I580" s="2">
        <v>2960</v>
      </c>
      <c r="J580" s="2">
        <v>0</v>
      </c>
      <c r="K580" s="2">
        <v>0</v>
      </c>
      <c r="L580" s="2">
        <v>0.1</v>
      </c>
      <c r="M580" s="2">
        <v>2.2000000000000002</v>
      </c>
      <c r="N580">
        <v>15.5</v>
      </c>
      <c r="O580">
        <v>15.5</v>
      </c>
      <c r="P580">
        <v>6.5</v>
      </c>
      <c r="Q580">
        <v>7.1</v>
      </c>
      <c r="R580" s="5">
        <v>0.39652777777777798</v>
      </c>
      <c r="T580" s="13">
        <f t="shared" si="16"/>
        <v>7.1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89</v>
      </c>
      <c r="D581" s="2">
        <v>5.4</v>
      </c>
      <c r="E581" s="2">
        <v>5.2</v>
      </c>
      <c r="F581" s="2">
        <v>9.6999999999999993</v>
      </c>
      <c r="G581" s="2">
        <v>10.1</v>
      </c>
      <c r="H581" s="2">
        <v>1006.9</v>
      </c>
      <c r="I581" s="2">
        <v>3080</v>
      </c>
      <c r="J581" s="2">
        <v>0</v>
      </c>
      <c r="K581" s="2">
        <v>0</v>
      </c>
      <c r="L581" s="2">
        <v>0.1</v>
      </c>
      <c r="M581" s="2">
        <v>2.2000000000000002</v>
      </c>
      <c r="N581">
        <v>15.5</v>
      </c>
      <c r="O581">
        <v>15.5</v>
      </c>
      <c r="P581">
        <v>6.5</v>
      </c>
      <c r="Q581">
        <v>7.1</v>
      </c>
      <c r="R581" s="5">
        <v>0.39722222222222198</v>
      </c>
      <c r="T581" s="13">
        <f t="shared" si="16"/>
        <v>7.1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7.1</v>
      </c>
      <c r="C582" s="2">
        <v>89</v>
      </c>
      <c r="D582" s="2">
        <v>5.4</v>
      </c>
      <c r="E582" s="2">
        <v>6.5</v>
      </c>
      <c r="F582" s="2">
        <v>5</v>
      </c>
      <c r="G582" s="2">
        <v>9.4</v>
      </c>
      <c r="H582" s="2">
        <v>1007.1</v>
      </c>
      <c r="I582" s="2">
        <v>3180</v>
      </c>
      <c r="J582" s="2">
        <v>0</v>
      </c>
      <c r="K582" s="2">
        <v>0</v>
      </c>
      <c r="L582" s="2">
        <v>0.1</v>
      </c>
      <c r="M582" s="2">
        <v>2.2000000000000002</v>
      </c>
      <c r="N582">
        <v>15.5</v>
      </c>
      <c r="O582">
        <v>15.5</v>
      </c>
      <c r="P582">
        <v>6.5</v>
      </c>
      <c r="Q582">
        <v>7.2</v>
      </c>
      <c r="R582" s="5">
        <v>0.39791666666666697</v>
      </c>
      <c r="T582" s="13">
        <f t="shared" si="16"/>
        <v>7.2</v>
      </c>
      <c r="U582" s="13">
        <f t="shared" si="17"/>
        <v>-2.8999999999999995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7.1</v>
      </c>
      <c r="C583" s="2">
        <v>89</v>
      </c>
      <c r="D583" s="2">
        <v>5.4</v>
      </c>
      <c r="E583" s="2">
        <v>7.1</v>
      </c>
      <c r="F583" s="2">
        <v>2.9</v>
      </c>
      <c r="G583" s="2">
        <v>10.8</v>
      </c>
      <c r="H583" s="2">
        <v>1007.1</v>
      </c>
      <c r="I583" s="2">
        <v>3280</v>
      </c>
      <c r="J583" s="2">
        <v>0</v>
      </c>
      <c r="K583" s="2">
        <v>0</v>
      </c>
      <c r="L583" s="2">
        <v>0.1</v>
      </c>
      <c r="M583" s="2">
        <v>2.2000000000000002</v>
      </c>
      <c r="N583">
        <v>15.5</v>
      </c>
      <c r="O583">
        <v>15.5</v>
      </c>
      <c r="P583">
        <v>6.5</v>
      </c>
      <c r="Q583">
        <v>7.2</v>
      </c>
      <c r="R583" s="5">
        <v>0.39861111111111103</v>
      </c>
      <c r="T583" s="13">
        <f t="shared" si="16"/>
        <v>7.2</v>
      </c>
      <c r="U583" s="13">
        <f t="shared" si="17"/>
        <v>-2.8999999999999995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7.1</v>
      </c>
      <c r="C584" s="2">
        <v>89</v>
      </c>
      <c r="D584" s="2">
        <v>5.4</v>
      </c>
      <c r="E584" s="2">
        <v>5.2</v>
      </c>
      <c r="F584" s="2">
        <v>9.6999999999999993</v>
      </c>
      <c r="G584" s="2">
        <v>9.6999999999999993</v>
      </c>
      <c r="H584" s="2">
        <v>1007.1</v>
      </c>
      <c r="I584" s="2">
        <v>3380</v>
      </c>
      <c r="J584" s="2">
        <v>0</v>
      </c>
      <c r="K584" s="2">
        <v>0</v>
      </c>
      <c r="L584" s="2">
        <v>0.1</v>
      </c>
      <c r="M584" s="2">
        <v>2.2000000000000002</v>
      </c>
      <c r="N584">
        <v>15.5</v>
      </c>
      <c r="O584">
        <v>15.5</v>
      </c>
      <c r="P584">
        <v>6.6</v>
      </c>
      <c r="Q584">
        <v>7.2</v>
      </c>
      <c r="R584" s="5">
        <v>0.39930555555555602</v>
      </c>
      <c r="T584" s="13">
        <f t="shared" si="16"/>
        <v>7.2</v>
      </c>
      <c r="U584" s="13">
        <f t="shared" si="17"/>
        <v>-2.8999999999999995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7.1</v>
      </c>
      <c r="C585" s="2">
        <v>89</v>
      </c>
      <c r="D585" s="2">
        <v>5.4</v>
      </c>
      <c r="E585" s="2">
        <v>4.9000000000000004</v>
      </c>
      <c r="F585" s="2">
        <v>11.2</v>
      </c>
      <c r="G585" s="2">
        <v>11.5</v>
      </c>
      <c r="H585" s="2">
        <v>1007.1</v>
      </c>
      <c r="I585" s="2">
        <v>3530</v>
      </c>
      <c r="J585" s="2">
        <v>0</v>
      </c>
      <c r="K585" s="2">
        <v>0</v>
      </c>
      <c r="L585" s="2">
        <v>0.1</v>
      </c>
      <c r="M585" s="2">
        <v>2.2000000000000002</v>
      </c>
      <c r="N585">
        <v>15.5</v>
      </c>
      <c r="O585">
        <v>15.5</v>
      </c>
      <c r="P585">
        <v>6.6</v>
      </c>
      <c r="Q585">
        <v>7.2</v>
      </c>
      <c r="R585" s="5">
        <v>0.4</v>
      </c>
      <c r="T585" s="13">
        <f t="shared" si="16"/>
        <v>7.2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7.1</v>
      </c>
      <c r="C586" s="2">
        <v>89</v>
      </c>
      <c r="D586" s="2">
        <v>5.4</v>
      </c>
      <c r="E586" s="2">
        <v>5.0999999999999996</v>
      </c>
      <c r="F586" s="2">
        <v>10.4</v>
      </c>
      <c r="G586" s="2">
        <v>12.6</v>
      </c>
      <c r="H586" s="2">
        <v>1006.9</v>
      </c>
      <c r="I586" s="2">
        <v>3670</v>
      </c>
      <c r="J586" s="2">
        <v>0</v>
      </c>
      <c r="K586" s="2">
        <v>0</v>
      </c>
      <c r="L586" s="2">
        <v>0.1</v>
      </c>
      <c r="M586" s="2">
        <v>2.2000000000000002</v>
      </c>
      <c r="N586">
        <v>15.5</v>
      </c>
      <c r="O586">
        <v>15.5</v>
      </c>
      <c r="P586">
        <v>6.6</v>
      </c>
      <c r="Q586">
        <v>7.3</v>
      </c>
      <c r="R586" s="5">
        <v>0.40069444444444402</v>
      </c>
      <c r="T586" s="13">
        <f t="shared" si="16"/>
        <v>7.3</v>
      </c>
      <c r="U586" s="13">
        <f t="shared" si="17"/>
        <v>-2.8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7.2</v>
      </c>
      <c r="C587" s="2">
        <v>89</v>
      </c>
      <c r="D587" s="2">
        <v>5.5</v>
      </c>
      <c r="E587" s="2">
        <v>5.4</v>
      </c>
      <c r="F587" s="2">
        <v>9.4</v>
      </c>
      <c r="G587" s="2">
        <v>11.2</v>
      </c>
      <c r="H587" s="2">
        <v>1006.9</v>
      </c>
      <c r="I587" s="2">
        <v>3850</v>
      </c>
      <c r="J587" s="2">
        <v>0</v>
      </c>
      <c r="K587" s="2">
        <v>0</v>
      </c>
      <c r="L587" s="2">
        <v>0.1</v>
      </c>
      <c r="M587" s="2">
        <v>2.2000000000000002</v>
      </c>
      <c r="N587">
        <v>15.5</v>
      </c>
      <c r="O587">
        <v>15.5</v>
      </c>
      <c r="P587">
        <v>6.6</v>
      </c>
      <c r="Q587">
        <v>7.3</v>
      </c>
      <c r="R587" s="5">
        <v>0.40138888888888902</v>
      </c>
      <c r="T587" s="13">
        <f t="shared" si="16"/>
        <v>7.3</v>
      </c>
      <c r="U587" s="13">
        <f t="shared" si="17"/>
        <v>-2.9000000000000004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89</v>
      </c>
      <c r="D588" s="2">
        <v>5.5</v>
      </c>
      <c r="E588" s="2">
        <v>4.4000000000000004</v>
      </c>
      <c r="F588" s="2">
        <v>15.1</v>
      </c>
      <c r="G588" s="2">
        <v>15.5</v>
      </c>
      <c r="H588" s="2">
        <v>1007.1</v>
      </c>
      <c r="I588" s="2">
        <v>4050</v>
      </c>
      <c r="J588" s="2">
        <v>0</v>
      </c>
      <c r="K588" s="2">
        <v>0</v>
      </c>
      <c r="L588" s="2">
        <v>0.1</v>
      </c>
      <c r="M588" s="2">
        <v>2.2000000000000002</v>
      </c>
      <c r="N588">
        <v>15.5</v>
      </c>
      <c r="O588">
        <v>15.5</v>
      </c>
      <c r="P588">
        <v>6.7</v>
      </c>
      <c r="Q588">
        <v>7.4</v>
      </c>
      <c r="R588" s="5">
        <v>0.40208333333333302</v>
      </c>
      <c r="T588" s="13">
        <f t="shared" si="16"/>
        <v>7.4</v>
      </c>
      <c r="U588" s="13">
        <f t="shared" si="17"/>
        <v>-2.8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89</v>
      </c>
      <c r="D589" s="2">
        <v>5.5</v>
      </c>
      <c r="E589" s="2">
        <v>5.3</v>
      </c>
      <c r="F589" s="2">
        <v>10.1</v>
      </c>
      <c r="G589" s="2">
        <v>10.4</v>
      </c>
      <c r="H589" s="2">
        <v>1006.9</v>
      </c>
      <c r="I589" s="2">
        <v>4280</v>
      </c>
      <c r="J589" s="2">
        <v>0</v>
      </c>
      <c r="K589" s="2">
        <v>0</v>
      </c>
      <c r="L589" s="2">
        <v>0.1</v>
      </c>
      <c r="M589" s="2">
        <v>2.2000000000000002</v>
      </c>
      <c r="N589">
        <v>15.5</v>
      </c>
      <c r="O589">
        <v>15.5</v>
      </c>
      <c r="P589">
        <v>6.7</v>
      </c>
      <c r="Q589">
        <v>7.5</v>
      </c>
      <c r="R589" s="5">
        <v>0.40277777777777801</v>
      </c>
      <c r="T589" s="13">
        <f t="shared" si="16"/>
        <v>7.5</v>
      </c>
      <c r="U589" s="13">
        <f t="shared" si="17"/>
        <v>-2.7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88</v>
      </c>
      <c r="D590" s="2">
        <v>5.3</v>
      </c>
      <c r="E590" s="2">
        <v>5.0999999999999996</v>
      </c>
      <c r="F590" s="2">
        <v>11.2</v>
      </c>
      <c r="G590" s="2">
        <v>11.9</v>
      </c>
      <c r="H590" s="2">
        <v>1007.1</v>
      </c>
      <c r="I590" s="2">
        <v>4520</v>
      </c>
      <c r="J590" s="2">
        <v>0</v>
      </c>
      <c r="K590" s="2">
        <v>0</v>
      </c>
      <c r="L590" s="2">
        <v>0.1</v>
      </c>
      <c r="M590" s="2">
        <v>2.2000000000000002</v>
      </c>
      <c r="N590">
        <v>15.5</v>
      </c>
      <c r="O590">
        <v>15.5</v>
      </c>
      <c r="P590">
        <v>6.7</v>
      </c>
      <c r="Q590">
        <v>7.5</v>
      </c>
      <c r="R590" s="5">
        <v>0.40347222222222201</v>
      </c>
      <c r="T590" s="13">
        <f t="shared" si="16"/>
        <v>7.5</v>
      </c>
      <c r="U590" s="13">
        <f t="shared" si="17"/>
        <v>-2.7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88</v>
      </c>
      <c r="D591" s="2">
        <v>5.3</v>
      </c>
      <c r="E591" s="2">
        <v>5.7</v>
      </c>
      <c r="F591" s="2">
        <v>8.3000000000000007</v>
      </c>
      <c r="G591" s="2">
        <v>11.9</v>
      </c>
      <c r="H591" s="2">
        <v>1006.9</v>
      </c>
      <c r="I591" s="2">
        <v>4730</v>
      </c>
      <c r="J591" s="2">
        <v>0</v>
      </c>
      <c r="K591" s="2">
        <v>0</v>
      </c>
      <c r="L591" s="2">
        <v>0.1</v>
      </c>
      <c r="M591" s="2">
        <v>2.2000000000000002</v>
      </c>
      <c r="N591">
        <v>15.5</v>
      </c>
      <c r="O591">
        <v>15.5</v>
      </c>
      <c r="P591">
        <v>6.8</v>
      </c>
      <c r="Q591">
        <v>7.6</v>
      </c>
      <c r="R591" s="5">
        <v>0.40416666666666701</v>
      </c>
      <c r="T591" s="13">
        <f t="shared" ref="T591:T654" si="20">MAX(P591,Q591)</f>
        <v>7.6</v>
      </c>
      <c r="U591" s="13">
        <f t="shared" si="17"/>
        <v>-2.6000000000000005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88</v>
      </c>
      <c r="D592" s="2">
        <v>5.3</v>
      </c>
      <c r="E592" s="2">
        <v>6</v>
      </c>
      <c r="F592" s="2">
        <v>6.8</v>
      </c>
      <c r="G592" s="2">
        <v>10.1</v>
      </c>
      <c r="H592" s="2">
        <v>1006.9</v>
      </c>
      <c r="I592" s="2">
        <v>4960</v>
      </c>
      <c r="J592" s="2">
        <v>0</v>
      </c>
      <c r="K592" s="2">
        <v>0</v>
      </c>
      <c r="L592" s="2">
        <v>0.1</v>
      </c>
      <c r="M592" s="2">
        <v>2.2000000000000002</v>
      </c>
      <c r="N592">
        <v>15.5</v>
      </c>
      <c r="O592">
        <v>15.5</v>
      </c>
      <c r="P592">
        <v>6.8</v>
      </c>
      <c r="Q592">
        <v>7.6</v>
      </c>
      <c r="R592" s="5">
        <v>0.40486111111111101</v>
      </c>
      <c r="T592" s="13">
        <f t="shared" si="20"/>
        <v>7.6</v>
      </c>
      <c r="U592" s="13">
        <f t="shared" ref="U592:U655" si="21">(T592-B592)-3</f>
        <v>-2.6000000000000005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7.2</v>
      </c>
      <c r="C593" s="2">
        <v>88</v>
      </c>
      <c r="D593" s="2">
        <v>5.3</v>
      </c>
      <c r="E593" s="2">
        <v>6</v>
      </c>
      <c r="F593" s="2">
        <v>6.8</v>
      </c>
      <c r="G593" s="2">
        <v>9.4</v>
      </c>
      <c r="H593" s="2">
        <v>1007.2</v>
      </c>
      <c r="I593" s="2">
        <v>5100</v>
      </c>
      <c r="J593" s="2">
        <v>0</v>
      </c>
      <c r="K593" s="2">
        <v>0</v>
      </c>
      <c r="L593" s="2">
        <v>0.1</v>
      </c>
      <c r="M593" s="2">
        <v>2.2000000000000002</v>
      </c>
      <c r="N593">
        <v>15.5</v>
      </c>
      <c r="O593">
        <v>15.5</v>
      </c>
      <c r="P593">
        <v>6.8</v>
      </c>
      <c r="Q593">
        <v>7.9</v>
      </c>
      <c r="R593" s="5">
        <v>0.405555555555556</v>
      </c>
      <c r="T593" s="13">
        <f t="shared" si="20"/>
        <v>7.9</v>
      </c>
      <c r="U593" s="13">
        <f t="shared" si="21"/>
        <v>-2.2999999999999998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7.2</v>
      </c>
      <c r="C594" s="2">
        <v>88</v>
      </c>
      <c r="D594" s="2">
        <v>5.3</v>
      </c>
      <c r="E594" s="2">
        <v>5.7</v>
      </c>
      <c r="F594" s="2">
        <v>8.3000000000000007</v>
      </c>
      <c r="G594" s="2">
        <v>15.1</v>
      </c>
      <c r="H594" s="2">
        <v>1006.9</v>
      </c>
      <c r="I594" s="2">
        <v>5210</v>
      </c>
      <c r="J594" s="2">
        <v>0</v>
      </c>
      <c r="K594" s="2">
        <v>0</v>
      </c>
      <c r="L594" s="2">
        <v>0.1</v>
      </c>
      <c r="M594" s="2">
        <v>2.2000000000000002</v>
      </c>
      <c r="N594">
        <v>15.5</v>
      </c>
      <c r="O594">
        <v>15.5</v>
      </c>
      <c r="P594">
        <v>6.9</v>
      </c>
      <c r="Q594">
        <v>8</v>
      </c>
      <c r="R594" s="5">
        <v>0.40625</v>
      </c>
      <c r="T594" s="13">
        <f t="shared" si="20"/>
        <v>8</v>
      </c>
      <c r="U594" s="13">
        <f t="shared" si="21"/>
        <v>-2.2000000000000002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7.2</v>
      </c>
      <c r="C595" s="2">
        <v>88</v>
      </c>
      <c r="D595" s="2">
        <v>5.3</v>
      </c>
      <c r="E595" s="2">
        <v>4.8</v>
      </c>
      <c r="F595" s="2">
        <v>12.6</v>
      </c>
      <c r="G595" s="2">
        <v>13</v>
      </c>
      <c r="H595" s="2">
        <v>1007</v>
      </c>
      <c r="I595" s="2">
        <v>5290</v>
      </c>
      <c r="J595" s="2">
        <v>0</v>
      </c>
      <c r="K595" s="2">
        <v>0</v>
      </c>
      <c r="L595" s="2">
        <v>0.1</v>
      </c>
      <c r="M595" s="2">
        <v>2.2000000000000002</v>
      </c>
      <c r="N595">
        <v>15.5</v>
      </c>
      <c r="O595">
        <v>15.5</v>
      </c>
      <c r="P595">
        <v>6.9</v>
      </c>
      <c r="Q595">
        <v>8.1999999999999993</v>
      </c>
      <c r="R595" s="5">
        <v>0.406944444444444</v>
      </c>
      <c r="T595" s="13">
        <f t="shared" si="20"/>
        <v>8.1999999999999993</v>
      </c>
      <c r="U595" s="13">
        <f t="shared" si="21"/>
        <v>-2.0000000000000009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7.2</v>
      </c>
      <c r="C596" s="2">
        <v>88</v>
      </c>
      <c r="D596" s="2">
        <v>5.3</v>
      </c>
      <c r="E596" s="2">
        <v>6.3</v>
      </c>
      <c r="F596" s="2">
        <v>5.8</v>
      </c>
      <c r="G596" s="2">
        <v>14</v>
      </c>
      <c r="H596" s="2">
        <v>1007</v>
      </c>
      <c r="I596" s="2">
        <v>5380</v>
      </c>
      <c r="J596" s="2">
        <v>0</v>
      </c>
      <c r="K596" s="2">
        <v>0</v>
      </c>
      <c r="L596" s="2">
        <v>0.1</v>
      </c>
      <c r="M596" s="2">
        <v>2.2000000000000002</v>
      </c>
      <c r="N596">
        <v>15.5</v>
      </c>
      <c r="O596">
        <v>15.5</v>
      </c>
      <c r="P596">
        <v>7</v>
      </c>
      <c r="Q596">
        <v>8.3000000000000007</v>
      </c>
      <c r="R596" s="5">
        <v>0.40763888888888899</v>
      </c>
      <c r="T596" s="13">
        <f t="shared" si="20"/>
        <v>8.3000000000000007</v>
      </c>
      <c r="U596" s="13">
        <f t="shared" si="21"/>
        <v>-1.8999999999999995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7.2</v>
      </c>
      <c r="C597" s="2">
        <v>88</v>
      </c>
      <c r="D597" s="2">
        <v>5.3</v>
      </c>
      <c r="E597" s="2">
        <v>6.2</v>
      </c>
      <c r="F597" s="2">
        <v>6.1</v>
      </c>
      <c r="G597" s="2">
        <v>8.3000000000000007</v>
      </c>
      <c r="H597" s="2">
        <v>1007.1</v>
      </c>
      <c r="I597" s="2">
        <v>5600</v>
      </c>
      <c r="J597" s="2">
        <v>0</v>
      </c>
      <c r="K597" s="2">
        <v>0</v>
      </c>
      <c r="L597" s="2">
        <v>0.1</v>
      </c>
      <c r="M597" s="2">
        <v>2.2000000000000002</v>
      </c>
      <c r="N597">
        <v>15.5</v>
      </c>
      <c r="O597">
        <v>15.5</v>
      </c>
      <c r="P597">
        <v>7</v>
      </c>
      <c r="Q597">
        <v>8.5</v>
      </c>
      <c r="R597" s="5">
        <v>0.40833333333333299</v>
      </c>
      <c r="T597" s="13">
        <f t="shared" si="20"/>
        <v>8.5</v>
      </c>
      <c r="U597" s="13">
        <f t="shared" si="21"/>
        <v>-1.7000000000000002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88</v>
      </c>
      <c r="D598" s="2">
        <v>5.3</v>
      </c>
      <c r="E598" s="2">
        <v>6.1</v>
      </c>
      <c r="F598" s="2">
        <v>6.5</v>
      </c>
      <c r="G598" s="2">
        <v>7.6</v>
      </c>
      <c r="H598" s="2">
        <v>1007</v>
      </c>
      <c r="I598" s="2">
        <v>5890</v>
      </c>
      <c r="J598" s="2">
        <v>0</v>
      </c>
      <c r="K598" s="2">
        <v>0</v>
      </c>
      <c r="L598" s="2">
        <v>0.1</v>
      </c>
      <c r="M598" s="2">
        <v>2.2000000000000002</v>
      </c>
      <c r="N598">
        <v>15.5</v>
      </c>
      <c r="O598">
        <v>15.5</v>
      </c>
      <c r="P598">
        <v>7.1</v>
      </c>
      <c r="Q598">
        <v>8.5</v>
      </c>
      <c r="R598" s="5">
        <v>0.40902777777777799</v>
      </c>
      <c r="T598" s="13">
        <f t="shared" si="20"/>
        <v>8.5</v>
      </c>
      <c r="U598" s="13">
        <f t="shared" si="21"/>
        <v>-1.7000000000000002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7.3</v>
      </c>
      <c r="C599" s="2">
        <v>88</v>
      </c>
      <c r="D599" s="2">
        <v>5.4</v>
      </c>
      <c r="E599" s="2">
        <v>5.8</v>
      </c>
      <c r="F599" s="2">
        <v>7.9</v>
      </c>
      <c r="G599" s="2">
        <v>7.9</v>
      </c>
      <c r="H599" s="2">
        <v>1007</v>
      </c>
      <c r="I599" s="2">
        <v>6200</v>
      </c>
      <c r="J599" s="2">
        <v>0</v>
      </c>
      <c r="K599" s="2">
        <v>0</v>
      </c>
      <c r="L599" s="2">
        <v>0.1</v>
      </c>
      <c r="M599" s="2">
        <v>2.2000000000000002</v>
      </c>
      <c r="N599">
        <v>15.5</v>
      </c>
      <c r="O599">
        <v>15.5</v>
      </c>
      <c r="P599">
        <v>7.1</v>
      </c>
      <c r="Q599">
        <v>8.6</v>
      </c>
      <c r="R599" s="5">
        <v>0.40972222222222199</v>
      </c>
      <c r="T599" s="13">
        <f t="shared" si="20"/>
        <v>8.6</v>
      </c>
      <c r="U599" s="13">
        <f t="shared" si="21"/>
        <v>-1.7000000000000002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7.3</v>
      </c>
      <c r="C600" s="2">
        <v>88</v>
      </c>
      <c r="D600" s="2">
        <v>5.4</v>
      </c>
      <c r="E600" s="2">
        <v>6</v>
      </c>
      <c r="F600" s="2">
        <v>7.2</v>
      </c>
      <c r="G600" s="2">
        <v>14</v>
      </c>
      <c r="H600" s="2">
        <v>1007</v>
      </c>
      <c r="I600" s="2">
        <v>6160</v>
      </c>
      <c r="J600" s="2">
        <v>0</v>
      </c>
      <c r="K600" s="2">
        <v>0</v>
      </c>
      <c r="L600" s="2">
        <v>0.1</v>
      </c>
      <c r="M600" s="2">
        <v>2.2000000000000002</v>
      </c>
      <c r="N600">
        <v>15.5</v>
      </c>
      <c r="O600">
        <v>15.5</v>
      </c>
      <c r="P600">
        <v>7.2</v>
      </c>
      <c r="Q600">
        <v>8.6999999999999993</v>
      </c>
      <c r="R600" s="5">
        <v>0.41041666666666698</v>
      </c>
      <c r="T600" s="13">
        <f t="shared" si="20"/>
        <v>8.6999999999999993</v>
      </c>
      <c r="U600" s="13">
        <f t="shared" si="21"/>
        <v>-1.6000000000000005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88</v>
      </c>
      <c r="D601" s="2">
        <v>5.4</v>
      </c>
      <c r="E601" s="2">
        <v>6.4</v>
      </c>
      <c r="F601" s="2">
        <v>6.1</v>
      </c>
      <c r="G601" s="2">
        <v>9.4</v>
      </c>
      <c r="H601" s="2">
        <v>1006.9</v>
      </c>
      <c r="I601" s="2">
        <v>6190</v>
      </c>
      <c r="J601" s="2">
        <v>0</v>
      </c>
      <c r="K601" s="2">
        <v>0</v>
      </c>
      <c r="L601" s="2">
        <v>0.1</v>
      </c>
      <c r="M601" s="2">
        <v>2.2000000000000002</v>
      </c>
      <c r="N601">
        <v>15.5</v>
      </c>
      <c r="O601">
        <v>15.5</v>
      </c>
      <c r="P601">
        <v>7.2</v>
      </c>
      <c r="Q601">
        <v>8.6999999999999993</v>
      </c>
      <c r="R601" s="5">
        <v>0.41111111111111098</v>
      </c>
      <c r="T601" s="13">
        <f t="shared" si="20"/>
        <v>8.6999999999999993</v>
      </c>
      <c r="U601" s="13">
        <f t="shared" si="21"/>
        <v>-1.6000000000000005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88</v>
      </c>
      <c r="D602" s="2">
        <v>5.4</v>
      </c>
      <c r="E602" s="2">
        <v>6.4</v>
      </c>
      <c r="F602" s="2">
        <v>5.8</v>
      </c>
      <c r="G602" s="2">
        <v>6.8</v>
      </c>
      <c r="H602" s="2">
        <v>1007</v>
      </c>
      <c r="I602" s="2">
        <v>6410</v>
      </c>
      <c r="J602" s="2">
        <v>0</v>
      </c>
      <c r="K602" s="2">
        <v>0</v>
      </c>
      <c r="L602" s="2">
        <v>0.1</v>
      </c>
      <c r="M602" s="2">
        <v>2.2000000000000002</v>
      </c>
      <c r="N602">
        <v>15.5</v>
      </c>
      <c r="O602">
        <v>15.5</v>
      </c>
      <c r="P602">
        <v>7.3</v>
      </c>
      <c r="Q602">
        <v>8.6999999999999993</v>
      </c>
      <c r="R602" s="5">
        <v>0.41180555555555598</v>
      </c>
      <c r="T602" s="13">
        <f t="shared" si="20"/>
        <v>8.6999999999999993</v>
      </c>
      <c r="U602" s="13">
        <f t="shared" si="21"/>
        <v>-1.6000000000000005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7.4</v>
      </c>
      <c r="C603" s="2">
        <v>88</v>
      </c>
      <c r="D603" s="2">
        <v>5.5</v>
      </c>
      <c r="E603" s="2">
        <v>6.2</v>
      </c>
      <c r="F603" s="2">
        <v>6.8</v>
      </c>
      <c r="G603" s="2">
        <v>11.2</v>
      </c>
      <c r="H603" s="2">
        <v>1007</v>
      </c>
      <c r="I603" s="2">
        <v>6910</v>
      </c>
      <c r="J603" s="2">
        <v>0</v>
      </c>
      <c r="K603" s="2">
        <v>0</v>
      </c>
      <c r="L603" s="2">
        <v>0.1</v>
      </c>
      <c r="M603" s="2">
        <v>2.2000000000000002</v>
      </c>
      <c r="N603">
        <v>15.5</v>
      </c>
      <c r="O603">
        <v>15.5</v>
      </c>
      <c r="P603">
        <v>7.4</v>
      </c>
      <c r="Q603">
        <v>8.6999999999999993</v>
      </c>
      <c r="R603" s="5">
        <v>0.41249999999999998</v>
      </c>
      <c r="T603" s="13">
        <f t="shared" si="20"/>
        <v>8.6999999999999993</v>
      </c>
      <c r="U603" s="13">
        <f t="shared" si="21"/>
        <v>-1.7000000000000011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88</v>
      </c>
      <c r="D604" s="2">
        <v>5.5</v>
      </c>
      <c r="E604" s="2">
        <v>6.5</v>
      </c>
      <c r="F604" s="2">
        <v>5.8</v>
      </c>
      <c r="G604" s="2">
        <v>9</v>
      </c>
      <c r="H604" s="2">
        <v>1006.9</v>
      </c>
      <c r="I604" s="2">
        <v>7230</v>
      </c>
      <c r="J604" s="2">
        <v>0</v>
      </c>
      <c r="K604" s="2">
        <v>0</v>
      </c>
      <c r="L604" s="2">
        <v>0.1</v>
      </c>
      <c r="M604" s="2">
        <v>2.2000000000000002</v>
      </c>
      <c r="N604">
        <v>15.5</v>
      </c>
      <c r="O604">
        <v>15.5</v>
      </c>
      <c r="P604">
        <v>7.5</v>
      </c>
      <c r="Q604">
        <v>8.6999999999999993</v>
      </c>
      <c r="R604" s="5">
        <v>0.41319444444444398</v>
      </c>
      <c r="T604" s="13">
        <f t="shared" si="20"/>
        <v>8.6999999999999993</v>
      </c>
      <c r="U604" s="13">
        <f t="shared" si="21"/>
        <v>-1.7000000000000011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88</v>
      </c>
      <c r="D605" s="2">
        <v>5.5</v>
      </c>
      <c r="E605" s="2">
        <v>6.2</v>
      </c>
      <c r="F605" s="2">
        <v>6.8</v>
      </c>
      <c r="G605" s="2">
        <v>11.9</v>
      </c>
      <c r="H605" s="2">
        <v>1007</v>
      </c>
      <c r="I605" s="2">
        <v>7150</v>
      </c>
      <c r="J605" s="2">
        <v>0</v>
      </c>
      <c r="K605" s="2">
        <v>0</v>
      </c>
      <c r="L605" s="2">
        <v>0.1</v>
      </c>
      <c r="M605" s="2">
        <v>2.2000000000000002</v>
      </c>
      <c r="N605">
        <v>15.5</v>
      </c>
      <c r="O605">
        <v>15.5</v>
      </c>
      <c r="P605">
        <v>7.6</v>
      </c>
      <c r="Q605">
        <v>8.6999999999999993</v>
      </c>
      <c r="R605" s="5">
        <v>0.41388888888888897</v>
      </c>
      <c r="T605" s="13">
        <f t="shared" si="20"/>
        <v>8.6999999999999993</v>
      </c>
      <c r="U605" s="13">
        <f t="shared" si="21"/>
        <v>-1.7000000000000011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88</v>
      </c>
      <c r="D606" s="2">
        <v>5.5</v>
      </c>
      <c r="E606" s="2">
        <v>7.4</v>
      </c>
      <c r="F606" s="2">
        <v>4</v>
      </c>
      <c r="G606" s="2">
        <v>13.7</v>
      </c>
      <c r="H606" s="2">
        <v>1007</v>
      </c>
      <c r="I606" s="2">
        <v>7090</v>
      </c>
      <c r="J606" s="2">
        <v>0</v>
      </c>
      <c r="K606" s="2">
        <v>0</v>
      </c>
      <c r="L606" s="2">
        <v>0.1</v>
      </c>
      <c r="M606" s="2">
        <v>2.2000000000000002</v>
      </c>
      <c r="N606">
        <v>15.5</v>
      </c>
      <c r="O606">
        <v>15.5</v>
      </c>
      <c r="P606">
        <v>7.7</v>
      </c>
      <c r="Q606">
        <v>8.6</v>
      </c>
      <c r="R606" s="5">
        <v>0.41458333333333303</v>
      </c>
      <c r="T606" s="13">
        <f t="shared" si="20"/>
        <v>8.6</v>
      </c>
      <c r="U606" s="13">
        <f t="shared" si="21"/>
        <v>-1.8000000000000007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7.4</v>
      </c>
      <c r="C607" s="2">
        <v>88</v>
      </c>
      <c r="D607" s="2">
        <v>5.5</v>
      </c>
      <c r="E607" s="2">
        <v>6.2</v>
      </c>
      <c r="F607" s="2">
        <v>6.8</v>
      </c>
      <c r="G607" s="2">
        <v>12.2</v>
      </c>
      <c r="H607" s="2">
        <v>1007.1</v>
      </c>
      <c r="I607" s="2">
        <v>7180</v>
      </c>
      <c r="J607" s="2">
        <v>0</v>
      </c>
      <c r="K607" s="2">
        <v>0</v>
      </c>
      <c r="L607" s="2">
        <v>0.1</v>
      </c>
      <c r="M607" s="2">
        <v>2.2000000000000002</v>
      </c>
      <c r="N607">
        <v>15.5</v>
      </c>
      <c r="O607">
        <v>15.5</v>
      </c>
      <c r="P607">
        <v>7.8</v>
      </c>
      <c r="Q607">
        <v>8.6</v>
      </c>
      <c r="R607" s="5">
        <v>0.41527777777777802</v>
      </c>
      <c r="T607" s="13">
        <f t="shared" si="20"/>
        <v>8.6</v>
      </c>
      <c r="U607" s="13">
        <f t="shared" si="21"/>
        <v>-1.8000000000000007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7.4</v>
      </c>
      <c r="C608" s="2">
        <v>88</v>
      </c>
      <c r="D608" s="2">
        <v>5.5</v>
      </c>
      <c r="E608" s="2">
        <v>7.4</v>
      </c>
      <c r="F608" s="2">
        <v>2.5</v>
      </c>
      <c r="G608" s="2">
        <v>7.6</v>
      </c>
      <c r="H608" s="2">
        <v>1007.1</v>
      </c>
      <c r="I608" s="2">
        <v>7240</v>
      </c>
      <c r="J608" s="2">
        <v>0</v>
      </c>
      <c r="K608" s="2">
        <v>0</v>
      </c>
      <c r="L608" s="2">
        <v>0.1</v>
      </c>
      <c r="M608" s="2">
        <v>2.2000000000000002</v>
      </c>
      <c r="N608">
        <v>15.5</v>
      </c>
      <c r="O608">
        <v>15.5</v>
      </c>
      <c r="P608">
        <v>7.9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-1.8000000000000007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7.4</v>
      </c>
      <c r="C609" s="2">
        <v>88</v>
      </c>
      <c r="D609" s="2">
        <v>5.5</v>
      </c>
      <c r="E609" s="2">
        <v>6.1</v>
      </c>
      <c r="F609" s="2">
        <v>7.2</v>
      </c>
      <c r="G609" s="2">
        <v>7.2</v>
      </c>
      <c r="H609" s="2">
        <v>1007</v>
      </c>
      <c r="I609" s="2">
        <v>7240</v>
      </c>
      <c r="J609" s="2">
        <v>0</v>
      </c>
      <c r="K609" s="2">
        <v>0</v>
      </c>
      <c r="L609" s="2">
        <v>0.1</v>
      </c>
      <c r="M609" s="2">
        <v>2.2000000000000002</v>
      </c>
      <c r="N609">
        <v>15.5</v>
      </c>
      <c r="O609">
        <v>15.5</v>
      </c>
      <c r="P609">
        <v>8</v>
      </c>
      <c r="Q609">
        <v>8.6</v>
      </c>
      <c r="R609" s="5">
        <v>0.41666666666666702</v>
      </c>
      <c r="T609" s="13">
        <f t="shared" si="20"/>
        <v>8.6</v>
      </c>
      <c r="U609" s="13">
        <f t="shared" si="21"/>
        <v>-1.8000000000000007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7.4</v>
      </c>
      <c r="C610" s="2">
        <v>88</v>
      </c>
      <c r="D610" s="2">
        <v>5.5</v>
      </c>
      <c r="E610" s="2">
        <v>7.4</v>
      </c>
      <c r="F610" s="2">
        <v>4.3</v>
      </c>
      <c r="G610" s="2">
        <v>7.6</v>
      </c>
      <c r="H610" s="2">
        <v>1007.1</v>
      </c>
      <c r="I610" s="2">
        <v>7350</v>
      </c>
      <c r="J610" s="2">
        <v>0</v>
      </c>
      <c r="K610" s="2">
        <v>0</v>
      </c>
      <c r="L610" s="2">
        <v>0.1</v>
      </c>
      <c r="M610" s="2">
        <v>2.2000000000000002</v>
      </c>
      <c r="N610">
        <v>15.5</v>
      </c>
      <c r="O610">
        <v>15.5</v>
      </c>
      <c r="P610">
        <v>8.1</v>
      </c>
      <c r="Q610">
        <v>8.6999999999999993</v>
      </c>
      <c r="R610" s="5">
        <v>0.41736111111111102</v>
      </c>
      <c r="T610" s="13">
        <f t="shared" si="20"/>
        <v>8.6999999999999993</v>
      </c>
      <c r="U610" s="13">
        <f t="shared" si="21"/>
        <v>-1.7000000000000011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7.4</v>
      </c>
      <c r="C611" s="2">
        <v>88</v>
      </c>
      <c r="D611" s="2">
        <v>5.5</v>
      </c>
      <c r="E611" s="2">
        <v>6.7</v>
      </c>
      <c r="F611" s="2">
        <v>5.4</v>
      </c>
      <c r="G611" s="2">
        <v>9.4</v>
      </c>
      <c r="H611" s="2">
        <v>1007.1</v>
      </c>
      <c r="I611" s="2">
        <v>7460</v>
      </c>
      <c r="J611" s="2">
        <v>0</v>
      </c>
      <c r="K611" s="2">
        <v>0</v>
      </c>
      <c r="L611" s="2">
        <v>0.1</v>
      </c>
      <c r="M611" s="2">
        <v>2.2000000000000002</v>
      </c>
      <c r="N611">
        <v>15.5</v>
      </c>
      <c r="O611">
        <v>15.5</v>
      </c>
      <c r="P611">
        <v>8.1999999999999993</v>
      </c>
      <c r="Q611">
        <v>8.6999999999999993</v>
      </c>
      <c r="R611" s="5">
        <v>0.41805555555555601</v>
      </c>
      <c r="T611" s="13">
        <f t="shared" si="20"/>
        <v>8.6999999999999993</v>
      </c>
      <c r="U611" s="13">
        <f t="shared" si="21"/>
        <v>-1.7000000000000011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7.4</v>
      </c>
      <c r="C612" s="2">
        <v>88</v>
      </c>
      <c r="D612" s="2">
        <v>5.5</v>
      </c>
      <c r="E612" s="2">
        <v>6.2</v>
      </c>
      <c r="F612" s="2">
        <v>6.8</v>
      </c>
      <c r="G612" s="2">
        <v>11.5</v>
      </c>
      <c r="H612" s="2">
        <v>1007.5</v>
      </c>
      <c r="I612" s="2">
        <v>7480</v>
      </c>
      <c r="J612" s="2">
        <v>0</v>
      </c>
      <c r="K612" s="2">
        <v>0</v>
      </c>
      <c r="L612" s="2">
        <v>0.1</v>
      </c>
      <c r="M612" s="2">
        <v>2.2000000000000002</v>
      </c>
      <c r="N612">
        <v>15.5</v>
      </c>
      <c r="O612">
        <v>15.5</v>
      </c>
      <c r="P612">
        <v>8.1999999999999993</v>
      </c>
      <c r="Q612">
        <v>8.6999999999999993</v>
      </c>
      <c r="R612" s="5">
        <v>0.41875000000000001</v>
      </c>
      <c r="T612" s="13">
        <f t="shared" si="20"/>
        <v>8.6999999999999993</v>
      </c>
      <c r="U612" s="13">
        <f t="shared" si="21"/>
        <v>-1.7000000000000011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88</v>
      </c>
      <c r="D613" s="2">
        <v>5.5</v>
      </c>
      <c r="E613" s="2">
        <v>6.7</v>
      </c>
      <c r="F613" s="2">
        <v>5.4</v>
      </c>
      <c r="G613" s="2">
        <v>5.8</v>
      </c>
      <c r="H613" s="2">
        <v>1007.1</v>
      </c>
      <c r="I613" s="2">
        <v>7550</v>
      </c>
      <c r="J613" s="2">
        <v>0</v>
      </c>
      <c r="K613" s="2">
        <v>0</v>
      </c>
      <c r="L613" s="2">
        <v>0.1</v>
      </c>
      <c r="M613" s="2">
        <v>2.2000000000000002</v>
      </c>
      <c r="N613">
        <v>15.5</v>
      </c>
      <c r="O613">
        <v>15.5</v>
      </c>
      <c r="P613">
        <v>8.3000000000000007</v>
      </c>
      <c r="Q613">
        <v>8.6999999999999993</v>
      </c>
      <c r="R613" s="5">
        <v>0.41944444444444401</v>
      </c>
      <c r="S613"/>
      <c r="T613" s="13">
        <f t="shared" si="20"/>
        <v>8.6999999999999993</v>
      </c>
      <c r="U613" s="13">
        <f t="shared" si="21"/>
        <v>-1.7000000000000011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88</v>
      </c>
      <c r="D614" s="2">
        <v>5.5</v>
      </c>
      <c r="E614" s="2">
        <v>7.4</v>
      </c>
      <c r="F614" s="2">
        <v>4.3</v>
      </c>
      <c r="G614" s="2">
        <v>7.9</v>
      </c>
      <c r="H614" s="2">
        <v>1007.2</v>
      </c>
      <c r="I614" s="2">
        <v>7560</v>
      </c>
      <c r="J614" s="2">
        <v>0</v>
      </c>
      <c r="K614" s="2">
        <v>0</v>
      </c>
      <c r="L614" s="2">
        <v>0.1</v>
      </c>
      <c r="M614" s="2">
        <v>2.2000000000000002</v>
      </c>
      <c r="N614">
        <v>15.5</v>
      </c>
      <c r="O614">
        <v>15.5</v>
      </c>
      <c r="P614">
        <v>8.3000000000000007</v>
      </c>
      <c r="Q614">
        <v>8.6</v>
      </c>
      <c r="R614" s="5">
        <v>0.42013888888888901</v>
      </c>
      <c r="S614"/>
      <c r="T614" s="13">
        <f t="shared" si="20"/>
        <v>8.6</v>
      </c>
      <c r="U614" s="13">
        <f t="shared" si="21"/>
        <v>-1.8000000000000007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88</v>
      </c>
      <c r="D615" s="2">
        <v>5.5</v>
      </c>
      <c r="E615" s="2">
        <v>7.4</v>
      </c>
      <c r="F615" s="2">
        <v>4</v>
      </c>
      <c r="G615" s="2">
        <v>4.7</v>
      </c>
      <c r="H615" s="2">
        <v>1007.3</v>
      </c>
      <c r="I615" s="2">
        <v>7660</v>
      </c>
      <c r="J615" s="2">
        <v>0</v>
      </c>
      <c r="K615" s="2">
        <v>0</v>
      </c>
      <c r="L615" s="2">
        <v>0.1</v>
      </c>
      <c r="M615" s="2">
        <v>2.2000000000000002</v>
      </c>
      <c r="N615">
        <v>15.5</v>
      </c>
      <c r="O615">
        <v>15.5</v>
      </c>
      <c r="P615">
        <v>8.4</v>
      </c>
      <c r="Q615">
        <v>8.6999999999999993</v>
      </c>
      <c r="R615" s="5">
        <v>0.420833333333333</v>
      </c>
      <c r="S615"/>
      <c r="T615" s="13">
        <f t="shared" si="20"/>
        <v>8.6999999999999993</v>
      </c>
      <c r="U615" s="13">
        <f t="shared" si="21"/>
        <v>-1.7000000000000011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7.5</v>
      </c>
      <c r="C616" s="2">
        <v>88</v>
      </c>
      <c r="D616" s="2">
        <v>5.6</v>
      </c>
      <c r="E616" s="2">
        <v>6.6</v>
      </c>
      <c r="F616" s="2">
        <v>6.1</v>
      </c>
      <c r="G616" s="2">
        <v>8.3000000000000007</v>
      </c>
      <c r="H616" s="2">
        <v>1007.4</v>
      </c>
      <c r="I616" s="2">
        <v>7640</v>
      </c>
      <c r="J616" s="2">
        <v>0</v>
      </c>
      <c r="K616" s="2">
        <v>0</v>
      </c>
      <c r="L616" s="2">
        <v>0.1</v>
      </c>
      <c r="M616" s="2">
        <v>2.2000000000000002</v>
      </c>
      <c r="N616">
        <v>15.5</v>
      </c>
      <c r="O616">
        <v>15.5</v>
      </c>
      <c r="P616">
        <v>8.4</v>
      </c>
      <c r="Q616">
        <v>8.6999999999999993</v>
      </c>
      <c r="R616" s="5">
        <v>0.421527777777778</v>
      </c>
      <c r="S616"/>
      <c r="T616" s="13">
        <f t="shared" si="20"/>
        <v>8.6999999999999993</v>
      </c>
      <c r="U616" s="13">
        <f t="shared" si="21"/>
        <v>-1.8000000000000007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7.5</v>
      </c>
      <c r="C617" s="2">
        <v>88</v>
      </c>
      <c r="D617" s="2">
        <v>5.6</v>
      </c>
      <c r="E617" s="2">
        <v>7.5</v>
      </c>
      <c r="F617" s="2">
        <v>4</v>
      </c>
      <c r="G617" s="2">
        <v>7.6</v>
      </c>
      <c r="H617" s="2">
        <v>1007.2</v>
      </c>
      <c r="I617" s="2">
        <v>7680</v>
      </c>
      <c r="J617" s="2">
        <v>0</v>
      </c>
      <c r="K617" s="2">
        <v>0</v>
      </c>
      <c r="L617" s="2">
        <v>0.1</v>
      </c>
      <c r="M617" s="2">
        <v>2.2000000000000002</v>
      </c>
      <c r="N617">
        <v>15.5</v>
      </c>
      <c r="O617">
        <v>15.5</v>
      </c>
      <c r="P617">
        <v>8.4</v>
      </c>
      <c r="Q617">
        <v>8.6999999999999993</v>
      </c>
      <c r="R617" s="5">
        <v>0.422222222222222</v>
      </c>
      <c r="S617"/>
      <c r="T617" s="13">
        <f t="shared" si="20"/>
        <v>8.6999999999999993</v>
      </c>
      <c r="U617" s="13">
        <f t="shared" si="21"/>
        <v>-1.8000000000000007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7.5</v>
      </c>
      <c r="C618" s="2">
        <v>88</v>
      </c>
      <c r="D618" s="2">
        <v>5.6</v>
      </c>
      <c r="E618" s="2">
        <v>6.6</v>
      </c>
      <c r="F618" s="2">
        <v>5.8</v>
      </c>
      <c r="G618" s="2">
        <v>8.6</v>
      </c>
      <c r="H618" s="2">
        <v>1007.3</v>
      </c>
      <c r="I618" s="2">
        <v>7810</v>
      </c>
      <c r="J618" s="2">
        <v>0</v>
      </c>
      <c r="K618" s="2">
        <v>0</v>
      </c>
      <c r="L618" s="2">
        <v>0.1</v>
      </c>
      <c r="M618" s="2">
        <v>2.2000000000000002</v>
      </c>
      <c r="N618">
        <v>15.5</v>
      </c>
      <c r="O618">
        <v>15.5</v>
      </c>
      <c r="P618">
        <v>8.5</v>
      </c>
      <c r="Q618">
        <v>8.6999999999999993</v>
      </c>
      <c r="R618" s="5">
        <v>0.422916666666667</v>
      </c>
      <c r="S618"/>
      <c r="T618" s="13">
        <f t="shared" si="20"/>
        <v>8.6999999999999993</v>
      </c>
      <c r="U618" s="13">
        <f t="shared" si="21"/>
        <v>-1.8000000000000007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7.5</v>
      </c>
      <c r="C619" s="2">
        <v>88</v>
      </c>
      <c r="D619" s="2">
        <v>5.6</v>
      </c>
      <c r="E619" s="2">
        <v>5.7</v>
      </c>
      <c r="F619" s="2">
        <v>10.1</v>
      </c>
      <c r="G619" s="2">
        <v>12.2</v>
      </c>
      <c r="H619" s="2">
        <v>1007.4</v>
      </c>
      <c r="I619" s="2">
        <v>7970</v>
      </c>
      <c r="J619" s="2">
        <v>0</v>
      </c>
      <c r="K619" s="2">
        <v>0</v>
      </c>
      <c r="L619" s="2">
        <v>0.1</v>
      </c>
      <c r="M619" s="2">
        <v>2.2000000000000002</v>
      </c>
      <c r="N619">
        <v>15.5</v>
      </c>
      <c r="O619">
        <v>15.5</v>
      </c>
      <c r="P619">
        <v>8.5</v>
      </c>
      <c r="Q619">
        <v>8.6999999999999993</v>
      </c>
      <c r="R619" s="5">
        <v>0.42361111111111099</v>
      </c>
      <c r="S619"/>
      <c r="T619" s="13">
        <f t="shared" si="20"/>
        <v>8.6999999999999993</v>
      </c>
      <c r="U619" s="13">
        <f t="shared" si="21"/>
        <v>-1.8000000000000007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7.5</v>
      </c>
      <c r="C620" s="2">
        <v>88</v>
      </c>
      <c r="D620" s="2">
        <v>5.6</v>
      </c>
      <c r="E620" s="2">
        <v>6.3</v>
      </c>
      <c r="F620" s="2">
        <v>7.2</v>
      </c>
      <c r="G620" s="2">
        <v>9.4</v>
      </c>
      <c r="H620" s="2">
        <v>1007.3</v>
      </c>
      <c r="I620" s="2">
        <v>8170</v>
      </c>
      <c r="J620" s="2">
        <v>0</v>
      </c>
      <c r="K620" s="2">
        <v>0</v>
      </c>
      <c r="L620" s="2">
        <v>0.1</v>
      </c>
      <c r="M620" s="2">
        <v>2.2000000000000002</v>
      </c>
      <c r="N620">
        <v>15.5</v>
      </c>
      <c r="O620">
        <v>15.5</v>
      </c>
      <c r="P620">
        <v>8.5</v>
      </c>
      <c r="Q620">
        <v>8.6999999999999993</v>
      </c>
      <c r="R620" s="5">
        <v>0.42430555555555599</v>
      </c>
      <c r="S620"/>
      <c r="T620" s="13">
        <f t="shared" si="20"/>
        <v>8.6999999999999993</v>
      </c>
      <c r="U620" s="13">
        <f t="shared" si="21"/>
        <v>-1.8000000000000007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7.5</v>
      </c>
      <c r="C621" s="2">
        <v>88</v>
      </c>
      <c r="D621" s="2">
        <v>5.6</v>
      </c>
      <c r="E621" s="2">
        <v>6.2</v>
      </c>
      <c r="F621" s="2">
        <v>7.6</v>
      </c>
      <c r="G621" s="2">
        <v>10.8</v>
      </c>
      <c r="H621" s="2">
        <v>1007.1</v>
      </c>
      <c r="I621" s="2">
        <v>8370</v>
      </c>
      <c r="J621" s="2">
        <v>0</v>
      </c>
      <c r="K621" s="2">
        <v>0</v>
      </c>
      <c r="L621" s="2">
        <v>0.1</v>
      </c>
      <c r="M621" s="2">
        <v>2.2000000000000002</v>
      </c>
      <c r="N621">
        <v>15.5</v>
      </c>
      <c r="O621">
        <v>15.5</v>
      </c>
      <c r="P621">
        <v>8.5</v>
      </c>
      <c r="Q621">
        <v>8.8000000000000007</v>
      </c>
      <c r="R621" s="5">
        <v>0.42499999999999999</v>
      </c>
      <c r="S621"/>
      <c r="T621" s="13">
        <f t="shared" si="20"/>
        <v>8.8000000000000007</v>
      </c>
      <c r="U621" s="13">
        <f t="shared" si="21"/>
        <v>-1.6999999999999993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7.5</v>
      </c>
      <c r="C622" s="2">
        <v>88</v>
      </c>
      <c r="D622" s="2">
        <v>5.6</v>
      </c>
      <c r="E622" s="2">
        <v>6</v>
      </c>
      <c r="F622" s="2">
        <v>8.3000000000000007</v>
      </c>
      <c r="G622" s="2">
        <v>11.5</v>
      </c>
      <c r="H622" s="2">
        <v>1007.3</v>
      </c>
      <c r="I622" s="2">
        <v>8580</v>
      </c>
      <c r="J622" s="2">
        <v>0</v>
      </c>
      <c r="K622" s="2">
        <v>0</v>
      </c>
      <c r="L622" s="2">
        <v>0.1</v>
      </c>
      <c r="M622" s="2">
        <v>2.2000000000000002</v>
      </c>
      <c r="N622">
        <v>15.5</v>
      </c>
      <c r="O622">
        <v>15.5</v>
      </c>
      <c r="P622">
        <v>8.6</v>
      </c>
      <c r="Q622">
        <v>8.8000000000000007</v>
      </c>
      <c r="R622" s="5">
        <v>0.42569444444444399</v>
      </c>
      <c r="S622"/>
      <c r="T622" s="13">
        <f t="shared" si="20"/>
        <v>8.8000000000000007</v>
      </c>
      <c r="U622" s="13">
        <f t="shared" si="21"/>
        <v>-1.6999999999999993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7.5</v>
      </c>
      <c r="C623" s="2">
        <v>88</v>
      </c>
      <c r="D623" s="2">
        <v>5.6</v>
      </c>
      <c r="E623" s="2">
        <v>5.9</v>
      </c>
      <c r="F623" s="2">
        <v>9</v>
      </c>
      <c r="G623" s="2">
        <v>9.6999999999999993</v>
      </c>
      <c r="H623" s="2">
        <v>1007.4</v>
      </c>
      <c r="I623" s="2">
        <v>8890</v>
      </c>
      <c r="J623" s="2">
        <v>0</v>
      </c>
      <c r="K623" s="2">
        <v>0</v>
      </c>
      <c r="L623" s="2">
        <v>0.1</v>
      </c>
      <c r="M623" s="2">
        <v>2.2000000000000002</v>
      </c>
      <c r="N623">
        <v>15.5</v>
      </c>
      <c r="O623">
        <v>15.5</v>
      </c>
      <c r="P623">
        <v>8.6</v>
      </c>
      <c r="Q623">
        <v>8.8000000000000007</v>
      </c>
      <c r="R623" s="5">
        <v>0.42638888888888898</v>
      </c>
      <c r="S623"/>
      <c r="T623" s="13">
        <f t="shared" si="20"/>
        <v>8.8000000000000007</v>
      </c>
      <c r="U623" s="13">
        <f t="shared" si="21"/>
        <v>-1.6999999999999993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7.5</v>
      </c>
      <c r="C624" s="2">
        <v>88</v>
      </c>
      <c r="D624" s="2">
        <v>5.6</v>
      </c>
      <c r="E624" s="2">
        <v>6</v>
      </c>
      <c r="F624" s="2">
        <v>8.3000000000000007</v>
      </c>
      <c r="G624" s="2">
        <v>9.4</v>
      </c>
      <c r="H624" s="2">
        <v>1007.2</v>
      </c>
      <c r="I624" s="2">
        <v>9090</v>
      </c>
      <c r="J624" s="2">
        <v>0</v>
      </c>
      <c r="K624" s="2">
        <v>0</v>
      </c>
      <c r="L624" s="2">
        <v>0.1</v>
      </c>
      <c r="M624" s="2">
        <v>2.2000000000000002</v>
      </c>
      <c r="N624">
        <v>15.5</v>
      </c>
      <c r="O624">
        <v>15.5</v>
      </c>
      <c r="P624">
        <v>8.6</v>
      </c>
      <c r="Q624">
        <v>8.8000000000000007</v>
      </c>
      <c r="R624" s="5">
        <v>0.42708333333333298</v>
      </c>
      <c r="S624"/>
      <c r="T624" s="13">
        <f t="shared" si="20"/>
        <v>8.8000000000000007</v>
      </c>
      <c r="U624" s="13">
        <f t="shared" si="21"/>
        <v>-1.6999999999999993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7.5</v>
      </c>
      <c r="C625" s="2">
        <v>88</v>
      </c>
      <c r="D625" s="2">
        <v>5.6</v>
      </c>
      <c r="E625" s="2">
        <v>5.2</v>
      </c>
      <c r="F625" s="2">
        <v>12.2</v>
      </c>
      <c r="G625" s="2">
        <v>13.3</v>
      </c>
      <c r="H625" s="2">
        <v>1007.3</v>
      </c>
      <c r="I625" s="2">
        <v>9300</v>
      </c>
      <c r="J625" s="2">
        <v>0</v>
      </c>
      <c r="K625" s="2">
        <v>0</v>
      </c>
      <c r="L625" s="2">
        <v>0.1</v>
      </c>
      <c r="M625" s="2">
        <v>2.2000000000000002</v>
      </c>
      <c r="N625">
        <v>15.5</v>
      </c>
      <c r="O625">
        <v>15.5</v>
      </c>
      <c r="P625">
        <v>8.6</v>
      </c>
      <c r="Q625">
        <v>8.8000000000000007</v>
      </c>
      <c r="R625" s="5">
        <v>0.42777777777777798</v>
      </c>
      <c r="S625"/>
      <c r="T625" s="13">
        <f t="shared" si="20"/>
        <v>8.8000000000000007</v>
      </c>
      <c r="U625" s="13">
        <f t="shared" si="21"/>
        <v>-1.6999999999999993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7.5</v>
      </c>
      <c r="C626" s="2">
        <v>88</v>
      </c>
      <c r="D626" s="2">
        <v>5.6</v>
      </c>
      <c r="E626" s="2">
        <v>6.8</v>
      </c>
      <c r="F626" s="2">
        <v>5.4</v>
      </c>
      <c r="G626" s="2">
        <v>7.9</v>
      </c>
      <c r="H626" s="2">
        <v>1007.5</v>
      </c>
      <c r="I626" s="2">
        <v>9370</v>
      </c>
      <c r="J626" s="2">
        <v>0</v>
      </c>
      <c r="K626" s="2">
        <v>0</v>
      </c>
      <c r="L626" s="2">
        <v>0.1</v>
      </c>
      <c r="M626" s="2">
        <v>2.2000000000000002</v>
      </c>
      <c r="N626">
        <v>15.5</v>
      </c>
      <c r="O626">
        <v>15.5</v>
      </c>
      <c r="P626">
        <v>8.6</v>
      </c>
      <c r="Q626">
        <v>8.9</v>
      </c>
      <c r="R626" s="5">
        <v>0.42847222222222198</v>
      </c>
      <c r="S626"/>
      <c r="T626" s="13">
        <f t="shared" si="20"/>
        <v>8.9</v>
      </c>
      <c r="U626" s="13">
        <f t="shared" si="21"/>
        <v>-1.5999999999999996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7.6</v>
      </c>
      <c r="C627" s="2">
        <v>88</v>
      </c>
      <c r="D627" s="2">
        <v>5.7</v>
      </c>
      <c r="E627" s="2">
        <v>7.6</v>
      </c>
      <c r="F627" s="2">
        <v>4.3</v>
      </c>
      <c r="G627" s="2">
        <v>7.6</v>
      </c>
      <c r="H627" s="2">
        <v>1007.4</v>
      </c>
      <c r="I627" s="2">
        <v>9230</v>
      </c>
      <c r="J627" s="2">
        <v>0</v>
      </c>
      <c r="K627" s="2">
        <v>0</v>
      </c>
      <c r="L627" s="2">
        <v>0.1</v>
      </c>
      <c r="M627" s="2">
        <v>2.2000000000000002</v>
      </c>
      <c r="N627">
        <v>15.5</v>
      </c>
      <c r="O627">
        <v>15.5</v>
      </c>
      <c r="P627">
        <v>8.6999999999999993</v>
      </c>
      <c r="Q627">
        <v>8.9</v>
      </c>
      <c r="R627" s="5">
        <v>0.42916666666666697</v>
      </c>
      <c r="S627"/>
      <c r="T627" s="13">
        <f t="shared" si="20"/>
        <v>8.9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7.6</v>
      </c>
      <c r="C628" s="2">
        <v>88</v>
      </c>
      <c r="D628" s="2">
        <v>5.7</v>
      </c>
      <c r="E628" s="2">
        <v>7</v>
      </c>
      <c r="F628" s="2">
        <v>5</v>
      </c>
      <c r="G628" s="2">
        <v>5.8</v>
      </c>
      <c r="H628" s="2">
        <v>1007</v>
      </c>
      <c r="I628" s="2">
        <v>9160</v>
      </c>
      <c r="J628" s="2">
        <v>0</v>
      </c>
      <c r="K628" s="2">
        <v>0</v>
      </c>
      <c r="L628" s="2">
        <v>0.1</v>
      </c>
      <c r="M628" s="2">
        <v>2.2000000000000002</v>
      </c>
      <c r="N628">
        <v>15.5</v>
      </c>
      <c r="O628">
        <v>15.5</v>
      </c>
      <c r="P628">
        <v>8.6999999999999993</v>
      </c>
      <c r="Q628">
        <v>8.9</v>
      </c>
      <c r="R628" s="5">
        <v>0.42986111111111103</v>
      </c>
      <c r="S628"/>
      <c r="T628" s="13">
        <f t="shared" si="20"/>
        <v>8.9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7.6</v>
      </c>
      <c r="C629" s="2">
        <v>88</v>
      </c>
      <c r="D629" s="2">
        <v>5.7</v>
      </c>
      <c r="E629" s="2">
        <v>7.6</v>
      </c>
      <c r="F629" s="2">
        <v>4.7</v>
      </c>
      <c r="G629" s="2">
        <v>7.9</v>
      </c>
      <c r="H629" s="2">
        <v>1007.2</v>
      </c>
      <c r="I629" s="2">
        <v>9160</v>
      </c>
      <c r="J629" s="2">
        <v>0</v>
      </c>
      <c r="K629" s="2">
        <v>0</v>
      </c>
      <c r="L629" s="2">
        <v>0.1</v>
      </c>
      <c r="M629" s="2">
        <v>2.2000000000000002</v>
      </c>
      <c r="N629">
        <v>15.5</v>
      </c>
      <c r="O629">
        <v>15.5</v>
      </c>
      <c r="P629">
        <v>8.8000000000000007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-1.5999999999999996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7.6</v>
      </c>
      <c r="C630" s="2">
        <v>88</v>
      </c>
      <c r="D630" s="2">
        <v>5.7</v>
      </c>
      <c r="E630" s="2">
        <v>6.2</v>
      </c>
      <c r="F630" s="2">
        <v>8.3000000000000007</v>
      </c>
      <c r="G630" s="2">
        <v>9.6999999999999993</v>
      </c>
      <c r="H630" s="2">
        <v>1007.1</v>
      </c>
      <c r="I630" s="2">
        <v>9170</v>
      </c>
      <c r="J630" s="2">
        <v>0</v>
      </c>
      <c r="K630" s="2">
        <v>0</v>
      </c>
      <c r="L630" s="2">
        <v>0.1</v>
      </c>
      <c r="M630" s="2">
        <v>2.2000000000000002</v>
      </c>
      <c r="N630">
        <v>15.5</v>
      </c>
      <c r="O630">
        <v>15.5</v>
      </c>
      <c r="P630">
        <v>8.8000000000000007</v>
      </c>
      <c r="Q630">
        <v>9</v>
      </c>
      <c r="R630" s="5">
        <v>0.43125000000000002</v>
      </c>
      <c r="S630"/>
      <c r="T630" s="13">
        <f t="shared" si="20"/>
        <v>9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7.6</v>
      </c>
      <c r="C631" s="2">
        <v>88</v>
      </c>
      <c r="D631" s="2">
        <v>5.7</v>
      </c>
      <c r="E631" s="2">
        <v>5.5</v>
      </c>
      <c r="F631" s="2">
        <v>11.2</v>
      </c>
      <c r="G631" s="2">
        <v>14</v>
      </c>
      <c r="H631" s="2">
        <v>1007.3</v>
      </c>
      <c r="I631" s="2">
        <v>9150</v>
      </c>
      <c r="J631" s="2">
        <v>0</v>
      </c>
      <c r="K631" s="2">
        <v>0</v>
      </c>
      <c r="L631" s="2">
        <v>0.1</v>
      </c>
      <c r="M631" s="2">
        <v>2.2000000000000002</v>
      </c>
      <c r="N631">
        <v>15.5</v>
      </c>
      <c r="O631">
        <v>15.5</v>
      </c>
      <c r="P631">
        <v>8.9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-1.5999999999999996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7.7</v>
      </c>
      <c r="C632" s="2">
        <v>88</v>
      </c>
      <c r="D632" s="2">
        <v>5.8</v>
      </c>
      <c r="E632" s="2">
        <v>7.7</v>
      </c>
      <c r="F632" s="2">
        <v>3.2</v>
      </c>
      <c r="G632" s="2">
        <v>5</v>
      </c>
      <c r="H632" s="2">
        <v>1007.4</v>
      </c>
      <c r="I632" s="2">
        <v>9030</v>
      </c>
      <c r="J632" s="2">
        <v>0</v>
      </c>
      <c r="K632" s="2">
        <v>0</v>
      </c>
      <c r="L632" s="2">
        <v>0.1</v>
      </c>
      <c r="M632" s="2">
        <v>2.2000000000000002</v>
      </c>
      <c r="N632">
        <v>15.5</v>
      </c>
      <c r="O632">
        <v>15.5</v>
      </c>
      <c r="P632">
        <v>8.9</v>
      </c>
      <c r="Q632">
        <v>9.1</v>
      </c>
      <c r="R632" s="5">
        <v>0.43263888888888902</v>
      </c>
      <c r="S632"/>
      <c r="T632" s="13">
        <f t="shared" si="20"/>
        <v>9.1</v>
      </c>
      <c r="U632" s="13">
        <f t="shared" si="21"/>
        <v>-1.6000000000000005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7.7</v>
      </c>
      <c r="C633" s="2">
        <v>88</v>
      </c>
      <c r="D633" s="2">
        <v>5.8</v>
      </c>
      <c r="E633" s="2">
        <v>6.6</v>
      </c>
      <c r="F633" s="2">
        <v>6.8</v>
      </c>
      <c r="G633" s="2">
        <v>9.6999999999999993</v>
      </c>
      <c r="H633" s="2">
        <v>1007.4</v>
      </c>
      <c r="I633" s="2">
        <v>8830</v>
      </c>
      <c r="J633" s="2">
        <v>0</v>
      </c>
      <c r="K633" s="2">
        <v>0</v>
      </c>
      <c r="L633" s="2">
        <v>0.1</v>
      </c>
      <c r="M633" s="2">
        <v>2.2000000000000002</v>
      </c>
      <c r="N633">
        <v>15.5</v>
      </c>
      <c r="O633">
        <v>15.5</v>
      </c>
      <c r="P633">
        <v>9</v>
      </c>
      <c r="Q633">
        <v>9.1</v>
      </c>
      <c r="R633" s="5">
        <v>0.43333333333333302</v>
      </c>
      <c r="S633"/>
      <c r="T633" s="13">
        <f t="shared" si="20"/>
        <v>9.1</v>
      </c>
      <c r="U633" s="13">
        <f t="shared" si="21"/>
        <v>-1.6000000000000005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7.7</v>
      </c>
      <c r="C634" s="2">
        <v>88</v>
      </c>
      <c r="D634" s="2">
        <v>5.8</v>
      </c>
      <c r="E634" s="2">
        <v>6</v>
      </c>
      <c r="F634" s="2">
        <v>9.4</v>
      </c>
      <c r="G634" s="2">
        <v>9.4</v>
      </c>
      <c r="H634" s="2">
        <v>1007.2</v>
      </c>
      <c r="I634" s="2">
        <v>8850</v>
      </c>
      <c r="J634" s="2">
        <v>0</v>
      </c>
      <c r="K634" s="2">
        <v>0</v>
      </c>
      <c r="L634" s="2">
        <v>0.1</v>
      </c>
      <c r="M634" s="2">
        <v>2.2000000000000002</v>
      </c>
      <c r="N634">
        <v>15.5</v>
      </c>
      <c r="O634">
        <v>15.5</v>
      </c>
      <c r="P634">
        <v>9</v>
      </c>
      <c r="Q634">
        <v>9.1999999999999993</v>
      </c>
      <c r="R634" s="5">
        <v>0.43402777777777801</v>
      </c>
      <c r="S634"/>
      <c r="T634" s="13">
        <f t="shared" si="20"/>
        <v>9.1999999999999993</v>
      </c>
      <c r="U634" s="13">
        <f t="shared" si="21"/>
        <v>-1.5000000000000009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7.7</v>
      </c>
      <c r="C635" s="2">
        <v>88</v>
      </c>
      <c r="D635" s="2">
        <v>5.8</v>
      </c>
      <c r="E635" s="2">
        <v>6.2</v>
      </c>
      <c r="F635" s="2">
        <v>8.6</v>
      </c>
      <c r="G635" s="2">
        <v>14.8</v>
      </c>
      <c r="H635" s="2">
        <v>1007.3</v>
      </c>
      <c r="I635" s="2">
        <v>8680</v>
      </c>
      <c r="J635" s="2">
        <v>0</v>
      </c>
      <c r="K635" s="2">
        <v>0</v>
      </c>
      <c r="L635" s="2">
        <v>0.1</v>
      </c>
      <c r="M635" s="2">
        <v>2.2000000000000002</v>
      </c>
      <c r="N635">
        <v>15.5</v>
      </c>
      <c r="O635">
        <v>15.5</v>
      </c>
      <c r="P635">
        <v>9.1</v>
      </c>
      <c r="Q635">
        <v>9.1999999999999993</v>
      </c>
      <c r="R635" s="5">
        <v>0.43472222222222201</v>
      </c>
      <c r="S635"/>
      <c r="T635" s="13">
        <f t="shared" si="20"/>
        <v>9.1999999999999993</v>
      </c>
      <c r="U635" s="13">
        <f t="shared" si="21"/>
        <v>-1.5000000000000009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7.7</v>
      </c>
      <c r="C636" s="2">
        <v>88</v>
      </c>
      <c r="D636" s="2">
        <v>5.8</v>
      </c>
      <c r="E636" s="2">
        <v>6.7</v>
      </c>
      <c r="F636" s="2">
        <v>6.5</v>
      </c>
      <c r="G636" s="2">
        <v>9</v>
      </c>
      <c r="H636" s="2">
        <v>1007.2</v>
      </c>
      <c r="I636" s="2">
        <v>8500</v>
      </c>
      <c r="J636" s="2">
        <v>0</v>
      </c>
      <c r="K636" s="2">
        <v>0</v>
      </c>
      <c r="L636" s="2">
        <v>0.1</v>
      </c>
      <c r="M636" s="2">
        <v>2.2000000000000002</v>
      </c>
      <c r="N636">
        <v>15.5</v>
      </c>
      <c r="O636">
        <v>15.5</v>
      </c>
      <c r="P636">
        <v>9.1</v>
      </c>
      <c r="Q636">
        <v>9.1999999999999993</v>
      </c>
      <c r="R636" s="5">
        <v>0.43541666666666701</v>
      </c>
      <c r="S636"/>
      <c r="T636" s="13">
        <f t="shared" si="20"/>
        <v>9.1999999999999993</v>
      </c>
      <c r="U636" s="13">
        <f t="shared" si="21"/>
        <v>-1.5000000000000009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7.7</v>
      </c>
      <c r="C637" s="2">
        <v>87</v>
      </c>
      <c r="D637" s="2">
        <v>5.7</v>
      </c>
      <c r="E637" s="2">
        <v>6</v>
      </c>
      <c r="F637" s="2">
        <v>9.4</v>
      </c>
      <c r="G637" s="2">
        <v>9.4</v>
      </c>
      <c r="H637" s="2">
        <v>1007.4</v>
      </c>
      <c r="I637" s="2">
        <v>8370</v>
      </c>
      <c r="J637" s="2">
        <v>0</v>
      </c>
      <c r="K637" s="2">
        <v>0</v>
      </c>
      <c r="L637" s="2">
        <v>0.1</v>
      </c>
      <c r="M637" s="2">
        <v>2.2000000000000002</v>
      </c>
      <c r="N637">
        <v>15.5</v>
      </c>
      <c r="O637">
        <v>15.5</v>
      </c>
      <c r="P637">
        <v>9.1</v>
      </c>
      <c r="Q637">
        <v>9.3000000000000007</v>
      </c>
      <c r="R637" s="5">
        <v>0.43611111111111101</v>
      </c>
      <c r="S637"/>
      <c r="T637" s="13">
        <f t="shared" si="20"/>
        <v>9.3000000000000007</v>
      </c>
      <c r="U637" s="13">
        <f t="shared" si="21"/>
        <v>-1.3999999999999995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7.6</v>
      </c>
      <c r="C638" s="2">
        <v>88</v>
      </c>
      <c r="D638" s="2">
        <v>5.7</v>
      </c>
      <c r="E638" s="2">
        <v>7</v>
      </c>
      <c r="F638" s="2">
        <v>5</v>
      </c>
      <c r="G638" s="2">
        <v>10.8</v>
      </c>
      <c r="H638" s="2">
        <v>1007.4</v>
      </c>
      <c r="I638" s="2">
        <v>8330</v>
      </c>
      <c r="J638" s="2">
        <v>0</v>
      </c>
      <c r="K638" s="2">
        <v>0</v>
      </c>
      <c r="L638" s="2">
        <v>0.1</v>
      </c>
      <c r="M638" s="2">
        <v>2.2000000000000002</v>
      </c>
      <c r="N638">
        <v>15.5</v>
      </c>
      <c r="O638">
        <v>15.5</v>
      </c>
      <c r="P638">
        <v>9.1</v>
      </c>
      <c r="Q638">
        <v>9.3000000000000007</v>
      </c>
      <c r="R638" s="5">
        <v>0.436805555555556</v>
      </c>
      <c r="S638"/>
      <c r="T638" s="13">
        <f t="shared" si="20"/>
        <v>9.3000000000000007</v>
      </c>
      <c r="U638" s="13">
        <f t="shared" si="21"/>
        <v>-1.2999999999999989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88</v>
      </c>
      <c r="D639" s="2">
        <v>5.7</v>
      </c>
      <c r="E639" s="2">
        <v>6</v>
      </c>
      <c r="F639" s="2">
        <v>8.6</v>
      </c>
      <c r="G639" s="2">
        <v>10.1</v>
      </c>
      <c r="H639" s="2">
        <v>1007.3</v>
      </c>
      <c r="I639" s="2">
        <v>8330</v>
      </c>
      <c r="J639" s="2">
        <v>0</v>
      </c>
      <c r="K639" s="2">
        <v>0</v>
      </c>
      <c r="L639" s="2">
        <v>0.1</v>
      </c>
      <c r="M639" s="2">
        <v>2.2000000000000002</v>
      </c>
      <c r="N639">
        <v>15.5</v>
      </c>
      <c r="O639">
        <v>15.5</v>
      </c>
      <c r="P639">
        <v>9.1</v>
      </c>
      <c r="Q639">
        <v>9.3000000000000007</v>
      </c>
      <c r="R639" s="5">
        <v>0.4375</v>
      </c>
      <c r="S639"/>
      <c r="T639" s="13">
        <f t="shared" si="20"/>
        <v>9.3000000000000007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87</v>
      </c>
      <c r="D640" s="2">
        <v>5.7</v>
      </c>
      <c r="E640" s="2">
        <v>7.7</v>
      </c>
      <c r="F640" s="2">
        <v>4.7</v>
      </c>
      <c r="G640" s="2">
        <v>6.1</v>
      </c>
      <c r="H640" s="2">
        <v>1007.2</v>
      </c>
      <c r="I640" s="2">
        <v>8490</v>
      </c>
      <c r="J640" s="2">
        <v>0</v>
      </c>
      <c r="K640" s="2">
        <v>0</v>
      </c>
      <c r="L640" s="2">
        <v>0.1</v>
      </c>
      <c r="M640" s="2">
        <v>2.2000000000000002</v>
      </c>
      <c r="N640">
        <v>15.5</v>
      </c>
      <c r="O640">
        <v>15.5</v>
      </c>
      <c r="P640">
        <v>9.1</v>
      </c>
      <c r="Q640">
        <v>9.3000000000000007</v>
      </c>
      <c r="R640" s="5">
        <v>0.438194444444444</v>
      </c>
      <c r="S640"/>
      <c r="T640" s="13">
        <f t="shared" si="20"/>
        <v>9.3000000000000007</v>
      </c>
      <c r="U640" s="13">
        <f t="shared" si="21"/>
        <v>-1.3999999999999995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7.7</v>
      </c>
      <c r="C641" s="2">
        <v>88</v>
      </c>
      <c r="D641" s="2">
        <v>5.8</v>
      </c>
      <c r="E641" s="2">
        <v>7</v>
      </c>
      <c r="F641" s="2">
        <v>5.4</v>
      </c>
      <c r="G641" s="2">
        <v>8.3000000000000007</v>
      </c>
      <c r="H641" s="2">
        <v>1007.2</v>
      </c>
      <c r="I641" s="2">
        <v>8710</v>
      </c>
      <c r="J641" s="2">
        <v>0</v>
      </c>
      <c r="K641" s="2">
        <v>0</v>
      </c>
      <c r="L641" s="2">
        <v>0.1</v>
      </c>
      <c r="M641" s="2">
        <v>2.2000000000000002</v>
      </c>
      <c r="N641">
        <v>15.5</v>
      </c>
      <c r="O641">
        <v>15.5</v>
      </c>
      <c r="P641">
        <v>9.1</v>
      </c>
      <c r="Q641">
        <v>9.3000000000000007</v>
      </c>
      <c r="R641" s="5">
        <v>0.43888888888888899</v>
      </c>
      <c r="S641"/>
      <c r="T641" s="13">
        <f t="shared" si="20"/>
        <v>9.3000000000000007</v>
      </c>
      <c r="U641" s="13">
        <f t="shared" si="21"/>
        <v>-1.3999999999999995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7.7</v>
      </c>
      <c r="C642" s="2">
        <v>87</v>
      </c>
      <c r="D642" s="2">
        <v>5.7</v>
      </c>
      <c r="E642" s="2">
        <v>7.7</v>
      </c>
      <c r="F642" s="2">
        <v>2.5</v>
      </c>
      <c r="G642" s="2">
        <v>7.2</v>
      </c>
      <c r="H642" s="2">
        <v>1007.4</v>
      </c>
      <c r="I642" s="2">
        <v>8830</v>
      </c>
      <c r="J642" s="2">
        <v>0</v>
      </c>
      <c r="K642" s="2">
        <v>0</v>
      </c>
      <c r="L642" s="2">
        <v>0.1</v>
      </c>
      <c r="M642" s="2">
        <v>2.2000000000000002</v>
      </c>
      <c r="N642">
        <v>15.5</v>
      </c>
      <c r="O642">
        <v>15.5</v>
      </c>
      <c r="P642">
        <v>9.1</v>
      </c>
      <c r="Q642">
        <v>9.3000000000000007</v>
      </c>
      <c r="R642" s="5">
        <v>0.43958333333333299</v>
      </c>
      <c r="S642"/>
      <c r="T642" s="13">
        <f t="shared" si="20"/>
        <v>9.3000000000000007</v>
      </c>
      <c r="U642" s="13">
        <f t="shared" si="21"/>
        <v>-1.3999999999999995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7.7</v>
      </c>
      <c r="C643" s="2">
        <v>87</v>
      </c>
      <c r="D643" s="2">
        <v>5.7</v>
      </c>
      <c r="E643" s="2">
        <v>7.1</v>
      </c>
      <c r="F643" s="2">
        <v>5</v>
      </c>
      <c r="G643" s="2">
        <v>6.5</v>
      </c>
      <c r="H643" s="2">
        <v>1007.6</v>
      </c>
      <c r="I643" s="2">
        <v>8900</v>
      </c>
      <c r="J643" s="2">
        <v>0</v>
      </c>
      <c r="K643" s="2">
        <v>0</v>
      </c>
      <c r="L643" s="2">
        <v>0.1</v>
      </c>
      <c r="M643" s="2">
        <v>2.2000000000000002</v>
      </c>
      <c r="N643">
        <v>15.5</v>
      </c>
      <c r="O643">
        <v>15.5</v>
      </c>
      <c r="P643">
        <v>9.1</v>
      </c>
      <c r="Q643">
        <v>9.3000000000000007</v>
      </c>
      <c r="R643" s="5">
        <v>0.44027777777777799</v>
      </c>
      <c r="S643"/>
      <c r="T643" s="13">
        <f t="shared" si="20"/>
        <v>9.3000000000000007</v>
      </c>
      <c r="U643" s="13">
        <f t="shared" si="21"/>
        <v>-1.3999999999999995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87</v>
      </c>
      <c r="D644" s="2">
        <v>5.7</v>
      </c>
      <c r="E644" s="2">
        <v>6.3</v>
      </c>
      <c r="F644" s="2">
        <v>7.9</v>
      </c>
      <c r="G644" s="2">
        <v>12.2</v>
      </c>
      <c r="H644" s="2">
        <v>1007.4</v>
      </c>
      <c r="I644" s="2">
        <v>9050</v>
      </c>
      <c r="J644" s="2">
        <v>0</v>
      </c>
      <c r="K644" s="2">
        <v>0</v>
      </c>
      <c r="L644" s="2">
        <v>0.1</v>
      </c>
      <c r="M644" s="2">
        <v>2.2000000000000002</v>
      </c>
      <c r="N644">
        <v>15.5</v>
      </c>
      <c r="O644">
        <v>15.5</v>
      </c>
      <c r="P644">
        <v>9.1</v>
      </c>
      <c r="Q644">
        <v>9.3000000000000007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-1.3999999999999995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87</v>
      </c>
      <c r="D645" s="2">
        <v>5.7</v>
      </c>
      <c r="E645" s="2">
        <v>6.4</v>
      </c>
      <c r="F645" s="2">
        <v>7.6</v>
      </c>
      <c r="G645" s="2">
        <v>10.4</v>
      </c>
      <c r="H645" s="2">
        <v>1007.6</v>
      </c>
      <c r="I645" s="2">
        <v>8780</v>
      </c>
      <c r="J645" s="2">
        <v>0</v>
      </c>
      <c r="K645" s="2">
        <v>0</v>
      </c>
      <c r="L645" s="2">
        <v>0.1</v>
      </c>
      <c r="M645" s="2">
        <v>2.2000000000000002</v>
      </c>
      <c r="N645">
        <v>15.5</v>
      </c>
      <c r="O645">
        <v>15.5</v>
      </c>
      <c r="P645">
        <v>9.1</v>
      </c>
      <c r="Q645">
        <v>9.3000000000000007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-1.3999999999999995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7.6</v>
      </c>
      <c r="C646" s="2">
        <v>88</v>
      </c>
      <c r="D646" s="2">
        <v>5.7</v>
      </c>
      <c r="E646" s="2">
        <v>6.9</v>
      </c>
      <c r="F646" s="2">
        <v>5.4</v>
      </c>
      <c r="G646" s="2">
        <v>7.6</v>
      </c>
      <c r="H646" s="2">
        <v>1007.6</v>
      </c>
      <c r="I646" s="2">
        <v>9340</v>
      </c>
      <c r="J646" s="2">
        <v>0</v>
      </c>
      <c r="K646" s="2">
        <v>0</v>
      </c>
      <c r="L646" s="2">
        <v>0.1</v>
      </c>
      <c r="M646" s="2">
        <v>2.2000000000000002</v>
      </c>
      <c r="N646">
        <v>15.5</v>
      </c>
      <c r="O646">
        <v>15.5</v>
      </c>
      <c r="P646">
        <v>9.1</v>
      </c>
      <c r="Q646">
        <v>9.3000000000000007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-1.2999999999999989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7.6</v>
      </c>
      <c r="C647" s="2">
        <v>88</v>
      </c>
      <c r="D647" s="2">
        <v>5.7</v>
      </c>
      <c r="E647" s="2">
        <v>6.2</v>
      </c>
      <c r="F647" s="2">
        <v>8.3000000000000007</v>
      </c>
      <c r="G647" s="2">
        <v>8.6</v>
      </c>
      <c r="H647" s="2">
        <v>1007.6</v>
      </c>
      <c r="I647" s="2">
        <v>8920</v>
      </c>
      <c r="J647" s="2">
        <v>0</v>
      </c>
      <c r="K647" s="2">
        <v>0</v>
      </c>
      <c r="L647" s="2">
        <v>0.1</v>
      </c>
      <c r="M647" s="2">
        <v>2.2000000000000002</v>
      </c>
      <c r="N647">
        <v>15.5</v>
      </c>
      <c r="O647">
        <v>15.5</v>
      </c>
      <c r="P647">
        <v>9.1</v>
      </c>
      <c r="Q647">
        <v>9.3000000000000007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-1.2999999999999989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88</v>
      </c>
      <c r="D648" s="2">
        <v>5.8</v>
      </c>
      <c r="E648" s="2">
        <v>6.6</v>
      </c>
      <c r="F648" s="2">
        <v>6.8</v>
      </c>
      <c r="G648" s="2">
        <v>6.8</v>
      </c>
      <c r="H648" s="2">
        <v>1007.4</v>
      </c>
      <c r="I648" s="2">
        <v>9520</v>
      </c>
      <c r="J648" s="2">
        <v>0</v>
      </c>
      <c r="K648" s="2">
        <v>0</v>
      </c>
      <c r="L648" s="2">
        <v>0.1</v>
      </c>
      <c r="M648" s="2">
        <v>2.2000000000000002</v>
      </c>
      <c r="N648">
        <v>15.5</v>
      </c>
      <c r="O648">
        <v>15.5</v>
      </c>
      <c r="P648">
        <v>9.1</v>
      </c>
      <c r="Q648">
        <v>9.3000000000000007</v>
      </c>
      <c r="R648" s="5">
        <v>0.44374999999999998</v>
      </c>
      <c r="S648"/>
      <c r="T648" s="13">
        <f t="shared" si="20"/>
        <v>9.3000000000000007</v>
      </c>
      <c r="U648" s="13">
        <f t="shared" si="21"/>
        <v>-1.3999999999999995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88</v>
      </c>
      <c r="D649" s="2">
        <v>5.8</v>
      </c>
      <c r="E649" s="2">
        <v>6.4</v>
      </c>
      <c r="F649" s="2">
        <v>7.6</v>
      </c>
      <c r="G649" s="2">
        <v>7.9</v>
      </c>
      <c r="H649" s="2">
        <v>1007.4</v>
      </c>
      <c r="I649" s="2">
        <v>9090</v>
      </c>
      <c r="J649" s="2">
        <v>0</v>
      </c>
      <c r="K649" s="2">
        <v>0</v>
      </c>
      <c r="L649" s="2">
        <v>0.1</v>
      </c>
      <c r="M649" s="2">
        <v>2.2000000000000002</v>
      </c>
      <c r="N649">
        <v>15.5</v>
      </c>
      <c r="O649">
        <v>15.5</v>
      </c>
      <c r="P649">
        <v>9.1</v>
      </c>
      <c r="Q649">
        <v>9.4</v>
      </c>
      <c r="R649" s="5">
        <v>0.44444444444444398</v>
      </c>
      <c r="S649"/>
      <c r="T649" s="13">
        <f t="shared" si="20"/>
        <v>9.4</v>
      </c>
      <c r="U649" s="13">
        <f t="shared" si="21"/>
        <v>-1.2999999999999998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88</v>
      </c>
      <c r="D650" s="2">
        <v>5.8</v>
      </c>
      <c r="E650" s="2">
        <v>7.1</v>
      </c>
      <c r="F650" s="2">
        <v>5</v>
      </c>
      <c r="G650" s="2">
        <v>7.9</v>
      </c>
      <c r="H650" s="2">
        <v>1007.4</v>
      </c>
      <c r="I650" s="2">
        <v>8640</v>
      </c>
      <c r="J650" s="2">
        <v>0</v>
      </c>
      <c r="K650" s="2">
        <v>0</v>
      </c>
      <c r="L650" s="2">
        <v>0.1</v>
      </c>
      <c r="M650" s="2">
        <v>2.2000000000000002</v>
      </c>
      <c r="N650">
        <v>15.5</v>
      </c>
      <c r="O650">
        <v>15.5</v>
      </c>
      <c r="P650">
        <v>9.1</v>
      </c>
      <c r="Q650">
        <v>9.3000000000000007</v>
      </c>
      <c r="R650" s="5">
        <v>0.44513888888888897</v>
      </c>
      <c r="S650"/>
      <c r="T650" s="13">
        <f t="shared" si="20"/>
        <v>9.3000000000000007</v>
      </c>
      <c r="U650" s="13">
        <f t="shared" si="21"/>
        <v>-1.3999999999999995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88</v>
      </c>
      <c r="D651" s="2">
        <v>5.8</v>
      </c>
      <c r="E651" s="2">
        <v>6.7</v>
      </c>
      <c r="F651" s="2">
        <v>6.5</v>
      </c>
      <c r="G651" s="2">
        <v>6.5</v>
      </c>
      <c r="H651" s="2">
        <v>1007.4</v>
      </c>
      <c r="I651" s="2">
        <v>8330</v>
      </c>
      <c r="J651" s="2">
        <v>0</v>
      </c>
      <c r="K651" s="2">
        <v>0</v>
      </c>
      <c r="L651" s="2">
        <v>0.1</v>
      </c>
      <c r="M651" s="2">
        <v>2.2000000000000002</v>
      </c>
      <c r="N651">
        <v>15.5</v>
      </c>
      <c r="O651">
        <v>15.5</v>
      </c>
      <c r="P651">
        <v>9.1999999999999993</v>
      </c>
      <c r="Q651">
        <v>9.3000000000000007</v>
      </c>
      <c r="R651" s="5">
        <v>0.44583333333333303</v>
      </c>
      <c r="S651"/>
      <c r="T651" s="13">
        <f t="shared" si="20"/>
        <v>9.3000000000000007</v>
      </c>
      <c r="U651" s="13">
        <f t="shared" si="21"/>
        <v>-1.3999999999999995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88</v>
      </c>
      <c r="D652" s="2">
        <v>5.7</v>
      </c>
      <c r="E652" s="2">
        <v>6.3</v>
      </c>
      <c r="F652" s="2">
        <v>7.6</v>
      </c>
      <c r="G652" s="2">
        <v>10.8</v>
      </c>
      <c r="H652" s="2">
        <v>1007.4</v>
      </c>
      <c r="I652" s="2">
        <v>8190</v>
      </c>
      <c r="J652" s="2">
        <v>0</v>
      </c>
      <c r="K652" s="2">
        <v>0</v>
      </c>
      <c r="L652" s="2">
        <v>0.1</v>
      </c>
      <c r="M652" s="2">
        <v>2.2000000000000002</v>
      </c>
      <c r="N652">
        <v>15.5</v>
      </c>
      <c r="O652">
        <v>15.5</v>
      </c>
      <c r="P652">
        <v>9.1999999999999993</v>
      </c>
      <c r="Q652">
        <v>9.3000000000000007</v>
      </c>
      <c r="R652" s="5">
        <v>0.44652777777777802</v>
      </c>
      <c r="S652"/>
      <c r="T652" s="13">
        <f t="shared" si="20"/>
        <v>9.3000000000000007</v>
      </c>
      <c r="U652" s="13">
        <f t="shared" si="21"/>
        <v>-1.2999999999999989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7.6</v>
      </c>
      <c r="C653" s="2">
        <v>88</v>
      </c>
      <c r="D653" s="2">
        <v>5.7</v>
      </c>
      <c r="E653" s="2">
        <v>6.3</v>
      </c>
      <c r="F653" s="2">
        <v>7.6</v>
      </c>
      <c r="G653" s="2">
        <v>7.6</v>
      </c>
      <c r="H653" s="2">
        <v>1007.6</v>
      </c>
      <c r="I653" s="2">
        <v>8080</v>
      </c>
      <c r="J653" s="2">
        <v>0</v>
      </c>
      <c r="K653" s="2">
        <v>0</v>
      </c>
      <c r="L653" s="2">
        <v>0.1</v>
      </c>
      <c r="M653" s="2">
        <v>2.2000000000000002</v>
      </c>
      <c r="N653">
        <v>15.5</v>
      </c>
      <c r="O653">
        <v>15.5</v>
      </c>
      <c r="P653">
        <v>9.3000000000000007</v>
      </c>
      <c r="Q653">
        <v>9.4</v>
      </c>
      <c r="R653" s="5">
        <v>0.44722222222222202</v>
      </c>
      <c r="S653"/>
      <c r="T653" s="13">
        <f t="shared" si="20"/>
        <v>9.4</v>
      </c>
      <c r="U653" s="13">
        <f t="shared" si="21"/>
        <v>-1.1999999999999993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7.6</v>
      </c>
      <c r="C654" s="2">
        <v>88</v>
      </c>
      <c r="D654" s="2">
        <v>5.7</v>
      </c>
      <c r="E654" s="2">
        <v>6.9</v>
      </c>
      <c r="F654" s="2">
        <v>5.4</v>
      </c>
      <c r="G654" s="2">
        <v>6.8</v>
      </c>
      <c r="H654" s="2">
        <v>1007.4</v>
      </c>
      <c r="I654" s="2">
        <v>8040</v>
      </c>
      <c r="J654" s="2">
        <v>0</v>
      </c>
      <c r="K654" s="2">
        <v>0</v>
      </c>
      <c r="L654" s="2">
        <v>0.1</v>
      </c>
      <c r="M654" s="2">
        <v>2.2000000000000002</v>
      </c>
      <c r="N654">
        <v>15.5</v>
      </c>
      <c r="O654">
        <v>15.5</v>
      </c>
      <c r="P654">
        <v>9.3000000000000007</v>
      </c>
      <c r="Q654">
        <v>9.3000000000000007</v>
      </c>
      <c r="R654" s="5">
        <v>0.44791666666666702</v>
      </c>
      <c r="S654"/>
      <c r="T654" s="13">
        <f t="shared" si="20"/>
        <v>9.3000000000000007</v>
      </c>
      <c r="U654" s="13">
        <f t="shared" si="21"/>
        <v>-1.2999999999999989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7.6</v>
      </c>
      <c r="C655" s="2">
        <v>88</v>
      </c>
      <c r="D655" s="2">
        <v>5.7</v>
      </c>
      <c r="E655" s="2">
        <v>7.6</v>
      </c>
      <c r="F655" s="2">
        <v>4</v>
      </c>
      <c r="G655" s="2">
        <v>9</v>
      </c>
      <c r="H655" s="2">
        <v>1007.6</v>
      </c>
      <c r="I655" s="2">
        <v>8040</v>
      </c>
      <c r="J655" s="2">
        <v>0</v>
      </c>
      <c r="K655" s="2">
        <v>0</v>
      </c>
      <c r="L655" s="2">
        <v>0.1</v>
      </c>
      <c r="M655" s="2">
        <v>2.2000000000000002</v>
      </c>
      <c r="N655">
        <v>15.5</v>
      </c>
      <c r="O655">
        <v>15.5</v>
      </c>
      <c r="P655">
        <v>9.3000000000000007</v>
      </c>
      <c r="Q655">
        <v>9.3000000000000007</v>
      </c>
      <c r="R655" s="5">
        <v>0.44861111111111102</v>
      </c>
      <c r="S655"/>
      <c r="T655" s="13">
        <f t="shared" ref="T655:T718" si="24">MAX(P655,Q655)</f>
        <v>9.3000000000000007</v>
      </c>
      <c r="U655" s="13">
        <f t="shared" si="21"/>
        <v>-1.2999999999999989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7.6</v>
      </c>
      <c r="C656" s="2">
        <v>88</v>
      </c>
      <c r="D656" s="2">
        <v>5.7</v>
      </c>
      <c r="E656" s="2">
        <v>6.9</v>
      </c>
      <c r="F656" s="2">
        <v>5.4</v>
      </c>
      <c r="G656" s="2">
        <v>7.6</v>
      </c>
      <c r="H656" s="2">
        <v>1007.6</v>
      </c>
      <c r="I656" s="2">
        <v>8050</v>
      </c>
      <c r="J656" s="2">
        <v>0</v>
      </c>
      <c r="K656" s="2">
        <v>0</v>
      </c>
      <c r="L656" s="2">
        <v>0.1</v>
      </c>
      <c r="M656" s="2">
        <v>2.2000000000000002</v>
      </c>
      <c r="N656">
        <v>15.5</v>
      </c>
      <c r="O656">
        <v>15.5</v>
      </c>
      <c r="P656">
        <v>9.1999999999999993</v>
      </c>
      <c r="Q656">
        <v>9.3000000000000007</v>
      </c>
      <c r="R656" s="5">
        <v>0.44930555555555601</v>
      </c>
      <c r="S656"/>
      <c r="T656" s="13">
        <f t="shared" si="24"/>
        <v>9.3000000000000007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7.6</v>
      </c>
      <c r="C657" s="2">
        <v>88</v>
      </c>
      <c r="D657" s="2">
        <v>5.7</v>
      </c>
      <c r="E657" s="2">
        <v>5.8</v>
      </c>
      <c r="F657" s="2">
        <v>9.6999999999999993</v>
      </c>
      <c r="G657" s="2">
        <v>12.6</v>
      </c>
      <c r="H657" s="2">
        <v>1007.6</v>
      </c>
      <c r="I657" s="2">
        <v>8060</v>
      </c>
      <c r="J657" s="2">
        <v>0</v>
      </c>
      <c r="K657" s="2">
        <v>0</v>
      </c>
      <c r="L657" s="2">
        <v>0.1</v>
      </c>
      <c r="M657" s="2">
        <v>2.2000000000000002</v>
      </c>
      <c r="N657">
        <v>15.5</v>
      </c>
      <c r="O657">
        <v>15.5</v>
      </c>
      <c r="P657">
        <v>9.1999999999999993</v>
      </c>
      <c r="Q657">
        <v>9.4</v>
      </c>
      <c r="R657" s="5">
        <v>0.45</v>
      </c>
      <c r="S657"/>
      <c r="T657" s="13">
        <f t="shared" si="24"/>
        <v>9.4</v>
      </c>
      <c r="U657" s="13">
        <f t="shared" si="25"/>
        <v>-1.1999999999999993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7.6</v>
      </c>
      <c r="C658" s="2">
        <v>88</v>
      </c>
      <c r="D658" s="2">
        <v>5.7</v>
      </c>
      <c r="E658" s="2">
        <v>7.6</v>
      </c>
      <c r="F658" s="2">
        <v>4.7</v>
      </c>
      <c r="G658" s="2">
        <v>6.5</v>
      </c>
      <c r="H658" s="2">
        <v>1007.6</v>
      </c>
      <c r="I658" s="2">
        <v>8070</v>
      </c>
      <c r="J658" s="2">
        <v>0</v>
      </c>
      <c r="K658" s="2">
        <v>0</v>
      </c>
      <c r="L658" s="2">
        <v>0.1</v>
      </c>
      <c r="M658" s="2">
        <v>2.2000000000000002</v>
      </c>
      <c r="N658">
        <v>15.5</v>
      </c>
      <c r="O658">
        <v>15.5</v>
      </c>
      <c r="P658">
        <v>9.1999999999999993</v>
      </c>
      <c r="Q658">
        <v>9.3000000000000007</v>
      </c>
      <c r="R658" s="5">
        <v>0.45069444444444401</v>
      </c>
      <c r="S658"/>
      <c r="T658" s="13">
        <f t="shared" si="24"/>
        <v>9.3000000000000007</v>
      </c>
      <c r="U658" s="13">
        <f t="shared" si="25"/>
        <v>-1.2999999999999989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7.6</v>
      </c>
      <c r="C659" s="2">
        <v>88</v>
      </c>
      <c r="D659" s="2">
        <v>5.7</v>
      </c>
      <c r="E659" s="2">
        <v>7.6</v>
      </c>
      <c r="F659" s="2">
        <v>4.7</v>
      </c>
      <c r="G659" s="2">
        <v>5.4</v>
      </c>
      <c r="H659" s="2">
        <v>1007.6</v>
      </c>
      <c r="I659" s="2">
        <v>8080</v>
      </c>
      <c r="J659" s="2">
        <v>0</v>
      </c>
      <c r="K659" s="2">
        <v>0</v>
      </c>
      <c r="L659" s="2">
        <v>0.1</v>
      </c>
      <c r="M659" s="2">
        <v>2.2000000000000002</v>
      </c>
      <c r="N659">
        <v>15.5</v>
      </c>
      <c r="O659">
        <v>15.5</v>
      </c>
      <c r="P659">
        <v>9.1999999999999993</v>
      </c>
      <c r="Q659">
        <v>9.3000000000000007</v>
      </c>
      <c r="R659" s="5">
        <v>0.45138888888888901</v>
      </c>
      <c r="T659" s="13">
        <f t="shared" si="24"/>
        <v>9.3000000000000007</v>
      </c>
      <c r="U659" s="13">
        <f t="shared" si="25"/>
        <v>-1.2999999999999989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7.6</v>
      </c>
      <c r="C660" s="2">
        <v>88</v>
      </c>
      <c r="D660" s="2">
        <v>5.7</v>
      </c>
      <c r="E660" s="2">
        <v>5.7</v>
      </c>
      <c r="F660" s="2">
        <v>10.4</v>
      </c>
      <c r="G660" s="2">
        <v>10.4</v>
      </c>
      <c r="H660" s="2">
        <v>1007.5</v>
      </c>
      <c r="I660" s="2">
        <v>8100</v>
      </c>
      <c r="J660" s="2">
        <v>0</v>
      </c>
      <c r="K660" s="2">
        <v>0</v>
      </c>
      <c r="L660" s="2">
        <v>0.1</v>
      </c>
      <c r="M660" s="2">
        <v>2.2000000000000002</v>
      </c>
      <c r="N660">
        <v>15.5</v>
      </c>
      <c r="O660">
        <v>15.5</v>
      </c>
      <c r="P660">
        <v>9.1999999999999993</v>
      </c>
      <c r="Q660">
        <v>9.3000000000000007</v>
      </c>
      <c r="R660" s="5">
        <v>0.452083333333333</v>
      </c>
      <c r="T660" s="13">
        <f t="shared" si="24"/>
        <v>9.3000000000000007</v>
      </c>
      <c r="U660" s="13">
        <f t="shared" si="25"/>
        <v>-1.2999999999999989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7.6</v>
      </c>
      <c r="C661" s="2">
        <v>88</v>
      </c>
      <c r="D661" s="2">
        <v>5.7</v>
      </c>
      <c r="E661" s="2">
        <v>5.6</v>
      </c>
      <c r="F661" s="2">
        <v>10.8</v>
      </c>
      <c r="G661" s="2">
        <v>13.7</v>
      </c>
      <c r="H661" s="2">
        <v>1007.6</v>
      </c>
      <c r="I661" s="2">
        <v>8180</v>
      </c>
      <c r="J661" s="2">
        <v>0</v>
      </c>
      <c r="K661" s="2">
        <v>0</v>
      </c>
      <c r="L661" s="2">
        <v>0.1</v>
      </c>
      <c r="M661" s="2">
        <v>2.2000000000000002</v>
      </c>
      <c r="N661">
        <v>15.5</v>
      </c>
      <c r="O661">
        <v>15.5</v>
      </c>
      <c r="P661">
        <v>9.1999999999999993</v>
      </c>
      <c r="Q661">
        <v>9.3000000000000007</v>
      </c>
      <c r="R661" s="5">
        <v>0.452777777777778</v>
      </c>
      <c r="T661" s="13">
        <f t="shared" si="24"/>
        <v>9.3000000000000007</v>
      </c>
      <c r="U661" s="13">
        <f t="shared" si="25"/>
        <v>-1.2999999999999989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7.6</v>
      </c>
      <c r="C662" s="2">
        <v>88</v>
      </c>
      <c r="D662" s="2">
        <v>5.7</v>
      </c>
      <c r="E662" s="2">
        <v>6.7</v>
      </c>
      <c r="F662" s="2">
        <v>6.1</v>
      </c>
      <c r="G662" s="2">
        <v>10.1</v>
      </c>
      <c r="H662" s="2">
        <v>1007.6</v>
      </c>
      <c r="I662" s="2">
        <v>8330</v>
      </c>
      <c r="J662" s="2">
        <v>0</v>
      </c>
      <c r="K662" s="2">
        <v>0</v>
      </c>
      <c r="L662" s="2">
        <v>0.1</v>
      </c>
      <c r="M662" s="2">
        <v>2.2000000000000002</v>
      </c>
      <c r="N662">
        <v>15.5</v>
      </c>
      <c r="O662">
        <v>15.5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-1.2999999999999989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7.6</v>
      </c>
      <c r="C663" s="2">
        <v>88</v>
      </c>
      <c r="D663" s="2">
        <v>5.7</v>
      </c>
      <c r="E663" s="2">
        <v>6</v>
      </c>
      <c r="F663" s="2">
        <v>9</v>
      </c>
      <c r="G663" s="2">
        <v>10.4</v>
      </c>
      <c r="H663" s="2">
        <v>1007.6</v>
      </c>
      <c r="I663" s="2">
        <v>8550</v>
      </c>
      <c r="J663" s="2">
        <v>0</v>
      </c>
      <c r="K663" s="2">
        <v>0</v>
      </c>
      <c r="L663" s="2">
        <v>0.1</v>
      </c>
      <c r="M663" s="2">
        <v>2.2000000000000002</v>
      </c>
      <c r="N663">
        <v>15.5</v>
      </c>
      <c r="O663">
        <v>15.5</v>
      </c>
      <c r="P663">
        <v>9.1</v>
      </c>
      <c r="Q663">
        <v>9.3000000000000007</v>
      </c>
      <c r="R663" s="5">
        <v>0.454166666666667</v>
      </c>
      <c r="T663" s="13">
        <f t="shared" si="24"/>
        <v>9.3000000000000007</v>
      </c>
      <c r="U663" s="13">
        <f t="shared" si="25"/>
        <v>-1.2999999999999989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7.6</v>
      </c>
      <c r="C664" s="2">
        <v>88</v>
      </c>
      <c r="D664" s="2">
        <v>5.7</v>
      </c>
      <c r="E664" s="2">
        <v>7.6</v>
      </c>
      <c r="F664" s="2">
        <v>4.7</v>
      </c>
      <c r="G664" s="2">
        <v>7.6</v>
      </c>
      <c r="H664" s="2">
        <v>1007.7</v>
      </c>
      <c r="I664" s="2">
        <v>8840</v>
      </c>
      <c r="J664" s="2">
        <v>0</v>
      </c>
      <c r="K664" s="2">
        <v>0</v>
      </c>
      <c r="L664" s="2">
        <v>0.1</v>
      </c>
      <c r="M664" s="2">
        <v>2.2000000000000002</v>
      </c>
      <c r="N664">
        <v>15.5</v>
      </c>
      <c r="O664">
        <v>15.5</v>
      </c>
      <c r="P664">
        <v>9.1</v>
      </c>
      <c r="Q664">
        <v>9.3000000000000007</v>
      </c>
      <c r="R664" s="5">
        <v>0.45486111111111099</v>
      </c>
      <c r="T664" s="13">
        <f t="shared" si="24"/>
        <v>9.3000000000000007</v>
      </c>
      <c r="U664" s="13">
        <f t="shared" si="25"/>
        <v>-1.2999999999999989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7.6</v>
      </c>
      <c r="C665" s="2">
        <v>88</v>
      </c>
      <c r="D665" s="2">
        <v>5.7</v>
      </c>
      <c r="E665" s="2">
        <v>6.8</v>
      </c>
      <c r="F665" s="2">
        <v>5.8</v>
      </c>
      <c r="G665" s="2">
        <v>7.2</v>
      </c>
      <c r="H665" s="2">
        <v>1007.8</v>
      </c>
      <c r="I665" s="2">
        <v>9280</v>
      </c>
      <c r="J665" s="2">
        <v>0</v>
      </c>
      <c r="K665" s="2">
        <v>0</v>
      </c>
      <c r="L665" s="2">
        <v>0.1</v>
      </c>
      <c r="M665" s="2">
        <v>2.2000000000000002</v>
      </c>
      <c r="N665">
        <v>15.5</v>
      </c>
      <c r="O665">
        <v>15.5</v>
      </c>
      <c r="P665">
        <v>9.1</v>
      </c>
      <c r="Q665">
        <v>9.3000000000000007</v>
      </c>
      <c r="R665" s="5">
        <v>0.45555555555555599</v>
      </c>
      <c r="T665" s="13">
        <f t="shared" si="24"/>
        <v>9.3000000000000007</v>
      </c>
      <c r="U665" s="13">
        <f t="shared" si="25"/>
        <v>-1.2999999999999989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7.6</v>
      </c>
      <c r="C666" s="2">
        <v>88</v>
      </c>
      <c r="D666" s="2">
        <v>5.7</v>
      </c>
      <c r="E666" s="2">
        <v>6.7</v>
      </c>
      <c r="F666" s="2">
        <v>6.1</v>
      </c>
      <c r="G666" s="2">
        <v>8.3000000000000007</v>
      </c>
      <c r="H666" s="2">
        <v>1007.7</v>
      </c>
      <c r="I666" s="2">
        <v>9790</v>
      </c>
      <c r="J666" s="2">
        <v>0</v>
      </c>
      <c r="K666" s="2">
        <v>0</v>
      </c>
      <c r="L666" s="2">
        <v>0.1</v>
      </c>
      <c r="M666" s="2">
        <v>2.2000000000000002</v>
      </c>
      <c r="N666">
        <v>15.5</v>
      </c>
      <c r="O666">
        <v>15.5</v>
      </c>
      <c r="P666">
        <v>9.1</v>
      </c>
      <c r="Q666">
        <v>9.3000000000000007</v>
      </c>
      <c r="R666" s="5">
        <v>0.45624999999999999</v>
      </c>
      <c r="T666" s="13">
        <f t="shared" si="24"/>
        <v>9.3000000000000007</v>
      </c>
      <c r="U666" s="13">
        <f t="shared" si="25"/>
        <v>-1.2999999999999989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7.6</v>
      </c>
      <c r="C667" s="2">
        <v>88</v>
      </c>
      <c r="D667" s="2">
        <v>5.7</v>
      </c>
      <c r="E667" s="2">
        <v>7.6</v>
      </c>
      <c r="F667" s="2">
        <v>3.6</v>
      </c>
      <c r="G667" s="2">
        <v>6.5</v>
      </c>
      <c r="H667" s="2">
        <v>1007.6</v>
      </c>
      <c r="I667" s="2">
        <v>10450</v>
      </c>
      <c r="J667" s="2">
        <v>0</v>
      </c>
      <c r="K667" s="2">
        <v>0</v>
      </c>
      <c r="L667" s="2">
        <v>0.1</v>
      </c>
      <c r="M667" s="2">
        <v>2.2000000000000002</v>
      </c>
      <c r="N667">
        <v>15.5</v>
      </c>
      <c r="O667">
        <v>15.5</v>
      </c>
      <c r="P667">
        <v>9.1</v>
      </c>
      <c r="Q667">
        <v>9.3000000000000007</v>
      </c>
      <c r="R667" s="5">
        <v>0.45694444444444399</v>
      </c>
      <c r="T667" s="13">
        <f t="shared" si="24"/>
        <v>9.3000000000000007</v>
      </c>
      <c r="U667" s="13">
        <f t="shared" si="25"/>
        <v>-1.2999999999999989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88</v>
      </c>
      <c r="D668" s="2">
        <v>5.7</v>
      </c>
      <c r="E668" s="2">
        <v>6.3</v>
      </c>
      <c r="F668" s="2">
        <v>7.6</v>
      </c>
      <c r="G668" s="2">
        <v>13</v>
      </c>
      <c r="H668" s="2">
        <v>1007.7</v>
      </c>
      <c r="I668" s="2">
        <v>11130</v>
      </c>
      <c r="J668" s="2">
        <v>0</v>
      </c>
      <c r="K668" s="2">
        <v>0</v>
      </c>
      <c r="L668" s="2">
        <v>0.1</v>
      </c>
      <c r="M668" s="2">
        <v>2.2000000000000002</v>
      </c>
      <c r="N668">
        <v>15.5</v>
      </c>
      <c r="O668">
        <v>15.5</v>
      </c>
      <c r="P668">
        <v>9.1</v>
      </c>
      <c r="Q668">
        <v>9.3000000000000007</v>
      </c>
      <c r="R668" s="5">
        <v>0.45763888888888898</v>
      </c>
      <c r="T668" s="13">
        <f t="shared" si="24"/>
        <v>9.3000000000000007</v>
      </c>
      <c r="U668" s="13">
        <f t="shared" si="25"/>
        <v>-1.2999999999999989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88</v>
      </c>
      <c r="D669" s="2">
        <v>5.7</v>
      </c>
      <c r="E669" s="2">
        <v>6.4</v>
      </c>
      <c r="F669" s="2">
        <v>7.2</v>
      </c>
      <c r="G669" s="2">
        <v>7.2</v>
      </c>
      <c r="H669" s="2">
        <v>1007.5</v>
      </c>
      <c r="I669" s="2">
        <v>11630</v>
      </c>
      <c r="J669" s="2">
        <v>0</v>
      </c>
      <c r="K669" s="2">
        <v>0</v>
      </c>
      <c r="L669" s="2">
        <v>0.1</v>
      </c>
      <c r="M669" s="2">
        <v>2.2000000000000002</v>
      </c>
      <c r="N669">
        <v>15.5</v>
      </c>
      <c r="O669">
        <v>15.5</v>
      </c>
      <c r="P669">
        <v>9.1</v>
      </c>
      <c r="Q669">
        <v>9.3000000000000007</v>
      </c>
      <c r="R669" s="5">
        <v>0.45833333333333298</v>
      </c>
      <c r="T669" s="13">
        <f t="shared" si="24"/>
        <v>9.3000000000000007</v>
      </c>
      <c r="U669" s="13">
        <f t="shared" si="25"/>
        <v>-1.2999999999999989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88</v>
      </c>
      <c r="D670" s="2">
        <v>5.7</v>
      </c>
      <c r="E670" s="2">
        <v>6.5</v>
      </c>
      <c r="F670" s="2">
        <v>6.8</v>
      </c>
      <c r="G670" s="2">
        <v>9.4</v>
      </c>
      <c r="H670" s="2">
        <v>1007.5</v>
      </c>
      <c r="I670" s="2">
        <v>11990</v>
      </c>
      <c r="J670" s="2">
        <v>0</v>
      </c>
      <c r="K670" s="2">
        <v>0</v>
      </c>
      <c r="L670" s="2">
        <v>0.1</v>
      </c>
      <c r="M670" s="2">
        <v>2.2000000000000002</v>
      </c>
      <c r="N670">
        <v>15.5</v>
      </c>
      <c r="O670">
        <v>15.5</v>
      </c>
      <c r="P670">
        <v>9.1</v>
      </c>
      <c r="Q670">
        <v>9.4</v>
      </c>
      <c r="R670" s="5">
        <v>0.45902777777777798</v>
      </c>
      <c r="T670" s="13">
        <f t="shared" si="24"/>
        <v>9.4</v>
      </c>
      <c r="U670" s="13">
        <f t="shared" si="25"/>
        <v>-1.1999999999999993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88</v>
      </c>
      <c r="D671" s="2">
        <v>5.7</v>
      </c>
      <c r="E671" s="2">
        <v>6.8</v>
      </c>
      <c r="F671" s="2">
        <v>5.8</v>
      </c>
      <c r="G671" s="2">
        <v>13.3</v>
      </c>
      <c r="H671" s="2">
        <v>1007.5</v>
      </c>
      <c r="I671" s="2">
        <v>12230</v>
      </c>
      <c r="J671" s="2">
        <v>0</v>
      </c>
      <c r="K671" s="2">
        <v>0</v>
      </c>
      <c r="L671" s="2">
        <v>0.1</v>
      </c>
      <c r="M671" s="2">
        <v>2.2000000000000002</v>
      </c>
      <c r="N671">
        <v>15.5</v>
      </c>
      <c r="O671">
        <v>15.5</v>
      </c>
      <c r="P671">
        <v>9.1999999999999993</v>
      </c>
      <c r="Q671">
        <v>9.4</v>
      </c>
      <c r="R671" s="5">
        <v>0.45972222222222198</v>
      </c>
      <c r="T671" s="13">
        <f t="shared" si="24"/>
        <v>9.4</v>
      </c>
      <c r="U671" s="13">
        <f t="shared" si="25"/>
        <v>-1.1999999999999993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88</v>
      </c>
      <c r="D672" s="2">
        <v>5.7</v>
      </c>
      <c r="E672" s="2">
        <v>6.4</v>
      </c>
      <c r="F672" s="2">
        <v>7.2</v>
      </c>
      <c r="G672" s="2">
        <v>9.6999999999999993</v>
      </c>
      <c r="H672" s="2">
        <v>1007.5</v>
      </c>
      <c r="I672" s="2">
        <v>12370</v>
      </c>
      <c r="J672" s="2">
        <v>0</v>
      </c>
      <c r="K672" s="2">
        <v>0</v>
      </c>
      <c r="L672" s="2">
        <v>0.1</v>
      </c>
      <c r="M672" s="2">
        <v>2.2000000000000002</v>
      </c>
      <c r="N672">
        <v>15.5</v>
      </c>
      <c r="O672">
        <v>15.5</v>
      </c>
      <c r="P672">
        <v>9.3000000000000007</v>
      </c>
      <c r="Q672">
        <v>9.4</v>
      </c>
      <c r="R672" s="5">
        <v>0.46041666666666697</v>
      </c>
      <c r="T672" s="13">
        <f t="shared" si="24"/>
        <v>9.4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88</v>
      </c>
      <c r="D673" s="2">
        <v>5.7</v>
      </c>
      <c r="E673" s="2">
        <v>6.9</v>
      </c>
      <c r="F673" s="2">
        <v>5.4</v>
      </c>
      <c r="G673" s="2">
        <v>10.1</v>
      </c>
      <c r="H673" s="2">
        <v>1007.5</v>
      </c>
      <c r="I673" s="2">
        <v>12550</v>
      </c>
      <c r="J673" s="2">
        <v>0</v>
      </c>
      <c r="K673" s="2">
        <v>0</v>
      </c>
      <c r="L673" s="2">
        <v>0.1</v>
      </c>
      <c r="M673" s="2">
        <v>2.2000000000000002</v>
      </c>
      <c r="N673">
        <v>15.5</v>
      </c>
      <c r="O673">
        <v>15.5</v>
      </c>
      <c r="P673">
        <v>9.3000000000000007</v>
      </c>
      <c r="Q673">
        <v>9.5</v>
      </c>
      <c r="R673" s="5">
        <v>0.46111111111111103</v>
      </c>
      <c r="T673" s="13">
        <f t="shared" si="24"/>
        <v>9.5</v>
      </c>
      <c r="U673" s="13">
        <f t="shared" si="25"/>
        <v>-1.0999999999999996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88</v>
      </c>
      <c r="D674" s="2">
        <v>5.7</v>
      </c>
      <c r="E674" s="2">
        <v>6.9</v>
      </c>
      <c r="F674" s="2">
        <v>5.4</v>
      </c>
      <c r="G674" s="2">
        <v>11.9</v>
      </c>
      <c r="H674" s="2">
        <v>1007.5</v>
      </c>
      <c r="I674" s="2">
        <v>12740</v>
      </c>
      <c r="J674" s="2">
        <v>0</v>
      </c>
      <c r="K674" s="2">
        <v>0</v>
      </c>
      <c r="L674" s="2">
        <v>0.1</v>
      </c>
      <c r="M674" s="2">
        <v>2.2000000000000002</v>
      </c>
      <c r="N674">
        <v>15.5</v>
      </c>
      <c r="O674">
        <v>15.5</v>
      </c>
      <c r="P674">
        <v>9.3000000000000007</v>
      </c>
      <c r="Q674">
        <v>9.5</v>
      </c>
      <c r="R674" s="5">
        <v>0.46180555555555602</v>
      </c>
      <c r="T674" s="13">
        <f t="shared" si="24"/>
        <v>9.5</v>
      </c>
      <c r="U674" s="13">
        <f t="shared" si="25"/>
        <v>-1.0999999999999996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7.7</v>
      </c>
      <c r="C675" s="2">
        <v>88</v>
      </c>
      <c r="D675" s="2">
        <v>5.8</v>
      </c>
      <c r="E675" s="2">
        <v>6.3</v>
      </c>
      <c r="F675" s="2">
        <v>8.3000000000000007</v>
      </c>
      <c r="G675" s="2">
        <v>12.2</v>
      </c>
      <c r="H675" s="2">
        <v>1007.6</v>
      </c>
      <c r="I675" s="2">
        <v>12800</v>
      </c>
      <c r="J675" s="2">
        <v>0</v>
      </c>
      <c r="K675" s="2">
        <v>0</v>
      </c>
      <c r="L675" s="2">
        <v>0.1</v>
      </c>
      <c r="M675" s="2">
        <v>2.2000000000000002</v>
      </c>
      <c r="N675">
        <v>15.5</v>
      </c>
      <c r="O675">
        <v>15.5</v>
      </c>
      <c r="P675">
        <v>9.3000000000000007</v>
      </c>
      <c r="Q675">
        <v>9.5</v>
      </c>
      <c r="R675" s="5">
        <v>0.46250000000000002</v>
      </c>
      <c r="T675" s="13">
        <f t="shared" si="24"/>
        <v>9.5</v>
      </c>
      <c r="U675" s="13">
        <f t="shared" si="25"/>
        <v>-1.2000000000000002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7.7</v>
      </c>
      <c r="C676" s="2">
        <v>88</v>
      </c>
      <c r="D676" s="2">
        <v>5.8</v>
      </c>
      <c r="E676" s="2">
        <v>6</v>
      </c>
      <c r="F676" s="2">
        <v>9.6999999999999993</v>
      </c>
      <c r="G676" s="2">
        <v>13.7</v>
      </c>
      <c r="H676" s="2">
        <v>1007.5</v>
      </c>
      <c r="I676" s="2">
        <v>12920</v>
      </c>
      <c r="J676" s="2">
        <v>0</v>
      </c>
      <c r="K676" s="2">
        <v>0</v>
      </c>
      <c r="L676" s="2">
        <v>0.1</v>
      </c>
      <c r="M676" s="2">
        <v>2.2000000000000002</v>
      </c>
      <c r="N676">
        <v>15.5</v>
      </c>
      <c r="O676">
        <v>15.5</v>
      </c>
      <c r="P676">
        <v>9.4</v>
      </c>
      <c r="Q676">
        <v>9.5</v>
      </c>
      <c r="R676" s="5">
        <v>0.46319444444444402</v>
      </c>
      <c r="T676" s="13">
        <f t="shared" si="24"/>
        <v>9.5</v>
      </c>
      <c r="U676" s="13">
        <f t="shared" si="25"/>
        <v>-1.2000000000000002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7.7</v>
      </c>
      <c r="C677" s="2">
        <v>88</v>
      </c>
      <c r="D677" s="2">
        <v>5.8</v>
      </c>
      <c r="E677" s="2">
        <v>6</v>
      </c>
      <c r="F677" s="2">
        <v>9.6999999999999993</v>
      </c>
      <c r="G677" s="2">
        <v>13.3</v>
      </c>
      <c r="H677" s="2">
        <v>1007.3</v>
      </c>
      <c r="I677" s="2">
        <v>13030</v>
      </c>
      <c r="J677" s="2">
        <v>0</v>
      </c>
      <c r="K677" s="2">
        <v>0</v>
      </c>
      <c r="L677" s="2">
        <v>0.1</v>
      </c>
      <c r="M677" s="2">
        <v>2.2000000000000002</v>
      </c>
      <c r="N677">
        <v>15.5</v>
      </c>
      <c r="O677">
        <v>15.5</v>
      </c>
      <c r="P677">
        <v>9.4</v>
      </c>
      <c r="Q677">
        <v>9.6</v>
      </c>
      <c r="R677" s="5">
        <v>0.46388888888888902</v>
      </c>
      <c r="T677" s="13">
        <f t="shared" si="24"/>
        <v>9.6</v>
      </c>
      <c r="U677" s="13">
        <f t="shared" si="25"/>
        <v>-1.1000000000000005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7.7</v>
      </c>
      <c r="C678" s="2">
        <v>88</v>
      </c>
      <c r="D678" s="2">
        <v>5.8</v>
      </c>
      <c r="E678" s="2">
        <v>7.7</v>
      </c>
      <c r="F678" s="2">
        <v>4.3</v>
      </c>
      <c r="G678" s="2">
        <v>5</v>
      </c>
      <c r="H678" s="2">
        <v>1007.5</v>
      </c>
      <c r="I678" s="2">
        <v>13120</v>
      </c>
      <c r="J678" s="2">
        <v>0</v>
      </c>
      <c r="K678" s="2">
        <v>0</v>
      </c>
      <c r="L678" s="2">
        <v>0.1</v>
      </c>
      <c r="M678" s="2">
        <v>2.2000000000000002</v>
      </c>
      <c r="N678">
        <v>15.5</v>
      </c>
      <c r="O678">
        <v>15.5</v>
      </c>
      <c r="P678">
        <v>9.5</v>
      </c>
      <c r="Q678">
        <v>9.6999999999999993</v>
      </c>
      <c r="R678" s="5">
        <v>0.46458333333333302</v>
      </c>
      <c r="T678" s="13">
        <f t="shared" si="24"/>
        <v>9.6999999999999993</v>
      </c>
      <c r="U678" s="13">
        <f t="shared" si="25"/>
        <v>-1.0000000000000009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7.7</v>
      </c>
      <c r="C679" s="2">
        <v>88</v>
      </c>
      <c r="D679" s="2">
        <v>5.8</v>
      </c>
      <c r="E679" s="2">
        <v>6.1</v>
      </c>
      <c r="F679" s="2">
        <v>9</v>
      </c>
      <c r="G679" s="2">
        <v>9.4</v>
      </c>
      <c r="H679" s="2">
        <v>1007.5</v>
      </c>
      <c r="I679" s="2">
        <v>13290</v>
      </c>
      <c r="J679" s="2">
        <v>0</v>
      </c>
      <c r="K679" s="2">
        <v>0</v>
      </c>
      <c r="L679" s="2">
        <v>0.1</v>
      </c>
      <c r="M679" s="2">
        <v>2.2000000000000002</v>
      </c>
      <c r="N679">
        <v>15.5</v>
      </c>
      <c r="O679">
        <v>15.5</v>
      </c>
      <c r="P679">
        <v>9.5</v>
      </c>
      <c r="Q679">
        <v>9.6999999999999993</v>
      </c>
      <c r="R679" s="5">
        <v>0.46527777777777801</v>
      </c>
      <c r="T679" s="13">
        <f t="shared" si="24"/>
        <v>9.6999999999999993</v>
      </c>
      <c r="U679" s="13">
        <f t="shared" si="25"/>
        <v>-1.0000000000000009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7.7</v>
      </c>
      <c r="C680" s="2">
        <v>88</v>
      </c>
      <c r="D680" s="2">
        <v>5.8</v>
      </c>
      <c r="E680" s="2">
        <v>5.9</v>
      </c>
      <c r="F680" s="2">
        <v>10.1</v>
      </c>
      <c r="G680" s="2">
        <v>11.2</v>
      </c>
      <c r="H680" s="2">
        <v>1007.4</v>
      </c>
      <c r="I680" s="2">
        <v>13740</v>
      </c>
      <c r="J680" s="2">
        <v>1</v>
      </c>
      <c r="K680" s="2">
        <v>0</v>
      </c>
      <c r="L680" s="2">
        <v>0.1</v>
      </c>
      <c r="M680" s="2">
        <v>2.2000000000000002</v>
      </c>
      <c r="N680">
        <v>15.5</v>
      </c>
      <c r="O680">
        <v>15.5</v>
      </c>
      <c r="P680">
        <v>9.6</v>
      </c>
      <c r="Q680">
        <v>9.6999999999999993</v>
      </c>
      <c r="R680" s="5">
        <v>0.46597222222222201</v>
      </c>
      <c r="T680" s="13">
        <f t="shared" si="24"/>
        <v>9.6999999999999993</v>
      </c>
      <c r="U680" s="13">
        <f t="shared" si="25"/>
        <v>-1.0000000000000009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7.7</v>
      </c>
      <c r="C681" s="2">
        <v>88</v>
      </c>
      <c r="D681" s="2">
        <v>5.8</v>
      </c>
      <c r="E681" s="2">
        <v>5.5</v>
      </c>
      <c r="F681" s="2">
        <v>12.2</v>
      </c>
      <c r="G681" s="2">
        <v>17.600000000000001</v>
      </c>
      <c r="H681" s="2">
        <v>1007.3</v>
      </c>
      <c r="I681" s="2">
        <v>15540</v>
      </c>
      <c r="J681" s="2">
        <v>1</v>
      </c>
      <c r="K681" s="2">
        <v>0</v>
      </c>
      <c r="L681" s="2">
        <v>0.1</v>
      </c>
      <c r="M681" s="2">
        <v>2.2000000000000002</v>
      </c>
      <c r="N681">
        <v>15.5</v>
      </c>
      <c r="O681">
        <v>15.5</v>
      </c>
      <c r="P681">
        <v>9.6</v>
      </c>
      <c r="Q681">
        <v>9.8000000000000007</v>
      </c>
      <c r="R681" s="5">
        <v>0.46666666666666701</v>
      </c>
      <c r="T681" s="13">
        <f t="shared" si="24"/>
        <v>9.8000000000000007</v>
      </c>
      <c r="U681" s="13">
        <f t="shared" si="25"/>
        <v>-0.89999999999999947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7.7</v>
      </c>
      <c r="C682" s="2">
        <v>88</v>
      </c>
      <c r="D682" s="2">
        <v>5.8</v>
      </c>
      <c r="E682" s="2">
        <v>6.3</v>
      </c>
      <c r="F682" s="2">
        <v>8.3000000000000007</v>
      </c>
      <c r="G682" s="2">
        <v>9.4</v>
      </c>
      <c r="H682" s="2">
        <v>1007.5</v>
      </c>
      <c r="I682" s="2">
        <v>17990</v>
      </c>
      <c r="J682" s="2">
        <v>1</v>
      </c>
      <c r="K682" s="2">
        <v>0</v>
      </c>
      <c r="L682" s="2">
        <v>0.1</v>
      </c>
      <c r="M682" s="2">
        <v>2.2000000000000002</v>
      </c>
      <c r="N682">
        <v>15.5</v>
      </c>
      <c r="O682">
        <v>15.5</v>
      </c>
      <c r="P682">
        <v>9.6999999999999993</v>
      </c>
      <c r="Q682">
        <v>9.9</v>
      </c>
      <c r="R682" s="5">
        <v>0.46736111111111101</v>
      </c>
      <c r="T682" s="13">
        <f t="shared" si="24"/>
        <v>9.9</v>
      </c>
      <c r="U682" s="13">
        <f t="shared" si="25"/>
        <v>-0.79999999999999982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7.8</v>
      </c>
      <c r="C683" s="2">
        <v>88</v>
      </c>
      <c r="D683" s="2">
        <v>5.9</v>
      </c>
      <c r="E683" s="2">
        <v>7</v>
      </c>
      <c r="F683" s="2">
        <v>5.8</v>
      </c>
      <c r="G683" s="2">
        <v>10.4</v>
      </c>
      <c r="H683" s="2">
        <v>1007.6</v>
      </c>
      <c r="I683" s="2">
        <v>19150</v>
      </c>
      <c r="J683" s="2">
        <v>1</v>
      </c>
      <c r="K683" s="2">
        <v>0</v>
      </c>
      <c r="L683" s="2">
        <v>0.1</v>
      </c>
      <c r="M683" s="2">
        <v>2.2000000000000002</v>
      </c>
      <c r="N683">
        <v>15.5</v>
      </c>
      <c r="O683">
        <v>15.5</v>
      </c>
      <c r="P683">
        <v>9.8000000000000007</v>
      </c>
      <c r="Q683">
        <v>9.9</v>
      </c>
      <c r="R683" s="5">
        <v>0.468055555555556</v>
      </c>
      <c r="T683" s="13">
        <f t="shared" si="24"/>
        <v>9.9</v>
      </c>
      <c r="U683" s="13">
        <f t="shared" si="25"/>
        <v>-0.89999999999999947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7.9</v>
      </c>
      <c r="C684" s="2">
        <v>88</v>
      </c>
      <c r="D684" s="2">
        <v>6</v>
      </c>
      <c r="E684" s="2">
        <v>6.7</v>
      </c>
      <c r="F684" s="2">
        <v>7.2</v>
      </c>
      <c r="G684" s="2">
        <v>9</v>
      </c>
      <c r="H684" s="2">
        <v>1007.6</v>
      </c>
      <c r="I684" s="2">
        <v>18940</v>
      </c>
      <c r="J684" s="2">
        <v>1</v>
      </c>
      <c r="K684" s="2">
        <v>0</v>
      </c>
      <c r="L684" s="2">
        <v>0.1</v>
      </c>
      <c r="M684" s="2">
        <v>2.2000000000000002</v>
      </c>
      <c r="N684">
        <v>15.5</v>
      </c>
      <c r="O684">
        <v>15.5</v>
      </c>
      <c r="P684">
        <v>9.9</v>
      </c>
      <c r="Q684">
        <v>9.9</v>
      </c>
      <c r="R684" s="5">
        <v>0.46875</v>
      </c>
      <c r="T684" s="13">
        <f t="shared" si="24"/>
        <v>9.9</v>
      </c>
      <c r="U684" s="13">
        <f t="shared" si="25"/>
        <v>-1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7.9</v>
      </c>
      <c r="C685" s="2">
        <v>88</v>
      </c>
      <c r="D685" s="2">
        <v>6</v>
      </c>
      <c r="E685" s="2">
        <v>5.9</v>
      </c>
      <c r="F685" s="2">
        <v>11.5</v>
      </c>
      <c r="G685" s="2">
        <v>15.5</v>
      </c>
      <c r="H685" s="2">
        <v>1007.5</v>
      </c>
      <c r="I685" s="2">
        <v>22780</v>
      </c>
      <c r="J685" s="2">
        <v>1</v>
      </c>
      <c r="K685" s="2">
        <v>0</v>
      </c>
      <c r="L685" s="2">
        <v>0.1</v>
      </c>
      <c r="M685" s="2">
        <v>2.2000000000000002</v>
      </c>
      <c r="N685">
        <v>15.5</v>
      </c>
      <c r="O685">
        <v>15.5</v>
      </c>
      <c r="P685">
        <v>10.1</v>
      </c>
      <c r="Q685">
        <v>10</v>
      </c>
      <c r="R685" s="5">
        <v>0.469444444444444</v>
      </c>
      <c r="T685" s="13">
        <f t="shared" si="24"/>
        <v>10.1</v>
      </c>
      <c r="U685" s="13">
        <f t="shared" si="25"/>
        <v>-0.80000000000000071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7.9</v>
      </c>
      <c r="C686" s="2">
        <v>88</v>
      </c>
      <c r="D686" s="2">
        <v>6</v>
      </c>
      <c r="E686" s="2">
        <v>6.9</v>
      </c>
      <c r="F686" s="2">
        <v>6.5</v>
      </c>
      <c r="G686" s="2">
        <v>10.1</v>
      </c>
      <c r="H686" s="2">
        <v>1007.5</v>
      </c>
      <c r="I686" s="2">
        <v>20300</v>
      </c>
      <c r="J686" s="2">
        <v>1</v>
      </c>
      <c r="K686" s="2">
        <v>0</v>
      </c>
      <c r="L686" s="2">
        <v>0.1</v>
      </c>
      <c r="M686" s="2">
        <v>2.2000000000000002</v>
      </c>
      <c r="N686">
        <v>15.5</v>
      </c>
      <c r="O686">
        <v>15.5</v>
      </c>
      <c r="P686">
        <v>10.4</v>
      </c>
      <c r="Q686">
        <v>10</v>
      </c>
      <c r="R686" s="5">
        <v>0.47013888888888899</v>
      </c>
      <c r="T686" s="13">
        <f t="shared" si="24"/>
        <v>10.4</v>
      </c>
      <c r="U686" s="13">
        <f t="shared" si="25"/>
        <v>-0.5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8</v>
      </c>
      <c r="C687" s="2">
        <v>88</v>
      </c>
      <c r="D687" s="2">
        <v>6.1</v>
      </c>
      <c r="E687" s="2">
        <v>5.8</v>
      </c>
      <c r="F687" s="2">
        <v>12.6</v>
      </c>
      <c r="G687" s="2">
        <v>15.5</v>
      </c>
      <c r="H687" s="2">
        <v>1007.5</v>
      </c>
      <c r="I687" s="2">
        <v>19250</v>
      </c>
      <c r="J687" s="2">
        <v>1</v>
      </c>
      <c r="K687" s="2">
        <v>0</v>
      </c>
      <c r="L687" s="2">
        <v>0.1</v>
      </c>
      <c r="M687" s="2">
        <v>2.2000000000000002</v>
      </c>
      <c r="N687">
        <v>15.5</v>
      </c>
      <c r="O687">
        <v>15.5</v>
      </c>
      <c r="P687">
        <v>10.7</v>
      </c>
      <c r="Q687">
        <v>10</v>
      </c>
      <c r="R687" s="5">
        <v>0.47083333333333299</v>
      </c>
      <c r="T687" s="13">
        <f t="shared" si="24"/>
        <v>10.7</v>
      </c>
      <c r="U687" s="13">
        <f t="shared" si="25"/>
        <v>-0.30000000000000071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8</v>
      </c>
      <c r="C688" s="2">
        <v>88</v>
      </c>
      <c r="D688" s="2">
        <v>6.1</v>
      </c>
      <c r="E688" s="2">
        <v>7.5</v>
      </c>
      <c r="F688" s="2">
        <v>5</v>
      </c>
      <c r="G688" s="2">
        <v>9</v>
      </c>
      <c r="H688" s="2">
        <v>1007.4</v>
      </c>
      <c r="I688" s="2">
        <v>18550</v>
      </c>
      <c r="J688" s="2">
        <v>1</v>
      </c>
      <c r="K688" s="2">
        <v>0</v>
      </c>
      <c r="L688" s="2">
        <v>0.1</v>
      </c>
      <c r="M688" s="2">
        <v>2.2000000000000002</v>
      </c>
      <c r="N688">
        <v>15.5</v>
      </c>
      <c r="O688">
        <v>15.5</v>
      </c>
      <c r="P688">
        <v>11.2</v>
      </c>
      <c r="Q688">
        <v>10.1</v>
      </c>
      <c r="R688" s="5">
        <v>0.47152777777777799</v>
      </c>
      <c r="T688" s="13">
        <f t="shared" si="24"/>
        <v>11.2</v>
      </c>
      <c r="U688" s="13">
        <f t="shared" si="25"/>
        <v>0.19999999999999929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8.1</v>
      </c>
      <c r="C689" s="2">
        <v>88</v>
      </c>
      <c r="D689" s="2">
        <v>6.2</v>
      </c>
      <c r="E689" s="2">
        <v>5.9</v>
      </c>
      <c r="F689" s="2">
        <v>13.3</v>
      </c>
      <c r="G689" s="2">
        <v>14.8</v>
      </c>
      <c r="H689" s="2">
        <v>1007.5</v>
      </c>
      <c r="I689" s="2">
        <v>17710</v>
      </c>
      <c r="J689" s="2">
        <v>1</v>
      </c>
      <c r="K689" s="2">
        <v>0</v>
      </c>
      <c r="L689" s="2">
        <v>0.1</v>
      </c>
      <c r="M689" s="2">
        <v>2.2000000000000002</v>
      </c>
      <c r="N689">
        <v>15.5</v>
      </c>
      <c r="O689">
        <v>15.5</v>
      </c>
      <c r="P689">
        <v>11.5</v>
      </c>
      <c r="Q689">
        <v>10.199999999999999</v>
      </c>
      <c r="R689" s="5">
        <v>0.47222222222222199</v>
      </c>
      <c r="T689" s="13">
        <f t="shared" si="24"/>
        <v>11.5</v>
      </c>
      <c r="U689" s="13">
        <f t="shared" si="25"/>
        <v>0.40000000000000036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8</v>
      </c>
      <c r="C690" s="2">
        <v>88</v>
      </c>
      <c r="D690" s="2">
        <v>6.1</v>
      </c>
      <c r="E690" s="2">
        <v>6.8</v>
      </c>
      <c r="F690" s="2">
        <v>7.2</v>
      </c>
      <c r="G690" s="2">
        <v>10.1</v>
      </c>
      <c r="H690" s="2">
        <v>1007.4</v>
      </c>
      <c r="I690" s="2">
        <v>17560</v>
      </c>
      <c r="J690" s="2">
        <v>1</v>
      </c>
      <c r="K690" s="2">
        <v>0</v>
      </c>
      <c r="L690" s="2">
        <v>0.1</v>
      </c>
      <c r="M690" s="2">
        <v>2.2000000000000002</v>
      </c>
      <c r="N690">
        <v>15.5</v>
      </c>
      <c r="O690">
        <v>15.5</v>
      </c>
      <c r="P690">
        <v>11.8</v>
      </c>
      <c r="Q690">
        <v>10.199999999999999</v>
      </c>
      <c r="R690" s="5">
        <v>0.47291666666666698</v>
      </c>
      <c r="T690" s="13">
        <f t="shared" si="24"/>
        <v>11.8</v>
      </c>
      <c r="U690" s="13">
        <f t="shared" si="25"/>
        <v>0.80000000000000071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8</v>
      </c>
      <c r="C691" s="2">
        <v>88</v>
      </c>
      <c r="D691" s="2">
        <v>6.1</v>
      </c>
      <c r="E691" s="2">
        <v>6.5</v>
      </c>
      <c r="F691" s="2">
        <v>9</v>
      </c>
      <c r="G691" s="2">
        <v>9.6999999999999993</v>
      </c>
      <c r="H691" s="2">
        <v>1007.4</v>
      </c>
      <c r="I691" s="2">
        <v>18310</v>
      </c>
      <c r="J691" s="2">
        <v>1</v>
      </c>
      <c r="K691" s="2">
        <v>0</v>
      </c>
      <c r="L691" s="2">
        <v>0.1</v>
      </c>
      <c r="M691" s="2">
        <v>2.2000000000000002</v>
      </c>
      <c r="N691">
        <v>15.5</v>
      </c>
      <c r="O691">
        <v>15.5</v>
      </c>
      <c r="P691">
        <v>12.1</v>
      </c>
      <c r="Q691">
        <v>10.3</v>
      </c>
      <c r="R691" s="5">
        <v>0.47361111111111098</v>
      </c>
      <c r="T691" s="13">
        <f t="shared" si="24"/>
        <v>12.1</v>
      </c>
      <c r="U691" s="13">
        <f t="shared" si="25"/>
        <v>1.0999999999999996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8.1</v>
      </c>
      <c r="C692" s="2">
        <v>88</v>
      </c>
      <c r="D692" s="2">
        <v>6.2</v>
      </c>
      <c r="E692" s="2">
        <v>8.1</v>
      </c>
      <c r="F692" s="2">
        <v>4.7</v>
      </c>
      <c r="G692" s="2">
        <v>10.4</v>
      </c>
      <c r="H692" s="2">
        <v>1007.5</v>
      </c>
      <c r="I692" s="2">
        <v>19300</v>
      </c>
      <c r="J692" s="2">
        <v>1</v>
      </c>
      <c r="K692" s="2">
        <v>0</v>
      </c>
      <c r="L692" s="2">
        <v>0.1</v>
      </c>
      <c r="M692" s="2">
        <v>2.2000000000000002</v>
      </c>
      <c r="N692">
        <v>15.5</v>
      </c>
      <c r="O692">
        <v>15.5</v>
      </c>
      <c r="P692">
        <v>12.2</v>
      </c>
      <c r="Q692">
        <v>10.4</v>
      </c>
      <c r="R692" s="5">
        <v>0.47430555555555598</v>
      </c>
      <c r="T692" s="13">
        <f t="shared" si="24"/>
        <v>12.2</v>
      </c>
      <c r="U692" s="13">
        <f t="shared" si="25"/>
        <v>1.0999999999999996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8.1</v>
      </c>
      <c r="C693" s="2">
        <v>88</v>
      </c>
      <c r="D693" s="2">
        <v>6.2</v>
      </c>
      <c r="E693" s="2">
        <v>8.1</v>
      </c>
      <c r="F693" s="2">
        <v>3.2</v>
      </c>
      <c r="G693" s="2">
        <v>10.1</v>
      </c>
      <c r="H693" s="2">
        <v>1007.5</v>
      </c>
      <c r="I693" s="2">
        <v>19680</v>
      </c>
      <c r="J693" s="2">
        <v>1</v>
      </c>
      <c r="K693" s="2">
        <v>0</v>
      </c>
      <c r="L693" s="2">
        <v>0.1</v>
      </c>
      <c r="M693" s="2">
        <v>2.2000000000000002</v>
      </c>
      <c r="N693">
        <v>15.5</v>
      </c>
      <c r="O693">
        <v>15.5</v>
      </c>
      <c r="P693">
        <v>12.3</v>
      </c>
      <c r="Q693">
        <v>10.4</v>
      </c>
      <c r="R693" s="5">
        <v>0.47499999999999998</v>
      </c>
      <c r="T693" s="13">
        <f t="shared" si="24"/>
        <v>12.3</v>
      </c>
      <c r="U693" s="13">
        <f t="shared" si="25"/>
        <v>1.2000000000000011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8.1999999999999993</v>
      </c>
      <c r="C694" s="2">
        <v>88</v>
      </c>
      <c r="D694" s="2">
        <v>6.3</v>
      </c>
      <c r="E694" s="2">
        <v>7.7</v>
      </c>
      <c r="F694" s="2">
        <v>5</v>
      </c>
      <c r="G694" s="2">
        <v>7.9</v>
      </c>
      <c r="H694" s="2">
        <v>1007.4</v>
      </c>
      <c r="I694" s="2">
        <v>18230</v>
      </c>
      <c r="J694" s="2">
        <v>1</v>
      </c>
      <c r="K694" s="2">
        <v>0</v>
      </c>
      <c r="L694" s="2">
        <v>0.1</v>
      </c>
      <c r="M694" s="2">
        <v>2.2000000000000002</v>
      </c>
      <c r="N694">
        <v>15.5</v>
      </c>
      <c r="O694">
        <v>15.5</v>
      </c>
      <c r="P694">
        <v>12.5</v>
      </c>
      <c r="Q694">
        <v>10.5</v>
      </c>
      <c r="R694" s="5">
        <v>0.47569444444444398</v>
      </c>
      <c r="T694" s="13">
        <f t="shared" si="24"/>
        <v>12.5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8.1999999999999993</v>
      </c>
      <c r="C695" s="2">
        <v>87</v>
      </c>
      <c r="D695" s="2">
        <v>6.2</v>
      </c>
      <c r="E695" s="2">
        <v>6.6</v>
      </c>
      <c r="F695" s="2">
        <v>9.6999999999999993</v>
      </c>
      <c r="G695" s="2">
        <v>13</v>
      </c>
      <c r="H695" s="2">
        <v>1007.3</v>
      </c>
      <c r="I695" s="2">
        <v>20170</v>
      </c>
      <c r="J695" s="2">
        <v>1</v>
      </c>
      <c r="K695" s="2">
        <v>0</v>
      </c>
      <c r="L695" s="2">
        <v>0.1</v>
      </c>
      <c r="M695" s="2">
        <v>2.2000000000000002</v>
      </c>
      <c r="N695">
        <v>15.5</v>
      </c>
      <c r="O695">
        <v>15.5</v>
      </c>
      <c r="P695">
        <v>12.7</v>
      </c>
      <c r="Q695">
        <v>10.6</v>
      </c>
      <c r="R695" s="5">
        <v>0.47638888888888897</v>
      </c>
      <c r="T695" s="13">
        <f t="shared" si="24"/>
        <v>12.7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8.1</v>
      </c>
      <c r="C696" s="2">
        <v>87</v>
      </c>
      <c r="D696" s="2">
        <v>6.1</v>
      </c>
      <c r="E696" s="2">
        <v>6.9</v>
      </c>
      <c r="F696" s="2">
        <v>7.6</v>
      </c>
      <c r="G696" s="2">
        <v>14</v>
      </c>
      <c r="H696" s="2">
        <v>1007.4</v>
      </c>
      <c r="I696" s="2">
        <v>20890</v>
      </c>
      <c r="J696" s="2">
        <v>1</v>
      </c>
      <c r="K696" s="2">
        <v>0</v>
      </c>
      <c r="L696" s="2">
        <v>0.1</v>
      </c>
      <c r="M696" s="2">
        <v>2.2000000000000002</v>
      </c>
      <c r="N696">
        <v>15.5</v>
      </c>
      <c r="O696">
        <v>15.5</v>
      </c>
      <c r="P696">
        <v>12.8</v>
      </c>
      <c r="Q696">
        <v>10.7</v>
      </c>
      <c r="R696" s="5">
        <v>0.47708333333333303</v>
      </c>
      <c r="T696" s="13">
        <f t="shared" si="24"/>
        <v>12.8</v>
      </c>
      <c r="U696" s="13">
        <f t="shared" si="25"/>
        <v>1.7000000000000011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8.1999999999999993</v>
      </c>
      <c r="C697" s="2">
        <v>87</v>
      </c>
      <c r="D697" s="2">
        <v>6.2</v>
      </c>
      <c r="E697" s="2">
        <v>7.1</v>
      </c>
      <c r="F697" s="2">
        <v>7.2</v>
      </c>
      <c r="G697" s="2">
        <v>13.3</v>
      </c>
      <c r="H697" s="2">
        <v>1007.3</v>
      </c>
      <c r="I697" s="2">
        <v>20700</v>
      </c>
      <c r="J697" s="2">
        <v>1</v>
      </c>
      <c r="K697" s="2">
        <v>0</v>
      </c>
      <c r="L697" s="2">
        <v>0.1</v>
      </c>
      <c r="M697" s="2">
        <v>2.2000000000000002</v>
      </c>
      <c r="N697">
        <v>15.5</v>
      </c>
      <c r="O697">
        <v>15.5</v>
      </c>
      <c r="P697">
        <v>12.9</v>
      </c>
      <c r="Q697">
        <v>10.7</v>
      </c>
      <c r="R697" s="5">
        <v>0.47777777777777802</v>
      </c>
      <c r="T697" s="13">
        <f t="shared" si="24"/>
        <v>12.9</v>
      </c>
      <c r="U697" s="13">
        <f t="shared" si="25"/>
        <v>1.7000000000000011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8.1999999999999993</v>
      </c>
      <c r="C698" s="2">
        <v>87</v>
      </c>
      <c r="D698" s="2">
        <v>6.2</v>
      </c>
      <c r="E698" s="2">
        <v>7.4</v>
      </c>
      <c r="F698" s="2">
        <v>6.1</v>
      </c>
      <c r="G698" s="2">
        <v>9</v>
      </c>
      <c r="H698" s="2">
        <v>1007.6</v>
      </c>
      <c r="I698" s="2">
        <v>21640</v>
      </c>
      <c r="J698" s="2">
        <v>1</v>
      </c>
      <c r="K698" s="2">
        <v>0</v>
      </c>
      <c r="L698" s="2">
        <v>0.1</v>
      </c>
      <c r="M698" s="2">
        <v>2.2000000000000002</v>
      </c>
      <c r="N698">
        <v>15.5</v>
      </c>
      <c r="O698">
        <v>15.5</v>
      </c>
      <c r="P698">
        <v>12.9</v>
      </c>
      <c r="Q698">
        <v>10.8</v>
      </c>
      <c r="R698" s="5">
        <v>0.47847222222222202</v>
      </c>
      <c r="T698" s="13">
        <f t="shared" si="24"/>
        <v>12.9</v>
      </c>
      <c r="U698" s="13">
        <f t="shared" si="25"/>
        <v>1.7000000000000011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8.3000000000000007</v>
      </c>
      <c r="C699" s="2">
        <v>87</v>
      </c>
      <c r="D699" s="2">
        <v>6.3</v>
      </c>
      <c r="E699" s="2">
        <v>6.7</v>
      </c>
      <c r="F699" s="2">
        <v>9.6999999999999993</v>
      </c>
      <c r="G699" s="2">
        <v>10.4</v>
      </c>
      <c r="H699" s="2">
        <v>1007.5</v>
      </c>
      <c r="I699" s="2">
        <v>23780</v>
      </c>
      <c r="J699" s="2">
        <v>1</v>
      </c>
      <c r="K699" s="2">
        <v>0</v>
      </c>
      <c r="L699" s="2">
        <v>0.1</v>
      </c>
      <c r="M699" s="2">
        <v>2.2000000000000002</v>
      </c>
      <c r="N699">
        <v>15.5</v>
      </c>
      <c r="O699">
        <v>15.5</v>
      </c>
      <c r="P699">
        <v>13</v>
      </c>
      <c r="Q699">
        <v>10.9</v>
      </c>
      <c r="R699" s="5">
        <v>0.47916666666666702</v>
      </c>
      <c r="T699" s="13">
        <f t="shared" si="24"/>
        <v>13</v>
      </c>
      <c r="U699" s="13">
        <f t="shared" si="25"/>
        <v>1.6999999999999993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8.3000000000000007</v>
      </c>
      <c r="C700" s="2">
        <v>87</v>
      </c>
      <c r="D700" s="2">
        <v>6.3</v>
      </c>
      <c r="E700" s="2">
        <v>7.2</v>
      </c>
      <c r="F700" s="2">
        <v>7.2</v>
      </c>
      <c r="G700" s="2">
        <v>11.2</v>
      </c>
      <c r="H700" s="2">
        <v>1007.2</v>
      </c>
      <c r="I700" s="2">
        <v>20290</v>
      </c>
      <c r="J700" s="2">
        <v>1</v>
      </c>
      <c r="K700" s="2">
        <v>0</v>
      </c>
      <c r="L700" s="2">
        <v>0.1</v>
      </c>
      <c r="M700" s="2">
        <v>2.2000000000000002</v>
      </c>
      <c r="N700">
        <v>15.5</v>
      </c>
      <c r="O700">
        <v>15.5</v>
      </c>
      <c r="P700">
        <v>13.1</v>
      </c>
      <c r="Q700">
        <v>11</v>
      </c>
      <c r="R700" s="5">
        <v>0.47986111111111102</v>
      </c>
      <c r="T700" s="13">
        <f t="shared" si="24"/>
        <v>13.1</v>
      </c>
      <c r="U700" s="13">
        <f t="shared" si="25"/>
        <v>1.7999999999999989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8.3000000000000007</v>
      </c>
      <c r="C701" s="2">
        <v>87</v>
      </c>
      <c r="D701" s="2">
        <v>6.3</v>
      </c>
      <c r="E701" s="2">
        <v>7.7</v>
      </c>
      <c r="F701" s="2">
        <v>5.4</v>
      </c>
      <c r="G701" s="2">
        <v>7.2</v>
      </c>
      <c r="H701" s="2">
        <v>1007.4</v>
      </c>
      <c r="I701" s="2">
        <v>24420</v>
      </c>
      <c r="J701" s="2">
        <v>1</v>
      </c>
      <c r="K701" s="2">
        <v>0</v>
      </c>
      <c r="L701" s="2">
        <v>0.1</v>
      </c>
      <c r="M701" s="2">
        <v>2.2000000000000002</v>
      </c>
      <c r="N701">
        <v>15.5</v>
      </c>
      <c r="O701">
        <v>15.5</v>
      </c>
      <c r="P701">
        <v>13.1</v>
      </c>
      <c r="Q701">
        <v>11</v>
      </c>
      <c r="R701" s="5">
        <v>0.48055555555555601</v>
      </c>
      <c r="T701" s="13">
        <f t="shared" si="24"/>
        <v>13.1</v>
      </c>
      <c r="U701" s="13">
        <f t="shared" si="25"/>
        <v>1.7999999999999989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8.4</v>
      </c>
      <c r="C702" s="2">
        <v>87</v>
      </c>
      <c r="D702" s="2">
        <v>6.4</v>
      </c>
      <c r="E702" s="2">
        <v>7.8</v>
      </c>
      <c r="F702" s="2">
        <v>5.4</v>
      </c>
      <c r="G702" s="2">
        <v>11.2</v>
      </c>
      <c r="H702" s="2">
        <v>1007.4</v>
      </c>
      <c r="I702" s="2">
        <v>22480</v>
      </c>
      <c r="J702" s="2">
        <v>1</v>
      </c>
      <c r="K702" s="2">
        <v>0</v>
      </c>
      <c r="L702" s="2">
        <v>0.1</v>
      </c>
      <c r="M702" s="2">
        <v>2.2000000000000002</v>
      </c>
      <c r="N702">
        <v>15.5</v>
      </c>
      <c r="O702">
        <v>15.5</v>
      </c>
      <c r="P702">
        <v>13.2</v>
      </c>
      <c r="Q702">
        <v>11.1</v>
      </c>
      <c r="R702" s="5">
        <v>0.48125000000000001</v>
      </c>
      <c r="T702" s="13">
        <f t="shared" si="24"/>
        <v>13.2</v>
      </c>
      <c r="U702" s="13">
        <f t="shared" si="25"/>
        <v>1.7999999999999989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8.4</v>
      </c>
      <c r="C703" s="2">
        <v>87</v>
      </c>
      <c r="D703" s="2">
        <v>6.4</v>
      </c>
      <c r="E703" s="2">
        <v>7.3</v>
      </c>
      <c r="F703" s="2">
        <v>7.2</v>
      </c>
      <c r="G703" s="2">
        <v>10.1</v>
      </c>
      <c r="H703" s="2">
        <v>1007.5</v>
      </c>
      <c r="I703" s="2">
        <v>21960</v>
      </c>
      <c r="J703" s="2">
        <v>1</v>
      </c>
      <c r="K703" s="2">
        <v>0</v>
      </c>
      <c r="L703" s="2">
        <v>0.1</v>
      </c>
      <c r="M703" s="2">
        <v>2.2000000000000002</v>
      </c>
      <c r="N703">
        <v>15.5</v>
      </c>
      <c r="O703">
        <v>15.5</v>
      </c>
      <c r="P703">
        <v>13.4</v>
      </c>
      <c r="Q703">
        <v>11.2</v>
      </c>
      <c r="R703" s="5">
        <v>0.48194444444444401</v>
      </c>
      <c r="T703" s="13">
        <f t="shared" si="24"/>
        <v>13.4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8.4</v>
      </c>
      <c r="C704" s="2">
        <v>87</v>
      </c>
      <c r="D704" s="2">
        <v>6.4</v>
      </c>
      <c r="E704" s="2">
        <v>7.9</v>
      </c>
      <c r="F704" s="2">
        <v>5</v>
      </c>
      <c r="G704" s="2">
        <v>7.2</v>
      </c>
      <c r="H704" s="2">
        <v>1007.5</v>
      </c>
      <c r="I704" s="2">
        <v>20580</v>
      </c>
      <c r="J704" s="2">
        <v>1</v>
      </c>
      <c r="K704" s="2">
        <v>0</v>
      </c>
      <c r="L704" s="2">
        <v>0.1</v>
      </c>
      <c r="M704" s="2">
        <v>2.2000000000000002</v>
      </c>
      <c r="N704">
        <v>15.5</v>
      </c>
      <c r="O704">
        <v>15.5</v>
      </c>
      <c r="P704">
        <v>13.5</v>
      </c>
      <c r="Q704">
        <v>11.2</v>
      </c>
      <c r="R704" s="5">
        <v>0.48263888888888901</v>
      </c>
      <c r="T704" s="13">
        <f t="shared" si="24"/>
        <v>13.5</v>
      </c>
      <c r="U704" s="13">
        <f t="shared" si="25"/>
        <v>2.0999999999999996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8.4</v>
      </c>
      <c r="C705" s="2">
        <v>87</v>
      </c>
      <c r="D705" s="2">
        <v>6.4</v>
      </c>
      <c r="E705" s="2">
        <v>7.6</v>
      </c>
      <c r="F705" s="2">
        <v>6.1</v>
      </c>
      <c r="G705" s="2">
        <v>11.2</v>
      </c>
      <c r="H705" s="2">
        <v>1007.6</v>
      </c>
      <c r="I705" s="2">
        <v>20280</v>
      </c>
      <c r="J705" s="2">
        <v>1</v>
      </c>
      <c r="K705" s="2">
        <v>0</v>
      </c>
      <c r="L705" s="2">
        <v>0.1</v>
      </c>
      <c r="M705" s="2">
        <v>2.2000000000000002</v>
      </c>
      <c r="N705">
        <v>15.5</v>
      </c>
      <c r="O705">
        <v>15.5</v>
      </c>
      <c r="P705">
        <v>13.6</v>
      </c>
      <c r="Q705">
        <v>11.3</v>
      </c>
      <c r="R705" s="5">
        <v>0.483333333333333</v>
      </c>
      <c r="T705" s="13">
        <f t="shared" si="24"/>
        <v>13.6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8.4</v>
      </c>
      <c r="C706" s="2">
        <v>87</v>
      </c>
      <c r="D706" s="2">
        <v>6.4</v>
      </c>
      <c r="E706" s="2">
        <v>7.2</v>
      </c>
      <c r="F706" s="2">
        <v>7.6</v>
      </c>
      <c r="G706" s="2">
        <v>7.9</v>
      </c>
      <c r="H706" s="2">
        <v>1007.5</v>
      </c>
      <c r="I706" s="2">
        <v>20250</v>
      </c>
      <c r="J706" s="2">
        <v>1</v>
      </c>
      <c r="K706" s="2">
        <v>0</v>
      </c>
      <c r="L706" s="2">
        <v>0.1</v>
      </c>
      <c r="M706" s="2">
        <v>2.2000000000000002</v>
      </c>
      <c r="N706">
        <v>15.5</v>
      </c>
      <c r="O706">
        <v>15.5</v>
      </c>
      <c r="P706">
        <v>13.7</v>
      </c>
      <c r="Q706">
        <v>11.3</v>
      </c>
      <c r="R706" s="5">
        <v>0.484027777777778</v>
      </c>
      <c r="T706" s="13">
        <f t="shared" si="24"/>
        <v>13.7</v>
      </c>
      <c r="U706" s="13">
        <f t="shared" si="25"/>
        <v>2.2999999999999989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8.4</v>
      </c>
      <c r="C707" s="2">
        <v>87</v>
      </c>
      <c r="D707" s="2">
        <v>6.4</v>
      </c>
      <c r="E707" s="2">
        <v>7.8</v>
      </c>
      <c r="F707" s="2">
        <v>5.4</v>
      </c>
      <c r="G707" s="2">
        <v>8.3000000000000007</v>
      </c>
      <c r="H707" s="2">
        <v>1007.4</v>
      </c>
      <c r="I707" s="2">
        <v>19180</v>
      </c>
      <c r="J707" s="2">
        <v>1</v>
      </c>
      <c r="K707" s="2">
        <v>0</v>
      </c>
      <c r="L707" s="2">
        <v>0.1</v>
      </c>
      <c r="M707" s="2">
        <v>2.2000000000000002</v>
      </c>
      <c r="N707">
        <v>15.5</v>
      </c>
      <c r="O707">
        <v>15.5</v>
      </c>
      <c r="P707">
        <v>13.8</v>
      </c>
      <c r="Q707">
        <v>11.5</v>
      </c>
      <c r="R707" s="5">
        <v>0.484722222222222</v>
      </c>
      <c r="T707" s="13">
        <f t="shared" si="24"/>
        <v>13.8</v>
      </c>
      <c r="U707" s="13">
        <f t="shared" si="25"/>
        <v>2.4000000000000004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8.4</v>
      </c>
      <c r="C708" s="2">
        <v>87</v>
      </c>
      <c r="D708" s="2">
        <v>6.4</v>
      </c>
      <c r="E708" s="2">
        <v>7.7</v>
      </c>
      <c r="F708" s="2">
        <v>5.8</v>
      </c>
      <c r="G708" s="2">
        <v>10.1</v>
      </c>
      <c r="H708" s="2">
        <v>1007.5</v>
      </c>
      <c r="I708" s="2">
        <v>22600</v>
      </c>
      <c r="J708" s="2">
        <v>1</v>
      </c>
      <c r="K708" s="2">
        <v>0</v>
      </c>
      <c r="L708" s="2">
        <v>0.1</v>
      </c>
      <c r="M708" s="2">
        <v>2.2000000000000002</v>
      </c>
      <c r="N708">
        <v>15.5</v>
      </c>
      <c r="O708">
        <v>15.5</v>
      </c>
      <c r="P708">
        <v>13.8</v>
      </c>
      <c r="Q708">
        <v>11.5</v>
      </c>
      <c r="R708" s="5">
        <v>0.485416666666667</v>
      </c>
      <c r="T708" s="13">
        <f t="shared" si="24"/>
        <v>13.8</v>
      </c>
      <c r="U708" s="13">
        <f t="shared" si="25"/>
        <v>2.4000000000000004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8.5</v>
      </c>
      <c r="C709" s="2">
        <v>87</v>
      </c>
      <c r="D709" s="2">
        <v>6.5</v>
      </c>
      <c r="E709" s="2">
        <v>7.9</v>
      </c>
      <c r="F709" s="2">
        <v>5.4</v>
      </c>
      <c r="G709" s="2">
        <v>6.5</v>
      </c>
      <c r="H709" s="2">
        <v>1007.5</v>
      </c>
      <c r="I709" s="2">
        <v>19650</v>
      </c>
      <c r="J709" s="2">
        <v>1</v>
      </c>
      <c r="K709" s="2">
        <v>0</v>
      </c>
      <c r="L709" s="2">
        <v>0.1</v>
      </c>
      <c r="M709" s="2">
        <v>2.2000000000000002</v>
      </c>
      <c r="N709">
        <v>15.5</v>
      </c>
      <c r="O709">
        <v>15.5</v>
      </c>
      <c r="P709">
        <v>13.8</v>
      </c>
      <c r="Q709">
        <v>11.6</v>
      </c>
      <c r="R709" s="5">
        <v>0.48611111111111099</v>
      </c>
      <c r="T709" s="13">
        <f t="shared" si="24"/>
        <v>13.8</v>
      </c>
      <c r="U709" s="13">
        <f t="shared" si="25"/>
        <v>2.3000000000000007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8.5</v>
      </c>
      <c r="C710" s="2">
        <v>87</v>
      </c>
      <c r="D710" s="2">
        <v>6.5</v>
      </c>
      <c r="E710" s="2">
        <v>6.6</v>
      </c>
      <c r="F710" s="2">
        <v>11.5</v>
      </c>
      <c r="G710" s="2">
        <v>13.7</v>
      </c>
      <c r="H710" s="2">
        <v>1007.5</v>
      </c>
      <c r="I710" s="2">
        <v>22450</v>
      </c>
      <c r="J710" s="2">
        <v>1</v>
      </c>
      <c r="K710" s="2">
        <v>0</v>
      </c>
      <c r="L710" s="2">
        <v>0.1</v>
      </c>
      <c r="M710" s="2">
        <v>2.2000000000000002</v>
      </c>
      <c r="N710">
        <v>15.5</v>
      </c>
      <c r="O710">
        <v>15.5</v>
      </c>
      <c r="P710">
        <v>13.8</v>
      </c>
      <c r="Q710">
        <v>11.7</v>
      </c>
      <c r="R710" s="5">
        <v>0.48680555555555599</v>
      </c>
      <c r="T710" s="13">
        <f t="shared" si="24"/>
        <v>13.8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8.5</v>
      </c>
      <c r="C711" s="2">
        <v>86</v>
      </c>
      <c r="D711" s="2">
        <v>6.3</v>
      </c>
      <c r="E711" s="2">
        <v>7.6</v>
      </c>
      <c r="F711" s="2">
        <v>6.5</v>
      </c>
      <c r="G711" s="2">
        <v>10.8</v>
      </c>
      <c r="H711" s="2">
        <v>1007.4</v>
      </c>
      <c r="I711" s="2">
        <v>19920</v>
      </c>
      <c r="J711" s="2">
        <v>1</v>
      </c>
      <c r="K711" s="2">
        <v>0</v>
      </c>
      <c r="L711" s="2">
        <v>0.1</v>
      </c>
      <c r="M711" s="2">
        <v>2.2000000000000002</v>
      </c>
      <c r="N711">
        <v>15.5</v>
      </c>
      <c r="O711">
        <v>15.5</v>
      </c>
      <c r="P711">
        <v>13.9</v>
      </c>
      <c r="Q711">
        <v>11.7</v>
      </c>
      <c r="R711" s="5">
        <v>0.48749999999999999</v>
      </c>
      <c r="T711" s="13">
        <f t="shared" si="24"/>
        <v>13.9</v>
      </c>
      <c r="U711" s="13">
        <f t="shared" si="25"/>
        <v>2.4000000000000004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8.5</v>
      </c>
      <c r="C712" s="2">
        <v>86</v>
      </c>
      <c r="D712" s="2">
        <v>6.3</v>
      </c>
      <c r="E712" s="2">
        <v>7.8</v>
      </c>
      <c r="F712" s="2">
        <v>5.8</v>
      </c>
      <c r="G712" s="2">
        <v>9.4</v>
      </c>
      <c r="H712" s="2">
        <v>1007.5</v>
      </c>
      <c r="I712" s="2">
        <v>17890</v>
      </c>
      <c r="J712" s="2">
        <v>1</v>
      </c>
      <c r="K712" s="2">
        <v>0</v>
      </c>
      <c r="L712" s="2">
        <v>0.1</v>
      </c>
      <c r="M712" s="2">
        <v>2.2000000000000002</v>
      </c>
      <c r="N712">
        <v>15.5</v>
      </c>
      <c r="O712">
        <v>15.5</v>
      </c>
      <c r="P712">
        <v>14</v>
      </c>
      <c r="Q712">
        <v>11.7</v>
      </c>
      <c r="R712" s="5">
        <v>0.48819444444444399</v>
      </c>
      <c r="T712" s="13">
        <f t="shared" si="24"/>
        <v>14</v>
      </c>
      <c r="U712" s="13">
        <f t="shared" si="25"/>
        <v>2.5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8.5</v>
      </c>
      <c r="C713" s="2">
        <v>86</v>
      </c>
      <c r="D713" s="2">
        <v>6.3</v>
      </c>
      <c r="E713" s="2">
        <v>7.8</v>
      </c>
      <c r="F713" s="2">
        <v>5.8</v>
      </c>
      <c r="G713" s="2">
        <v>6.8</v>
      </c>
      <c r="H713" s="2">
        <v>1007.5</v>
      </c>
      <c r="I713" s="2">
        <v>18350</v>
      </c>
      <c r="J713" s="2">
        <v>1</v>
      </c>
      <c r="K713" s="2">
        <v>0</v>
      </c>
      <c r="L713" s="2">
        <v>0.1</v>
      </c>
      <c r="M713" s="2">
        <v>2.2000000000000002</v>
      </c>
      <c r="N713">
        <v>15.5</v>
      </c>
      <c r="O713">
        <v>15.5</v>
      </c>
      <c r="P713">
        <v>14</v>
      </c>
      <c r="Q713">
        <v>11.7</v>
      </c>
      <c r="R713" s="5">
        <v>0.48888888888888898</v>
      </c>
      <c r="T713" s="13">
        <f t="shared" si="24"/>
        <v>14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8.5</v>
      </c>
      <c r="C714" s="2">
        <v>86</v>
      </c>
      <c r="D714" s="2">
        <v>6.3</v>
      </c>
      <c r="E714" s="2">
        <v>7.4</v>
      </c>
      <c r="F714" s="2">
        <v>7.2</v>
      </c>
      <c r="G714" s="2">
        <v>10.1</v>
      </c>
      <c r="H714" s="2">
        <v>1007.5</v>
      </c>
      <c r="I714" s="2">
        <v>20130</v>
      </c>
      <c r="J714" s="2">
        <v>1</v>
      </c>
      <c r="K714" s="2">
        <v>0</v>
      </c>
      <c r="L714" s="2">
        <v>0.1</v>
      </c>
      <c r="M714" s="2">
        <v>2.2000000000000002</v>
      </c>
      <c r="N714">
        <v>15.5</v>
      </c>
      <c r="O714">
        <v>15.5</v>
      </c>
      <c r="P714">
        <v>14.1</v>
      </c>
      <c r="Q714">
        <v>11.8</v>
      </c>
      <c r="R714" s="5">
        <v>0.48958333333333298</v>
      </c>
      <c r="T714" s="13">
        <f t="shared" si="24"/>
        <v>14.1</v>
      </c>
      <c r="U714" s="13">
        <f t="shared" si="25"/>
        <v>2.5999999999999996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8.5</v>
      </c>
      <c r="C715" s="2">
        <v>86</v>
      </c>
      <c r="D715" s="2">
        <v>6.3</v>
      </c>
      <c r="E715" s="2">
        <v>7.9</v>
      </c>
      <c r="F715" s="2">
        <v>5.4</v>
      </c>
      <c r="G715" s="2">
        <v>9</v>
      </c>
      <c r="H715" s="2">
        <v>1007.3</v>
      </c>
      <c r="I715" s="2">
        <v>18290</v>
      </c>
      <c r="J715" s="2">
        <v>1</v>
      </c>
      <c r="K715" s="2">
        <v>0</v>
      </c>
      <c r="L715" s="2">
        <v>0.1</v>
      </c>
      <c r="M715" s="2">
        <v>2.2000000000000002</v>
      </c>
      <c r="N715">
        <v>15.5</v>
      </c>
      <c r="O715">
        <v>15.5</v>
      </c>
      <c r="P715">
        <v>14.1</v>
      </c>
      <c r="Q715">
        <v>11.8</v>
      </c>
      <c r="R715" s="5">
        <v>0.49027777777777798</v>
      </c>
      <c r="T715" s="13">
        <f t="shared" si="24"/>
        <v>14.1</v>
      </c>
      <c r="U715" s="13">
        <f t="shared" si="25"/>
        <v>2.5999999999999996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8.5</v>
      </c>
      <c r="C716" s="2">
        <v>86</v>
      </c>
      <c r="D716" s="2">
        <v>6.3</v>
      </c>
      <c r="E716" s="2">
        <v>7.6</v>
      </c>
      <c r="F716" s="2">
        <v>6.5</v>
      </c>
      <c r="G716" s="2">
        <v>7.2</v>
      </c>
      <c r="H716" s="2">
        <v>1007.6</v>
      </c>
      <c r="I716" s="2">
        <v>23730</v>
      </c>
      <c r="J716" s="2">
        <v>1</v>
      </c>
      <c r="K716" s="2">
        <v>0</v>
      </c>
      <c r="L716" s="2">
        <v>0.1</v>
      </c>
      <c r="M716" s="2">
        <v>2.2000000000000002</v>
      </c>
      <c r="N716">
        <v>15.5</v>
      </c>
      <c r="O716">
        <v>15.5</v>
      </c>
      <c r="P716">
        <v>14.1</v>
      </c>
      <c r="Q716">
        <v>11.8</v>
      </c>
      <c r="R716" s="5">
        <v>0.49097222222222198</v>
      </c>
      <c r="T716" s="13">
        <f t="shared" si="24"/>
        <v>14.1</v>
      </c>
      <c r="U716" s="13">
        <f t="shared" si="25"/>
        <v>2.5999999999999996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8.6</v>
      </c>
      <c r="C717" s="2">
        <v>86</v>
      </c>
      <c r="D717" s="2">
        <v>6.4</v>
      </c>
      <c r="E717" s="2">
        <v>8.6</v>
      </c>
      <c r="F717" s="2">
        <v>4.3</v>
      </c>
      <c r="G717" s="2">
        <v>6.5</v>
      </c>
      <c r="H717" s="2">
        <v>1007.3</v>
      </c>
      <c r="I717" s="2">
        <v>17600</v>
      </c>
      <c r="J717" s="2">
        <v>1</v>
      </c>
      <c r="K717" s="2">
        <v>0</v>
      </c>
      <c r="L717" s="2">
        <v>0.1</v>
      </c>
      <c r="M717" s="2">
        <v>2.2000000000000002</v>
      </c>
      <c r="N717">
        <v>15.5</v>
      </c>
      <c r="O717">
        <v>15.5</v>
      </c>
      <c r="P717">
        <v>14.2</v>
      </c>
      <c r="Q717">
        <v>11.8</v>
      </c>
      <c r="R717" s="5">
        <v>0.49166666666666697</v>
      </c>
      <c r="T717" s="13">
        <f t="shared" si="24"/>
        <v>14.2</v>
      </c>
      <c r="U717" s="13">
        <f t="shared" si="25"/>
        <v>2.5999999999999996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8.6</v>
      </c>
      <c r="C718" s="2">
        <v>86</v>
      </c>
      <c r="D718" s="2">
        <v>6.4</v>
      </c>
      <c r="E718" s="2">
        <v>8</v>
      </c>
      <c r="F718" s="2">
        <v>5.4</v>
      </c>
      <c r="G718" s="2">
        <v>7.9</v>
      </c>
      <c r="H718" s="2">
        <v>1007.3</v>
      </c>
      <c r="I718" s="2">
        <v>15090</v>
      </c>
      <c r="J718" s="2">
        <v>1</v>
      </c>
      <c r="K718" s="2">
        <v>0</v>
      </c>
      <c r="L718" s="2">
        <v>0.1</v>
      </c>
      <c r="M718" s="2">
        <v>2.2000000000000002</v>
      </c>
      <c r="N718">
        <v>15.5</v>
      </c>
      <c r="O718">
        <v>15.5</v>
      </c>
      <c r="P718">
        <v>14.1</v>
      </c>
      <c r="Q718">
        <v>11.8</v>
      </c>
      <c r="R718" s="5">
        <v>0.49236111111111103</v>
      </c>
      <c r="T718" s="13">
        <f t="shared" si="24"/>
        <v>14.1</v>
      </c>
      <c r="U718" s="13">
        <f t="shared" si="25"/>
        <v>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8.6</v>
      </c>
      <c r="C719" s="2">
        <v>86</v>
      </c>
      <c r="D719" s="2">
        <v>6.4</v>
      </c>
      <c r="E719" s="2">
        <v>7.7</v>
      </c>
      <c r="F719" s="2">
        <v>6.5</v>
      </c>
      <c r="G719" s="2">
        <v>9</v>
      </c>
      <c r="H719" s="2">
        <v>1007.4</v>
      </c>
      <c r="I719" s="2">
        <v>13850</v>
      </c>
      <c r="J719" s="2">
        <v>1</v>
      </c>
      <c r="K719" s="2">
        <v>0</v>
      </c>
      <c r="L719" s="2">
        <v>0.1</v>
      </c>
      <c r="M719" s="2">
        <v>2.2000000000000002</v>
      </c>
      <c r="N719">
        <v>15.5</v>
      </c>
      <c r="O719">
        <v>15.5</v>
      </c>
      <c r="P719">
        <v>14.2</v>
      </c>
      <c r="Q719">
        <v>11.8</v>
      </c>
      <c r="R719" s="5">
        <v>0.49305555555555602</v>
      </c>
      <c r="T719" s="13">
        <f t="shared" ref="T719:T782" si="28">MAX(P719,Q719)</f>
        <v>14.2</v>
      </c>
      <c r="U719" s="13">
        <f t="shared" si="25"/>
        <v>2.5999999999999996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8.5</v>
      </c>
      <c r="C720" s="2">
        <v>86</v>
      </c>
      <c r="D720" s="2">
        <v>6.3</v>
      </c>
      <c r="E720" s="2">
        <v>7.5</v>
      </c>
      <c r="F720" s="2">
        <v>6.8</v>
      </c>
      <c r="G720" s="2">
        <v>6.8</v>
      </c>
      <c r="H720" s="2">
        <v>1007.5</v>
      </c>
      <c r="I720" s="2">
        <v>13150</v>
      </c>
      <c r="J720" s="2">
        <v>0</v>
      </c>
      <c r="K720" s="2">
        <v>0</v>
      </c>
      <c r="L720" s="2">
        <v>0.1</v>
      </c>
      <c r="M720" s="2">
        <v>2.2000000000000002</v>
      </c>
      <c r="N720">
        <v>15.5</v>
      </c>
      <c r="O720">
        <v>15.5</v>
      </c>
      <c r="P720">
        <v>14.3</v>
      </c>
      <c r="Q720">
        <v>11.8</v>
      </c>
      <c r="R720" s="5">
        <v>0.49375000000000002</v>
      </c>
      <c r="T720" s="13">
        <f t="shared" si="28"/>
        <v>14.3</v>
      </c>
      <c r="U720" s="13">
        <f t="shared" ref="U720:U783" si="29">(T720-B720)-3</f>
        <v>2.8000000000000007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8.5</v>
      </c>
      <c r="C721" s="2">
        <v>86</v>
      </c>
      <c r="D721" s="2">
        <v>6.3</v>
      </c>
      <c r="E721" s="2">
        <v>7.8</v>
      </c>
      <c r="F721" s="2">
        <v>5.8</v>
      </c>
      <c r="G721" s="2">
        <v>5.8</v>
      </c>
      <c r="H721" s="2">
        <v>1007.4</v>
      </c>
      <c r="I721" s="2">
        <v>13120</v>
      </c>
      <c r="J721" s="2">
        <v>0</v>
      </c>
      <c r="K721" s="2">
        <v>0</v>
      </c>
      <c r="L721" s="2">
        <v>0.1</v>
      </c>
      <c r="M721" s="2">
        <v>2.2000000000000002</v>
      </c>
      <c r="N721">
        <v>15.5</v>
      </c>
      <c r="O721">
        <v>15.5</v>
      </c>
      <c r="P721">
        <v>14.3</v>
      </c>
      <c r="Q721">
        <v>11.7</v>
      </c>
      <c r="R721" s="5">
        <v>0.49444444444444402</v>
      </c>
      <c r="T721" s="13">
        <f t="shared" si="28"/>
        <v>14.3</v>
      </c>
      <c r="U721" s="13">
        <f t="shared" si="29"/>
        <v>2.8000000000000007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8.5</v>
      </c>
      <c r="C722" s="2">
        <v>86</v>
      </c>
      <c r="D722" s="2">
        <v>6.3</v>
      </c>
      <c r="E722" s="2">
        <v>7.6</v>
      </c>
      <c r="F722" s="2">
        <v>6.5</v>
      </c>
      <c r="G722" s="2">
        <v>6.8</v>
      </c>
      <c r="H722" s="2">
        <v>1007.4</v>
      </c>
      <c r="I722" s="2">
        <v>12900</v>
      </c>
      <c r="J722" s="2">
        <v>0</v>
      </c>
      <c r="K722" s="2">
        <v>0</v>
      </c>
      <c r="L722" s="2">
        <v>0.1</v>
      </c>
      <c r="M722" s="2">
        <v>2.2000000000000002</v>
      </c>
      <c r="N722">
        <v>15.5</v>
      </c>
      <c r="O722">
        <v>15.5</v>
      </c>
      <c r="P722">
        <v>14.2</v>
      </c>
      <c r="Q722">
        <v>11.7</v>
      </c>
      <c r="R722" s="5">
        <v>0.49513888888888902</v>
      </c>
      <c r="T722" s="13">
        <f t="shared" si="28"/>
        <v>14.2</v>
      </c>
      <c r="U722" s="13">
        <f t="shared" si="29"/>
        <v>2.6999999999999993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8.5</v>
      </c>
      <c r="C723" s="2">
        <v>86</v>
      </c>
      <c r="D723" s="2">
        <v>6.3</v>
      </c>
      <c r="E723" s="2">
        <v>7.2</v>
      </c>
      <c r="F723" s="2">
        <v>7.9</v>
      </c>
      <c r="G723" s="2">
        <v>9</v>
      </c>
      <c r="H723" s="2">
        <v>1007.3</v>
      </c>
      <c r="I723" s="2">
        <v>12810</v>
      </c>
      <c r="J723" s="2">
        <v>0</v>
      </c>
      <c r="K723" s="2">
        <v>0</v>
      </c>
      <c r="L723" s="2">
        <v>0.1</v>
      </c>
      <c r="M723" s="2">
        <v>2.2000000000000002</v>
      </c>
      <c r="N723">
        <v>15.5</v>
      </c>
      <c r="O723">
        <v>15.5</v>
      </c>
      <c r="P723">
        <v>14.1</v>
      </c>
      <c r="Q723">
        <v>11.7</v>
      </c>
      <c r="R723" s="5">
        <v>0.49583333333333302</v>
      </c>
      <c r="T723" s="13">
        <f t="shared" si="28"/>
        <v>14.1</v>
      </c>
      <c r="U723" s="13">
        <f t="shared" si="29"/>
        <v>2.5999999999999996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8.5</v>
      </c>
      <c r="C724" s="2">
        <v>86</v>
      </c>
      <c r="D724" s="2">
        <v>6.3</v>
      </c>
      <c r="E724" s="2">
        <v>7.9</v>
      </c>
      <c r="F724" s="2">
        <v>5.4</v>
      </c>
      <c r="G724" s="2">
        <v>7.2</v>
      </c>
      <c r="H724" s="2">
        <v>1007.2</v>
      </c>
      <c r="I724" s="2">
        <v>12840</v>
      </c>
      <c r="J724" s="2">
        <v>0</v>
      </c>
      <c r="K724" s="2">
        <v>0</v>
      </c>
      <c r="L724" s="2">
        <v>0.1</v>
      </c>
      <c r="M724" s="2">
        <v>2.2000000000000002</v>
      </c>
      <c r="N724">
        <v>15.5</v>
      </c>
      <c r="O724">
        <v>15.5</v>
      </c>
      <c r="P724">
        <v>14</v>
      </c>
      <c r="Q724">
        <v>11.6</v>
      </c>
      <c r="R724" s="5">
        <v>0.49652777777777801</v>
      </c>
      <c r="T724" s="13">
        <f t="shared" si="28"/>
        <v>14</v>
      </c>
      <c r="U724" s="13">
        <f t="shared" si="29"/>
        <v>2.5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8.5</v>
      </c>
      <c r="C725" s="2">
        <v>86</v>
      </c>
      <c r="D725" s="2">
        <v>6.3</v>
      </c>
      <c r="E725" s="2">
        <v>6.9</v>
      </c>
      <c r="F725" s="2">
        <v>9.4</v>
      </c>
      <c r="G725" s="2">
        <v>9.6999999999999993</v>
      </c>
      <c r="H725" s="2">
        <v>1007.3</v>
      </c>
      <c r="I725" s="2">
        <v>13570</v>
      </c>
      <c r="J725" s="2">
        <v>0</v>
      </c>
      <c r="K725" s="2">
        <v>0</v>
      </c>
      <c r="L725" s="2">
        <v>0.1</v>
      </c>
      <c r="M725" s="2">
        <v>2.2000000000000002</v>
      </c>
      <c r="N725">
        <v>15.5</v>
      </c>
      <c r="O725">
        <v>15.5</v>
      </c>
      <c r="P725">
        <v>13.9</v>
      </c>
      <c r="Q725">
        <v>11.6</v>
      </c>
      <c r="R725" s="5">
        <v>0.49722222222222201</v>
      </c>
      <c r="T725" s="13">
        <f t="shared" si="28"/>
        <v>13.9</v>
      </c>
      <c r="U725" s="13">
        <f t="shared" si="29"/>
        <v>2.4000000000000004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8.4</v>
      </c>
      <c r="C726" s="2">
        <v>86</v>
      </c>
      <c r="D726" s="2">
        <v>6.2</v>
      </c>
      <c r="E726" s="2">
        <v>7.6</v>
      </c>
      <c r="F726" s="2">
        <v>6.1</v>
      </c>
      <c r="G726" s="2">
        <v>10.4</v>
      </c>
      <c r="H726" s="2">
        <v>1007.2</v>
      </c>
      <c r="I726" s="2">
        <v>12720</v>
      </c>
      <c r="J726" s="2">
        <v>0</v>
      </c>
      <c r="K726" s="2">
        <v>0</v>
      </c>
      <c r="L726" s="2">
        <v>0.1</v>
      </c>
      <c r="M726" s="2">
        <v>2.2000000000000002</v>
      </c>
      <c r="N726">
        <v>15.5</v>
      </c>
      <c r="O726">
        <v>15.5</v>
      </c>
      <c r="P726">
        <v>13.8</v>
      </c>
      <c r="Q726">
        <v>11.6</v>
      </c>
      <c r="R726" s="5">
        <v>0.49791666666666701</v>
      </c>
      <c r="T726" s="13">
        <f t="shared" si="28"/>
        <v>13.8</v>
      </c>
      <c r="U726" s="13">
        <f t="shared" si="29"/>
        <v>2.4000000000000004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8.4</v>
      </c>
      <c r="C727" s="2">
        <v>87</v>
      </c>
      <c r="D727" s="2">
        <v>6.4</v>
      </c>
      <c r="E727" s="2">
        <v>7.9</v>
      </c>
      <c r="F727" s="2">
        <v>5</v>
      </c>
      <c r="G727" s="2">
        <v>6.5</v>
      </c>
      <c r="H727" s="2">
        <v>1007.1</v>
      </c>
      <c r="I727" s="2">
        <v>12850</v>
      </c>
      <c r="J727" s="2">
        <v>0</v>
      </c>
      <c r="K727" s="2">
        <v>0</v>
      </c>
      <c r="L727" s="2">
        <v>0.1</v>
      </c>
      <c r="M727" s="2">
        <v>2.2000000000000002</v>
      </c>
      <c r="N727">
        <v>15.5</v>
      </c>
      <c r="O727">
        <v>15.5</v>
      </c>
      <c r="P727">
        <v>13.7</v>
      </c>
      <c r="Q727">
        <v>11.5</v>
      </c>
      <c r="R727" s="5">
        <v>0.49861111111111101</v>
      </c>
      <c r="T727" s="13">
        <f t="shared" si="28"/>
        <v>13.7</v>
      </c>
      <c r="U727" s="13">
        <f t="shared" si="29"/>
        <v>2.2999999999999989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8.4</v>
      </c>
      <c r="C728" s="2">
        <v>87</v>
      </c>
      <c r="D728" s="2">
        <v>6.4</v>
      </c>
      <c r="E728" s="2">
        <v>8.4</v>
      </c>
      <c r="F728" s="2">
        <v>4.3</v>
      </c>
      <c r="G728" s="2">
        <v>4.3</v>
      </c>
      <c r="H728" s="2">
        <v>1007.3</v>
      </c>
      <c r="I728" s="2">
        <v>13750</v>
      </c>
      <c r="J728" s="2">
        <v>1</v>
      </c>
      <c r="K728" s="2">
        <v>0</v>
      </c>
      <c r="L728" s="2">
        <v>0.1</v>
      </c>
      <c r="M728" s="2">
        <v>2.2000000000000002</v>
      </c>
      <c r="N728">
        <v>15.5</v>
      </c>
      <c r="O728">
        <v>15.5</v>
      </c>
      <c r="P728">
        <v>13.5</v>
      </c>
      <c r="Q728">
        <v>11.5</v>
      </c>
      <c r="R728" s="5">
        <v>0.499305555555556</v>
      </c>
      <c r="T728" s="13">
        <f t="shared" si="28"/>
        <v>13.5</v>
      </c>
      <c r="U728" s="13">
        <f t="shared" si="29"/>
        <v>2.0999999999999996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8.4</v>
      </c>
      <c r="C729" s="2">
        <v>87</v>
      </c>
      <c r="D729" s="2">
        <v>6.4</v>
      </c>
      <c r="E729" s="2">
        <v>6.8</v>
      </c>
      <c r="F729" s="2">
        <v>9.4</v>
      </c>
      <c r="G729" s="2">
        <v>9.4</v>
      </c>
      <c r="H729" s="2">
        <v>1007.2</v>
      </c>
      <c r="I729" s="2">
        <v>14760</v>
      </c>
      <c r="J729" s="2">
        <v>1</v>
      </c>
      <c r="K729" s="2">
        <v>0</v>
      </c>
      <c r="L729" s="2">
        <v>0.1</v>
      </c>
      <c r="M729" s="2">
        <v>2.2000000000000002</v>
      </c>
      <c r="N729">
        <v>15.5</v>
      </c>
      <c r="O729">
        <v>15.5</v>
      </c>
      <c r="P729">
        <v>13.4</v>
      </c>
      <c r="Q729">
        <v>11.4</v>
      </c>
      <c r="R729" s="5">
        <v>0.5</v>
      </c>
      <c r="T729" s="13">
        <f t="shared" si="28"/>
        <v>13.4</v>
      </c>
      <c r="U729" s="13">
        <f t="shared" si="29"/>
        <v>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8.4</v>
      </c>
      <c r="C730" s="2">
        <v>87</v>
      </c>
      <c r="D730" s="2">
        <v>6.4</v>
      </c>
      <c r="E730" s="2">
        <v>6.6</v>
      </c>
      <c r="F730" s="2">
        <v>10.4</v>
      </c>
      <c r="G730" s="2">
        <v>10.4</v>
      </c>
      <c r="H730" s="2">
        <v>1007.3</v>
      </c>
      <c r="I730" s="2">
        <v>15500</v>
      </c>
      <c r="J730" s="2">
        <v>1</v>
      </c>
      <c r="K730" s="2">
        <v>0</v>
      </c>
      <c r="L730" s="2">
        <v>0.1</v>
      </c>
      <c r="M730" s="2">
        <v>2.2000000000000002</v>
      </c>
      <c r="N730">
        <v>15.5</v>
      </c>
      <c r="O730">
        <v>15.5</v>
      </c>
      <c r="P730">
        <v>13.3</v>
      </c>
      <c r="Q730">
        <v>11.4</v>
      </c>
      <c r="R730" s="5">
        <v>0.500694444444444</v>
      </c>
      <c r="T730" s="13">
        <f t="shared" si="28"/>
        <v>13.3</v>
      </c>
      <c r="U730" s="13">
        <f t="shared" si="29"/>
        <v>1.9000000000000004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8.4</v>
      </c>
      <c r="C731" s="2">
        <v>87</v>
      </c>
      <c r="D731" s="2">
        <v>6.4</v>
      </c>
      <c r="E731" s="2">
        <v>7.1</v>
      </c>
      <c r="F731" s="2">
        <v>8.3000000000000007</v>
      </c>
      <c r="G731" s="2">
        <v>13.3</v>
      </c>
      <c r="H731" s="2">
        <v>1007.1</v>
      </c>
      <c r="I731" s="2">
        <v>15730</v>
      </c>
      <c r="J731" s="2">
        <v>1</v>
      </c>
      <c r="K731" s="2">
        <v>0</v>
      </c>
      <c r="L731" s="2">
        <v>0.1</v>
      </c>
      <c r="M731" s="2">
        <v>2.2000000000000002</v>
      </c>
      <c r="N731">
        <v>15.5</v>
      </c>
      <c r="O731">
        <v>15.5</v>
      </c>
      <c r="P731">
        <v>13.2</v>
      </c>
      <c r="Q731">
        <v>11.4</v>
      </c>
      <c r="R731" s="5">
        <v>0.50138888888888899</v>
      </c>
      <c r="T731" s="13">
        <f t="shared" si="28"/>
        <v>13.2</v>
      </c>
      <c r="U731" s="13">
        <f t="shared" si="29"/>
        <v>1.7999999999999989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8.3000000000000007</v>
      </c>
      <c r="C732" s="2">
        <v>87</v>
      </c>
      <c r="D732" s="2">
        <v>6.3</v>
      </c>
      <c r="E732" s="2">
        <v>7</v>
      </c>
      <c r="F732" s="2">
        <v>8.3000000000000007</v>
      </c>
      <c r="G732" s="2">
        <v>9</v>
      </c>
      <c r="H732" s="2">
        <v>1007.1</v>
      </c>
      <c r="I732" s="2">
        <v>16940</v>
      </c>
      <c r="J732" s="2">
        <v>1</v>
      </c>
      <c r="K732" s="2">
        <v>0</v>
      </c>
      <c r="L732" s="2">
        <v>0.1</v>
      </c>
      <c r="M732" s="2">
        <v>2.2000000000000002</v>
      </c>
      <c r="N732">
        <v>15.5</v>
      </c>
      <c r="O732">
        <v>15.5</v>
      </c>
      <c r="P732">
        <v>13.2</v>
      </c>
      <c r="Q732">
        <v>11.3</v>
      </c>
      <c r="R732" s="5">
        <v>0.50208333333333299</v>
      </c>
      <c r="T732" s="13">
        <f t="shared" si="28"/>
        <v>13.2</v>
      </c>
      <c r="U732" s="13">
        <f t="shared" si="29"/>
        <v>1.8999999999999986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8.4</v>
      </c>
      <c r="C733" s="2">
        <v>87</v>
      </c>
      <c r="D733" s="2">
        <v>6.4</v>
      </c>
      <c r="E733" s="2">
        <v>7.9</v>
      </c>
      <c r="F733" s="2">
        <v>5</v>
      </c>
      <c r="G733" s="2">
        <v>8.3000000000000007</v>
      </c>
      <c r="H733" s="2">
        <v>1006.8</v>
      </c>
      <c r="I733" s="2">
        <v>15630</v>
      </c>
      <c r="J733" s="2">
        <v>1</v>
      </c>
      <c r="K733" s="2">
        <v>0</v>
      </c>
      <c r="L733" s="2">
        <v>0.1</v>
      </c>
      <c r="M733" s="2">
        <v>2.2000000000000002</v>
      </c>
      <c r="N733">
        <v>15.5</v>
      </c>
      <c r="O733">
        <v>15.5</v>
      </c>
      <c r="P733">
        <v>13.1</v>
      </c>
      <c r="Q733">
        <v>11.3</v>
      </c>
      <c r="R733" s="5">
        <v>0.50277777777777799</v>
      </c>
      <c r="T733" s="13">
        <f t="shared" si="28"/>
        <v>13.1</v>
      </c>
      <c r="U733" s="13">
        <f t="shared" si="29"/>
        <v>1.6999999999999993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8.4</v>
      </c>
      <c r="C734" s="2">
        <v>87</v>
      </c>
      <c r="D734" s="2">
        <v>6.4</v>
      </c>
      <c r="E734" s="2">
        <v>8.4</v>
      </c>
      <c r="F734" s="2">
        <v>4.7</v>
      </c>
      <c r="G734" s="2">
        <v>5.8</v>
      </c>
      <c r="H734" s="2">
        <v>1007.3</v>
      </c>
      <c r="I734" s="2">
        <v>16050</v>
      </c>
      <c r="J734" s="2">
        <v>1</v>
      </c>
      <c r="K734" s="2">
        <v>0</v>
      </c>
      <c r="L734" s="2">
        <v>0.1</v>
      </c>
      <c r="M734" s="2">
        <v>2.2000000000000002</v>
      </c>
      <c r="N734">
        <v>15.5</v>
      </c>
      <c r="O734">
        <v>15.5</v>
      </c>
      <c r="P734">
        <v>13</v>
      </c>
      <c r="Q734">
        <v>11.3</v>
      </c>
      <c r="R734" s="5">
        <v>0.50347222222222199</v>
      </c>
      <c r="T734" s="13">
        <f t="shared" si="28"/>
        <v>13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8.4</v>
      </c>
      <c r="C735" s="2">
        <v>87</v>
      </c>
      <c r="D735" s="2">
        <v>6.4</v>
      </c>
      <c r="E735" s="2">
        <v>8.4</v>
      </c>
      <c r="F735" s="2">
        <v>4</v>
      </c>
      <c r="G735" s="2">
        <v>5</v>
      </c>
      <c r="H735" s="2">
        <v>1007</v>
      </c>
      <c r="I735" s="2">
        <v>16130</v>
      </c>
      <c r="J735" s="2">
        <v>1</v>
      </c>
      <c r="K735" s="2">
        <v>0</v>
      </c>
      <c r="L735" s="2">
        <v>0.1</v>
      </c>
      <c r="M735" s="2">
        <v>2.2000000000000002</v>
      </c>
      <c r="N735">
        <v>15.5</v>
      </c>
      <c r="O735">
        <v>15.5</v>
      </c>
      <c r="P735">
        <v>13</v>
      </c>
      <c r="Q735">
        <v>11.3</v>
      </c>
      <c r="R735" s="5">
        <v>0.50416666666666698</v>
      </c>
      <c r="T735" s="13">
        <f t="shared" si="28"/>
        <v>13</v>
      </c>
      <c r="U735" s="13">
        <f t="shared" si="29"/>
        <v>1.5999999999999996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8.4</v>
      </c>
      <c r="C736" s="2">
        <v>87</v>
      </c>
      <c r="D736" s="2">
        <v>6.4</v>
      </c>
      <c r="E736" s="2">
        <v>7.5</v>
      </c>
      <c r="F736" s="2">
        <v>6.5</v>
      </c>
      <c r="G736" s="2">
        <v>7.2</v>
      </c>
      <c r="H736" s="2">
        <v>1007.1</v>
      </c>
      <c r="I736" s="2">
        <v>18920</v>
      </c>
      <c r="J736" s="2">
        <v>1</v>
      </c>
      <c r="K736" s="2">
        <v>0</v>
      </c>
      <c r="L736" s="2">
        <v>0.1</v>
      </c>
      <c r="M736" s="2">
        <v>2.2000000000000002</v>
      </c>
      <c r="N736">
        <v>15.5</v>
      </c>
      <c r="O736">
        <v>15.5</v>
      </c>
      <c r="P736">
        <v>13</v>
      </c>
      <c r="Q736">
        <v>11.3</v>
      </c>
      <c r="R736" s="5">
        <v>0.50486111111111098</v>
      </c>
      <c r="T736" s="13">
        <f t="shared" si="28"/>
        <v>13</v>
      </c>
      <c r="U736" s="13">
        <f t="shared" si="29"/>
        <v>1.5999999999999996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8.4</v>
      </c>
      <c r="C737" s="2">
        <v>87</v>
      </c>
      <c r="D737" s="2">
        <v>6.4</v>
      </c>
      <c r="E737" s="2">
        <v>7.6</v>
      </c>
      <c r="F737" s="2">
        <v>6.1</v>
      </c>
      <c r="G737" s="2">
        <v>10.8</v>
      </c>
      <c r="H737" s="2">
        <v>1007.2</v>
      </c>
      <c r="I737" s="2">
        <v>16520</v>
      </c>
      <c r="J737" s="2">
        <v>1</v>
      </c>
      <c r="K737" s="2">
        <v>0</v>
      </c>
      <c r="L737" s="2">
        <v>0.1</v>
      </c>
      <c r="M737" s="2">
        <v>2.2000000000000002</v>
      </c>
      <c r="N737">
        <v>15.5</v>
      </c>
      <c r="O737">
        <v>15.5</v>
      </c>
      <c r="P737">
        <v>12.9</v>
      </c>
      <c r="Q737">
        <v>11.3</v>
      </c>
      <c r="R737" s="5">
        <v>0.50555555555555598</v>
      </c>
      <c r="T737" s="13">
        <f t="shared" si="28"/>
        <v>12.9</v>
      </c>
      <c r="U737" s="13">
        <f t="shared" si="29"/>
        <v>1.5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8.4</v>
      </c>
      <c r="C738" s="2">
        <v>87</v>
      </c>
      <c r="D738" s="2">
        <v>6.4</v>
      </c>
      <c r="E738" s="2">
        <v>6.6</v>
      </c>
      <c r="F738" s="2">
        <v>10.4</v>
      </c>
      <c r="G738" s="2">
        <v>12.6</v>
      </c>
      <c r="H738" s="2">
        <v>1007</v>
      </c>
      <c r="I738" s="2">
        <v>15840</v>
      </c>
      <c r="J738" s="2">
        <v>1</v>
      </c>
      <c r="K738" s="2">
        <v>0</v>
      </c>
      <c r="L738" s="2">
        <v>0.1</v>
      </c>
      <c r="M738" s="2">
        <v>2.2000000000000002</v>
      </c>
      <c r="N738">
        <v>15.5</v>
      </c>
      <c r="O738">
        <v>15.5</v>
      </c>
      <c r="P738">
        <v>12.9</v>
      </c>
      <c r="Q738">
        <v>11.4</v>
      </c>
      <c r="R738" s="5">
        <v>0.50624999999999998</v>
      </c>
      <c r="T738" s="13">
        <f t="shared" si="28"/>
        <v>12.9</v>
      </c>
      <c r="U738" s="13">
        <f t="shared" si="29"/>
        <v>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8.4</v>
      </c>
      <c r="C739" s="2">
        <v>87</v>
      </c>
      <c r="D739" s="2">
        <v>6.4</v>
      </c>
      <c r="E739" s="2">
        <v>7.7</v>
      </c>
      <c r="F739" s="2">
        <v>5.8</v>
      </c>
      <c r="G739" s="2">
        <v>7.2</v>
      </c>
      <c r="H739" s="2">
        <v>1007.2</v>
      </c>
      <c r="I739" s="2">
        <v>15220</v>
      </c>
      <c r="J739" s="2">
        <v>1</v>
      </c>
      <c r="K739" s="2">
        <v>0</v>
      </c>
      <c r="L739" s="2">
        <v>0.1</v>
      </c>
      <c r="M739" s="2">
        <v>2.2000000000000002</v>
      </c>
      <c r="N739">
        <v>15.5</v>
      </c>
      <c r="O739">
        <v>15.5</v>
      </c>
      <c r="P739">
        <v>12.9</v>
      </c>
      <c r="Q739">
        <v>11.4</v>
      </c>
      <c r="R739" s="5">
        <v>0.50694444444444398</v>
      </c>
      <c r="T739" s="13">
        <f t="shared" si="28"/>
        <v>12.9</v>
      </c>
      <c r="U739" s="13">
        <f t="shared" si="29"/>
        <v>1.5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8.4</v>
      </c>
      <c r="C740" s="2">
        <v>87</v>
      </c>
      <c r="D740" s="2">
        <v>6.4</v>
      </c>
      <c r="E740" s="2">
        <v>7.7</v>
      </c>
      <c r="F740" s="2">
        <v>5.8</v>
      </c>
      <c r="G740" s="2">
        <v>7.2</v>
      </c>
      <c r="H740" s="2">
        <v>1007.2</v>
      </c>
      <c r="I740" s="2">
        <v>14930</v>
      </c>
      <c r="J740" s="2">
        <v>1</v>
      </c>
      <c r="K740" s="2">
        <v>0</v>
      </c>
      <c r="L740" s="2">
        <v>0.1</v>
      </c>
      <c r="M740" s="2">
        <v>2.2000000000000002</v>
      </c>
      <c r="N740">
        <v>15.5</v>
      </c>
      <c r="O740">
        <v>15.5</v>
      </c>
      <c r="P740">
        <v>13</v>
      </c>
      <c r="Q740">
        <v>11.4</v>
      </c>
      <c r="R740" s="5">
        <v>0.50763888888888897</v>
      </c>
      <c r="T740" s="13">
        <f t="shared" si="28"/>
        <v>13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8.4</v>
      </c>
      <c r="C741" s="2">
        <v>87</v>
      </c>
      <c r="D741" s="2">
        <v>6.4</v>
      </c>
      <c r="E741" s="2">
        <v>7.8</v>
      </c>
      <c r="F741" s="2">
        <v>5.4</v>
      </c>
      <c r="G741" s="2">
        <v>10.1</v>
      </c>
      <c r="H741" s="2">
        <v>1007.2</v>
      </c>
      <c r="I741" s="2">
        <v>15110</v>
      </c>
      <c r="J741" s="2">
        <v>1</v>
      </c>
      <c r="K741" s="2">
        <v>0</v>
      </c>
      <c r="L741" s="2">
        <v>0.1</v>
      </c>
      <c r="M741" s="2">
        <v>2.2000000000000002</v>
      </c>
      <c r="N741">
        <v>15.5</v>
      </c>
      <c r="O741">
        <v>15.5</v>
      </c>
      <c r="P741">
        <v>12.9</v>
      </c>
      <c r="Q741">
        <v>11.4</v>
      </c>
      <c r="R741" s="5">
        <v>0.50833333333333297</v>
      </c>
      <c r="T741" s="13">
        <f t="shared" si="28"/>
        <v>12.9</v>
      </c>
      <c r="U741" s="13">
        <f t="shared" si="29"/>
        <v>1.5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8.4</v>
      </c>
      <c r="C742" s="2">
        <v>87</v>
      </c>
      <c r="D742" s="2">
        <v>6.4</v>
      </c>
      <c r="E742" s="2">
        <v>7.9</v>
      </c>
      <c r="F742" s="2">
        <v>5</v>
      </c>
      <c r="G742" s="2">
        <v>5</v>
      </c>
      <c r="H742" s="2">
        <v>1007.1</v>
      </c>
      <c r="I742" s="2">
        <v>17400</v>
      </c>
      <c r="J742" s="2">
        <v>1</v>
      </c>
      <c r="K742" s="2">
        <v>0</v>
      </c>
      <c r="L742" s="2">
        <v>0.1</v>
      </c>
      <c r="M742" s="2">
        <v>2.2000000000000002</v>
      </c>
      <c r="N742">
        <v>15.5</v>
      </c>
      <c r="O742">
        <v>15.5</v>
      </c>
      <c r="P742">
        <v>12.9</v>
      </c>
      <c r="Q742">
        <v>11.4</v>
      </c>
      <c r="R742" s="5">
        <v>0.50902777777777797</v>
      </c>
      <c r="T742" s="13">
        <f t="shared" si="28"/>
        <v>12.9</v>
      </c>
      <c r="U742" s="13">
        <f t="shared" si="29"/>
        <v>1.5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8.5</v>
      </c>
      <c r="C743" s="2">
        <v>87</v>
      </c>
      <c r="D743" s="2">
        <v>6.5</v>
      </c>
      <c r="E743" s="2">
        <v>8.1</v>
      </c>
      <c r="F743" s="2">
        <v>5</v>
      </c>
      <c r="G743" s="2">
        <v>6.5</v>
      </c>
      <c r="H743" s="2">
        <v>1007.2</v>
      </c>
      <c r="I743" s="2">
        <v>15430</v>
      </c>
      <c r="J743" s="2">
        <v>1</v>
      </c>
      <c r="K743" s="2">
        <v>0</v>
      </c>
      <c r="L743" s="2">
        <v>0.1</v>
      </c>
      <c r="M743" s="2">
        <v>2.2000000000000002</v>
      </c>
      <c r="N743">
        <v>15.5</v>
      </c>
      <c r="O743">
        <v>15.5</v>
      </c>
      <c r="P743">
        <v>12.9</v>
      </c>
      <c r="Q743">
        <v>11.5</v>
      </c>
      <c r="R743" s="5">
        <v>0.50972222222222197</v>
      </c>
      <c r="T743" s="13">
        <f t="shared" si="28"/>
        <v>12.9</v>
      </c>
      <c r="U743" s="13">
        <f t="shared" si="29"/>
        <v>1.4000000000000004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8.5</v>
      </c>
      <c r="C744" s="2">
        <v>87</v>
      </c>
      <c r="D744" s="2">
        <v>6.5</v>
      </c>
      <c r="E744" s="2">
        <v>8.5</v>
      </c>
      <c r="F744" s="2">
        <v>3.2</v>
      </c>
      <c r="G744" s="2">
        <v>4.3</v>
      </c>
      <c r="H744" s="2">
        <v>1007.1</v>
      </c>
      <c r="I744" s="2">
        <v>16630</v>
      </c>
      <c r="J744" s="2">
        <v>1</v>
      </c>
      <c r="K744" s="2">
        <v>0</v>
      </c>
      <c r="L744" s="2">
        <v>0.1</v>
      </c>
      <c r="M744" s="2">
        <v>2.2000000000000002</v>
      </c>
      <c r="N744">
        <v>15.5</v>
      </c>
      <c r="O744">
        <v>15.5</v>
      </c>
      <c r="P744">
        <v>12.8</v>
      </c>
      <c r="Q744">
        <v>11.5</v>
      </c>
      <c r="R744" s="5">
        <v>0.51041666666666696</v>
      </c>
      <c r="T744" s="13">
        <f t="shared" si="28"/>
        <v>12.8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8.5</v>
      </c>
      <c r="C745" s="2">
        <v>87</v>
      </c>
      <c r="D745" s="2">
        <v>6.5</v>
      </c>
      <c r="E745" s="2">
        <v>8.5</v>
      </c>
      <c r="F745" s="2">
        <v>4.7</v>
      </c>
      <c r="G745" s="2">
        <v>6.8</v>
      </c>
      <c r="H745" s="2">
        <v>1007</v>
      </c>
      <c r="I745" s="2">
        <v>16770</v>
      </c>
      <c r="J745" s="2">
        <v>1</v>
      </c>
      <c r="K745" s="2">
        <v>0</v>
      </c>
      <c r="L745" s="2">
        <v>0.1</v>
      </c>
      <c r="M745" s="2">
        <v>2.2000000000000002</v>
      </c>
      <c r="N745">
        <v>15.5</v>
      </c>
      <c r="O745">
        <v>15.5</v>
      </c>
      <c r="P745">
        <v>12.8</v>
      </c>
      <c r="Q745">
        <v>11.6</v>
      </c>
      <c r="R745" s="5">
        <v>0.51111111111111096</v>
      </c>
      <c r="T745" s="13">
        <f t="shared" si="28"/>
        <v>12.8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8.5</v>
      </c>
      <c r="C746" s="2">
        <v>87</v>
      </c>
      <c r="D746" s="2">
        <v>6.5</v>
      </c>
      <c r="E746" s="2">
        <v>7.9</v>
      </c>
      <c r="F746" s="2">
        <v>5.4</v>
      </c>
      <c r="G746" s="2">
        <v>8.3000000000000007</v>
      </c>
      <c r="H746" s="2">
        <v>1006.9</v>
      </c>
      <c r="I746" s="2">
        <v>17570</v>
      </c>
      <c r="J746" s="2">
        <v>1</v>
      </c>
      <c r="K746" s="2">
        <v>0</v>
      </c>
      <c r="L746" s="2">
        <v>0.1</v>
      </c>
      <c r="M746" s="2">
        <v>2.2000000000000002</v>
      </c>
      <c r="N746">
        <v>15.5</v>
      </c>
      <c r="O746">
        <v>15.5</v>
      </c>
      <c r="P746">
        <v>12.8</v>
      </c>
      <c r="Q746">
        <v>11.6</v>
      </c>
      <c r="R746" s="5">
        <v>0.51180555555555596</v>
      </c>
      <c r="T746" s="13">
        <f t="shared" si="28"/>
        <v>12.8</v>
      </c>
      <c r="U746" s="13">
        <f t="shared" si="29"/>
        <v>1.3000000000000007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8.5</v>
      </c>
      <c r="C747" s="2">
        <v>87</v>
      </c>
      <c r="D747" s="2">
        <v>6.5</v>
      </c>
      <c r="E747" s="2">
        <v>7.2</v>
      </c>
      <c r="F747" s="2">
        <v>8.3000000000000007</v>
      </c>
      <c r="G747" s="2">
        <v>8.3000000000000007</v>
      </c>
      <c r="H747" s="2">
        <v>1006.8</v>
      </c>
      <c r="I747" s="2">
        <v>17060</v>
      </c>
      <c r="J747" s="2">
        <v>1</v>
      </c>
      <c r="K747" s="2">
        <v>0</v>
      </c>
      <c r="L747" s="2">
        <v>0.1</v>
      </c>
      <c r="M747" s="2">
        <v>2.2000000000000002</v>
      </c>
      <c r="N747">
        <v>15.5</v>
      </c>
      <c r="O747">
        <v>15.5</v>
      </c>
      <c r="P747">
        <v>12.8</v>
      </c>
      <c r="Q747">
        <v>11.6</v>
      </c>
      <c r="R747" s="5">
        <v>0.51249999999999996</v>
      </c>
      <c r="T747" s="13">
        <f t="shared" si="28"/>
        <v>12.8</v>
      </c>
      <c r="U747" s="13">
        <f t="shared" si="29"/>
        <v>1.3000000000000007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8.5</v>
      </c>
      <c r="C748" s="2">
        <v>86</v>
      </c>
      <c r="D748" s="2">
        <v>6.3</v>
      </c>
      <c r="E748" s="2">
        <v>6.7</v>
      </c>
      <c r="F748" s="2">
        <v>10.4</v>
      </c>
      <c r="G748" s="2">
        <v>14</v>
      </c>
      <c r="H748" s="2">
        <v>1007.1</v>
      </c>
      <c r="I748" s="2">
        <v>16230</v>
      </c>
      <c r="J748" s="2">
        <v>1</v>
      </c>
      <c r="K748" s="2">
        <v>0</v>
      </c>
      <c r="L748" s="2">
        <v>0.1</v>
      </c>
      <c r="M748" s="2">
        <v>2.2000000000000002</v>
      </c>
      <c r="N748">
        <v>15.5</v>
      </c>
      <c r="O748">
        <v>15.5</v>
      </c>
      <c r="P748">
        <v>12.9</v>
      </c>
      <c r="Q748">
        <v>11.6</v>
      </c>
      <c r="R748" s="5">
        <v>0.51319444444444495</v>
      </c>
      <c r="T748" s="13">
        <f t="shared" si="28"/>
        <v>12.9</v>
      </c>
      <c r="U748" s="13">
        <f t="shared" si="29"/>
        <v>1.4000000000000004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8.5</v>
      </c>
      <c r="C749" s="2">
        <v>87</v>
      </c>
      <c r="D749" s="2">
        <v>6.5</v>
      </c>
      <c r="E749" s="2">
        <v>8.1</v>
      </c>
      <c r="F749" s="2">
        <v>5</v>
      </c>
      <c r="G749" s="2">
        <v>6.1</v>
      </c>
      <c r="H749" s="2">
        <v>1007.1</v>
      </c>
      <c r="I749" s="2">
        <v>16270</v>
      </c>
      <c r="J749" s="2">
        <v>1</v>
      </c>
      <c r="K749" s="2">
        <v>0</v>
      </c>
      <c r="L749" s="2">
        <v>0.1</v>
      </c>
      <c r="M749" s="2">
        <v>2.2000000000000002</v>
      </c>
      <c r="N749">
        <v>15.5</v>
      </c>
      <c r="O749">
        <v>15.5</v>
      </c>
      <c r="P749">
        <v>12.9</v>
      </c>
      <c r="Q749">
        <v>11.7</v>
      </c>
      <c r="R749" s="5">
        <v>0.51388888888888895</v>
      </c>
      <c r="T749" s="13">
        <f t="shared" si="28"/>
        <v>12.9</v>
      </c>
      <c r="U749" s="13">
        <f t="shared" si="29"/>
        <v>1.4000000000000004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8.5</v>
      </c>
      <c r="C750" s="2">
        <v>86</v>
      </c>
      <c r="D750" s="2">
        <v>6.3</v>
      </c>
      <c r="E750" s="2">
        <v>7.8</v>
      </c>
      <c r="F750" s="2">
        <v>5.8</v>
      </c>
      <c r="G750" s="2">
        <v>5.8</v>
      </c>
      <c r="H750" s="2">
        <v>1007</v>
      </c>
      <c r="I750" s="2">
        <v>16940</v>
      </c>
      <c r="J750" s="2">
        <v>1</v>
      </c>
      <c r="K750" s="2">
        <v>0</v>
      </c>
      <c r="L750" s="2">
        <v>0.1</v>
      </c>
      <c r="M750" s="2">
        <v>2.2000000000000002</v>
      </c>
      <c r="N750">
        <v>15.5</v>
      </c>
      <c r="O750">
        <v>15.5</v>
      </c>
      <c r="P750">
        <v>12.9</v>
      </c>
      <c r="Q750">
        <v>11.7</v>
      </c>
      <c r="R750" s="5">
        <v>0.51458333333333295</v>
      </c>
      <c r="T750" s="13">
        <f t="shared" si="28"/>
        <v>12.9</v>
      </c>
      <c r="U750" s="13">
        <f t="shared" si="29"/>
        <v>1.4000000000000004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8.5</v>
      </c>
      <c r="C751" s="2">
        <v>86</v>
      </c>
      <c r="D751" s="2">
        <v>6.3</v>
      </c>
      <c r="E751" s="2">
        <v>7.8</v>
      </c>
      <c r="F751" s="2">
        <v>5.8</v>
      </c>
      <c r="G751" s="2">
        <v>7.2</v>
      </c>
      <c r="H751" s="2">
        <v>1007</v>
      </c>
      <c r="I751" s="2">
        <v>17580</v>
      </c>
      <c r="J751" s="2">
        <v>1</v>
      </c>
      <c r="K751" s="2">
        <v>0</v>
      </c>
      <c r="L751" s="2">
        <v>0.1</v>
      </c>
      <c r="M751" s="2">
        <v>2.2000000000000002</v>
      </c>
      <c r="N751">
        <v>15.5</v>
      </c>
      <c r="O751">
        <v>15.5</v>
      </c>
      <c r="P751">
        <v>12.9</v>
      </c>
      <c r="Q751">
        <v>11.7</v>
      </c>
      <c r="R751" s="5">
        <v>0.51527777777777795</v>
      </c>
      <c r="T751" s="13">
        <f t="shared" si="28"/>
        <v>12.9</v>
      </c>
      <c r="U751" s="13">
        <f t="shared" si="29"/>
        <v>1.4000000000000004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8.6</v>
      </c>
      <c r="C752" s="2">
        <v>86</v>
      </c>
      <c r="D752" s="2">
        <v>6.4</v>
      </c>
      <c r="E752" s="2">
        <v>8.6</v>
      </c>
      <c r="F752" s="2">
        <v>4.3</v>
      </c>
      <c r="G752" s="2">
        <v>12.2</v>
      </c>
      <c r="H752" s="2">
        <v>1006.8</v>
      </c>
      <c r="I752" s="2">
        <v>17540</v>
      </c>
      <c r="J752" s="2">
        <v>1</v>
      </c>
      <c r="K752" s="2">
        <v>0</v>
      </c>
      <c r="L752" s="2">
        <v>0.1</v>
      </c>
      <c r="M752" s="2">
        <v>2.2000000000000002</v>
      </c>
      <c r="N752">
        <v>15.5</v>
      </c>
      <c r="O752">
        <v>15.5</v>
      </c>
      <c r="P752">
        <v>12.9</v>
      </c>
      <c r="Q752">
        <v>11.7</v>
      </c>
      <c r="R752" s="5">
        <v>0.51597222222222205</v>
      </c>
      <c r="T752" s="13">
        <f t="shared" si="28"/>
        <v>12.9</v>
      </c>
      <c r="U752" s="13">
        <f t="shared" si="29"/>
        <v>1.3000000000000007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8.6</v>
      </c>
      <c r="C753" s="2">
        <v>86</v>
      </c>
      <c r="D753" s="2">
        <v>6.4</v>
      </c>
      <c r="E753" s="2">
        <v>7.9</v>
      </c>
      <c r="F753" s="2">
        <v>6.1</v>
      </c>
      <c r="G753" s="2">
        <v>6.5</v>
      </c>
      <c r="H753" s="2">
        <v>1006.9</v>
      </c>
      <c r="I753" s="2">
        <v>18670</v>
      </c>
      <c r="J753" s="2">
        <v>1</v>
      </c>
      <c r="K753" s="2">
        <v>0</v>
      </c>
      <c r="L753" s="2">
        <v>0.1</v>
      </c>
      <c r="M753" s="2">
        <v>2.2000000000000002</v>
      </c>
      <c r="N753">
        <v>15.5</v>
      </c>
      <c r="O753">
        <v>15.5</v>
      </c>
      <c r="P753">
        <v>12.9</v>
      </c>
      <c r="Q753">
        <v>11.8</v>
      </c>
      <c r="R753" s="5">
        <v>0.51666666666666705</v>
      </c>
      <c r="T753" s="13">
        <f t="shared" si="28"/>
        <v>12.9</v>
      </c>
      <c r="U753" s="13">
        <f t="shared" si="29"/>
        <v>1.3000000000000007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8.6999999999999993</v>
      </c>
      <c r="C754" s="2">
        <v>86</v>
      </c>
      <c r="D754" s="2">
        <v>6.5</v>
      </c>
      <c r="E754" s="2">
        <v>7.8</v>
      </c>
      <c r="F754" s="2">
        <v>6.5</v>
      </c>
      <c r="G754" s="2">
        <v>6.5</v>
      </c>
      <c r="H754" s="2">
        <v>1007.1</v>
      </c>
      <c r="I754" s="2">
        <v>19240</v>
      </c>
      <c r="J754" s="2">
        <v>1</v>
      </c>
      <c r="K754" s="2">
        <v>0</v>
      </c>
      <c r="L754" s="2">
        <v>0.1</v>
      </c>
      <c r="M754" s="2">
        <v>2.2000000000000002</v>
      </c>
      <c r="N754">
        <v>15.5</v>
      </c>
      <c r="O754">
        <v>15.5</v>
      </c>
      <c r="P754">
        <v>12.9</v>
      </c>
      <c r="Q754">
        <v>11.8</v>
      </c>
      <c r="R754" s="5">
        <v>0.51736111111111105</v>
      </c>
      <c r="T754" s="13">
        <f t="shared" si="28"/>
        <v>12.9</v>
      </c>
      <c r="U754" s="13">
        <f t="shared" si="29"/>
        <v>1.2000000000000011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8.6999999999999993</v>
      </c>
      <c r="C755" s="2">
        <v>86</v>
      </c>
      <c r="D755" s="2">
        <v>6.5</v>
      </c>
      <c r="E755" s="2">
        <v>7.6</v>
      </c>
      <c r="F755" s="2">
        <v>7.2</v>
      </c>
      <c r="G755" s="2">
        <v>8.6</v>
      </c>
      <c r="H755" s="2">
        <v>1006.9</v>
      </c>
      <c r="I755" s="2">
        <v>21140</v>
      </c>
      <c r="J755" s="2">
        <v>1</v>
      </c>
      <c r="K755" s="2">
        <v>0</v>
      </c>
      <c r="L755" s="2">
        <v>0.1</v>
      </c>
      <c r="M755" s="2">
        <v>2.2000000000000002</v>
      </c>
      <c r="N755">
        <v>15.5</v>
      </c>
      <c r="O755">
        <v>15.5</v>
      </c>
      <c r="P755">
        <v>12.9</v>
      </c>
      <c r="Q755">
        <v>11.8</v>
      </c>
      <c r="R755" s="5">
        <v>0.51805555555555605</v>
      </c>
      <c r="T755" s="13">
        <f t="shared" si="28"/>
        <v>12.9</v>
      </c>
      <c r="U755" s="13">
        <f t="shared" si="29"/>
        <v>1.2000000000000011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8.6999999999999993</v>
      </c>
      <c r="C756" s="2">
        <v>86</v>
      </c>
      <c r="D756" s="2">
        <v>6.5</v>
      </c>
      <c r="E756" s="2">
        <v>8.6999999999999993</v>
      </c>
      <c r="F756" s="2">
        <v>4.3</v>
      </c>
      <c r="G756" s="2">
        <v>5.8</v>
      </c>
      <c r="H756" s="2">
        <v>1006.7</v>
      </c>
      <c r="I756" s="2">
        <v>21590</v>
      </c>
      <c r="J756" s="2">
        <v>1</v>
      </c>
      <c r="K756" s="2">
        <v>0</v>
      </c>
      <c r="L756" s="2">
        <v>0.1</v>
      </c>
      <c r="M756" s="2">
        <v>2.2000000000000002</v>
      </c>
      <c r="N756">
        <v>15.5</v>
      </c>
      <c r="O756">
        <v>15.5</v>
      </c>
      <c r="P756">
        <v>13</v>
      </c>
      <c r="Q756">
        <v>11.9</v>
      </c>
      <c r="R756" s="5">
        <v>0.51875000000000004</v>
      </c>
      <c r="T756" s="13">
        <f t="shared" si="28"/>
        <v>13</v>
      </c>
      <c r="U756" s="13">
        <f t="shared" si="29"/>
        <v>1.3000000000000007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8.6999999999999993</v>
      </c>
      <c r="C757" s="2">
        <v>86</v>
      </c>
      <c r="D757" s="2">
        <v>6.5</v>
      </c>
      <c r="E757" s="2">
        <v>7.7</v>
      </c>
      <c r="F757" s="2">
        <v>6.8</v>
      </c>
      <c r="G757" s="2">
        <v>8.3000000000000007</v>
      </c>
      <c r="H757" s="2">
        <v>1006.7</v>
      </c>
      <c r="I757" s="2">
        <v>23000</v>
      </c>
      <c r="J757" s="2">
        <v>1</v>
      </c>
      <c r="K757" s="2">
        <v>0</v>
      </c>
      <c r="L757" s="2">
        <v>0.1</v>
      </c>
      <c r="M757" s="2">
        <v>2.2000000000000002</v>
      </c>
      <c r="N757">
        <v>15.5</v>
      </c>
      <c r="O757">
        <v>15.5</v>
      </c>
      <c r="P757">
        <v>13.1</v>
      </c>
      <c r="Q757">
        <v>11.9</v>
      </c>
      <c r="R757" s="5">
        <v>0.51944444444444404</v>
      </c>
      <c r="T757" s="13">
        <f t="shared" si="28"/>
        <v>13.1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8.6999999999999993</v>
      </c>
      <c r="C758" s="2">
        <v>86</v>
      </c>
      <c r="D758" s="2">
        <v>6.5</v>
      </c>
      <c r="E758" s="2">
        <v>7.8</v>
      </c>
      <c r="F758" s="2">
        <v>6.5</v>
      </c>
      <c r="G758" s="2">
        <v>7.9</v>
      </c>
      <c r="H758" s="2">
        <v>1006.8</v>
      </c>
      <c r="I758" s="2">
        <v>20300</v>
      </c>
      <c r="J758" s="2">
        <v>1</v>
      </c>
      <c r="K758" s="2">
        <v>0</v>
      </c>
      <c r="L758" s="2">
        <v>0.1</v>
      </c>
      <c r="M758" s="2">
        <v>2.2000000000000002</v>
      </c>
      <c r="N758">
        <v>15.5</v>
      </c>
      <c r="O758">
        <v>15.5</v>
      </c>
      <c r="P758">
        <v>13.2</v>
      </c>
      <c r="Q758">
        <v>12</v>
      </c>
      <c r="R758" s="5">
        <v>0.52013888888888904</v>
      </c>
      <c r="T758" s="13">
        <f t="shared" si="28"/>
        <v>13.2</v>
      </c>
      <c r="U758" s="13">
        <f t="shared" si="29"/>
        <v>1.5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8.8000000000000007</v>
      </c>
      <c r="C759" s="2">
        <v>86</v>
      </c>
      <c r="D759" s="2">
        <v>6.6</v>
      </c>
      <c r="E759" s="2">
        <v>7.9</v>
      </c>
      <c r="F759" s="2">
        <v>6.5</v>
      </c>
      <c r="G759" s="2">
        <v>6.5</v>
      </c>
      <c r="H759" s="2">
        <v>1006.8</v>
      </c>
      <c r="I759" s="2">
        <v>21210</v>
      </c>
      <c r="J759" s="2">
        <v>1</v>
      </c>
      <c r="K759" s="2">
        <v>0</v>
      </c>
      <c r="L759" s="2">
        <v>0.1</v>
      </c>
      <c r="M759" s="2">
        <v>2.2000000000000002</v>
      </c>
      <c r="N759">
        <v>15.5</v>
      </c>
      <c r="O759">
        <v>15.5</v>
      </c>
      <c r="P759">
        <v>13.3</v>
      </c>
      <c r="Q759">
        <v>12</v>
      </c>
      <c r="R759" s="5">
        <v>0.52083333333333304</v>
      </c>
      <c r="T759" s="13">
        <f t="shared" si="28"/>
        <v>13.3</v>
      </c>
      <c r="U759" s="13">
        <f t="shared" si="29"/>
        <v>1.5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8.8000000000000007</v>
      </c>
      <c r="C760" s="2">
        <v>86</v>
      </c>
      <c r="D760" s="2">
        <v>6.6</v>
      </c>
      <c r="E760" s="2">
        <v>7.9</v>
      </c>
      <c r="F760" s="2">
        <v>6.5</v>
      </c>
      <c r="G760" s="2">
        <v>8.3000000000000007</v>
      </c>
      <c r="H760" s="2">
        <v>1006.8</v>
      </c>
      <c r="I760" s="2">
        <v>20820</v>
      </c>
      <c r="J760" s="2">
        <v>1</v>
      </c>
      <c r="K760" s="2">
        <v>0</v>
      </c>
      <c r="L760" s="2">
        <v>0.1</v>
      </c>
      <c r="M760" s="2">
        <v>2.2000000000000002</v>
      </c>
      <c r="N760">
        <v>15.5</v>
      </c>
      <c r="O760">
        <v>15.5</v>
      </c>
      <c r="P760">
        <v>13.4</v>
      </c>
      <c r="Q760">
        <v>12.1</v>
      </c>
      <c r="R760" s="5">
        <v>0.52152777777777803</v>
      </c>
      <c r="T760" s="13">
        <f t="shared" si="28"/>
        <v>13.4</v>
      </c>
      <c r="U760" s="13">
        <f t="shared" si="29"/>
        <v>1.5999999999999996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8.8000000000000007</v>
      </c>
      <c r="C761" s="2">
        <v>86</v>
      </c>
      <c r="D761" s="2">
        <v>6.6</v>
      </c>
      <c r="E761" s="2">
        <v>8.8000000000000007</v>
      </c>
      <c r="F761" s="2">
        <v>4</v>
      </c>
      <c r="G761" s="2">
        <v>7.6</v>
      </c>
      <c r="H761" s="2">
        <v>1007</v>
      </c>
      <c r="I761" s="2">
        <v>20050</v>
      </c>
      <c r="J761" s="2">
        <v>1</v>
      </c>
      <c r="K761" s="2">
        <v>0</v>
      </c>
      <c r="L761" s="2">
        <v>0.1</v>
      </c>
      <c r="M761" s="2">
        <v>2.2000000000000002</v>
      </c>
      <c r="N761">
        <v>15.5</v>
      </c>
      <c r="O761">
        <v>15.5</v>
      </c>
      <c r="P761">
        <v>13.4</v>
      </c>
      <c r="Q761">
        <v>12.1</v>
      </c>
      <c r="R761" s="5">
        <v>0.52222222222222203</v>
      </c>
      <c r="T761" s="13">
        <f t="shared" si="28"/>
        <v>13.4</v>
      </c>
      <c r="U761" s="13">
        <f t="shared" si="29"/>
        <v>1.5999999999999996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8.8000000000000007</v>
      </c>
      <c r="C762" s="2">
        <v>86</v>
      </c>
      <c r="D762" s="2">
        <v>6.6</v>
      </c>
      <c r="E762" s="2">
        <v>8.3000000000000007</v>
      </c>
      <c r="F762" s="2">
        <v>5.4</v>
      </c>
      <c r="G762" s="2">
        <v>6.1</v>
      </c>
      <c r="H762" s="2">
        <v>1006.8</v>
      </c>
      <c r="I762" s="2">
        <v>18890</v>
      </c>
      <c r="J762" s="2">
        <v>1</v>
      </c>
      <c r="K762" s="2">
        <v>0</v>
      </c>
      <c r="L762" s="2">
        <v>0.1</v>
      </c>
      <c r="M762" s="2">
        <v>2.2000000000000002</v>
      </c>
      <c r="N762">
        <v>15.5</v>
      </c>
      <c r="O762">
        <v>15.5</v>
      </c>
      <c r="P762">
        <v>13.6</v>
      </c>
      <c r="Q762">
        <v>12.2</v>
      </c>
      <c r="R762" s="5">
        <v>0.52291666666666703</v>
      </c>
      <c r="T762" s="13">
        <f t="shared" si="28"/>
        <v>13.6</v>
      </c>
      <c r="U762" s="13">
        <f t="shared" si="29"/>
        <v>1.7999999999999989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8.9</v>
      </c>
      <c r="C763" s="2">
        <v>86</v>
      </c>
      <c r="D763" s="2">
        <v>6.7</v>
      </c>
      <c r="E763" s="2">
        <v>8.9</v>
      </c>
      <c r="F763" s="2">
        <v>3.2</v>
      </c>
      <c r="G763" s="2">
        <v>7.2</v>
      </c>
      <c r="H763" s="2">
        <v>1007</v>
      </c>
      <c r="I763" s="2">
        <v>18380</v>
      </c>
      <c r="J763" s="2">
        <v>1</v>
      </c>
      <c r="K763" s="2">
        <v>0</v>
      </c>
      <c r="L763" s="2">
        <v>0.1</v>
      </c>
      <c r="M763" s="2">
        <v>2.2000000000000002</v>
      </c>
      <c r="N763">
        <v>15.5</v>
      </c>
      <c r="O763">
        <v>15.5</v>
      </c>
      <c r="P763">
        <v>13.6</v>
      </c>
      <c r="Q763">
        <v>12.3</v>
      </c>
      <c r="R763" s="5">
        <v>0.52361111111111103</v>
      </c>
      <c r="T763" s="13">
        <f t="shared" si="28"/>
        <v>13.6</v>
      </c>
      <c r="U763" s="13">
        <f t="shared" si="29"/>
        <v>1.6999999999999993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8.9</v>
      </c>
      <c r="C764" s="2">
        <v>86</v>
      </c>
      <c r="D764" s="2">
        <v>6.7</v>
      </c>
      <c r="E764" s="2">
        <v>8.4</v>
      </c>
      <c r="F764" s="2">
        <v>5.4</v>
      </c>
      <c r="G764" s="2">
        <v>5.8</v>
      </c>
      <c r="H764" s="2">
        <v>1007</v>
      </c>
      <c r="I764" s="2">
        <v>18540</v>
      </c>
      <c r="J764" s="2">
        <v>1</v>
      </c>
      <c r="K764" s="2">
        <v>0</v>
      </c>
      <c r="L764" s="2">
        <v>0.1</v>
      </c>
      <c r="M764" s="2">
        <v>2.2000000000000002</v>
      </c>
      <c r="N764">
        <v>15.5</v>
      </c>
      <c r="O764">
        <v>15.5</v>
      </c>
      <c r="P764">
        <v>13.7</v>
      </c>
      <c r="Q764">
        <v>12.4</v>
      </c>
      <c r="R764" s="5">
        <v>0.52430555555555602</v>
      </c>
      <c r="T764" s="13">
        <f t="shared" si="28"/>
        <v>13.7</v>
      </c>
      <c r="U764" s="13">
        <f t="shared" si="29"/>
        <v>1.7999999999999989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8.9</v>
      </c>
      <c r="C765" s="2">
        <v>86</v>
      </c>
      <c r="D765" s="2">
        <v>6.7</v>
      </c>
      <c r="E765" s="2">
        <v>8.9</v>
      </c>
      <c r="F765" s="2">
        <v>1.8</v>
      </c>
      <c r="G765" s="2">
        <v>2.9</v>
      </c>
      <c r="H765" s="2">
        <v>1007.1</v>
      </c>
      <c r="I765" s="2">
        <v>18170</v>
      </c>
      <c r="J765" s="2">
        <v>1</v>
      </c>
      <c r="K765" s="2">
        <v>0</v>
      </c>
      <c r="L765" s="2">
        <v>0.1</v>
      </c>
      <c r="M765" s="2">
        <v>2.2000000000000002</v>
      </c>
      <c r="N765">
        <v>15.5</v>
      </c>
      <c r="O765">
        <v>15.5</v>
      </c>
      <c r="P765">
        <v>13.8</v>
      </c>
      <c r="Q765">
        <v>12.5</v>
      </c>
      <c r="R765" s="5">
        <v>0.52500000000000002</v>
      </c>
      <c r="T765" s="13">
        <f t="shared" si="28"/>
        <v>13.8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</v>
      </c>
      <c r="C766" s="2">
        <v>86</v>
      </c>
      <c r="D766" s="2">
        <v>6.8</v>
      </c>
      <c r="E766" s="2">
        <v>8.3000000000000007</v>
      </c>
      <c r="F766" s="2">
        <v>6.1</v>
      </c>
      <c r="G766" s="2">
        <v>6.5</v>
      </c>
      <c r="H766" s="2">
        <v>1007</v>
      </c>
      <c r="I766" s="2">
        <v>18360</v>
      </c>
      <c r="J766" s="2">
        <v>1</v>
      </c>
      <c r="K766" s="2">
        <v>0</v>
      </c>
      <c r="L766" s="2">
        <v>0.1</v>
      </c>
      <c r="M766" s="2">
        <v>2.2000000000000002</v>
      </c>
      <c r="N766">
        <v>15.5</v>
      </c>
      <c r="O766">
        <v>15.5</v>
      </c>
      <c r="P766">
        <v>13.8</v>
      </c>
      <c r="Q766">
        <v>12.5</v>
      </c>
      <c r="R766" s="5">
        <v>0.52569444444444402</v>
      </c>
      <c r="T766" s="13">
        <f t="shared" si="28"/>
        <v>13.8</v>
      </c>
      <c r="U766" s="13">
        <f t="shared" si="29"/>
        <v>1.8000000000000007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</v>
      </c>
      <c r="C767" s="2">
        <v>86</v>
      </c>
      <c r="D767" s="2">
        <v>6.8</v>
      </c>
      <c r="E767" s="2">
        <v>9</v>
      </c>
      <c r="F767" s="2">
        <v>3.6</v>
      </c>
      <c r="G767" s="2">
        <v>4.7</v>
      </c>
      <c r="H767" s="2">
        <v>1006.9</v>
      </c>
      <c r="I767" s="2">
        <v>19890</v>
      </c>
      <c r="J767" s="2">
        <v>1</v>
      </c>
      <c r="K767" s="2">
        <v>0</v>
      </c>
      <c r="L767" s="2">
        <v>0.1</v>
      </c>
      <c r="M767" s="2">
        <v>2.2000000000000002</v>
      </c>
      <c r="N767">
        <v>15.5</v>
      </c>
      <c r="O767">
        <v>15.5</v>
      </c>
      <c r="P767">
        <v>13.9</v>
      </c>
      <c r="Q767">
        <v>12.5</v>
      </c>
      <c r="R767" s="5">
        <v>0.52638888888888902</v>
      </c>
      <c r="T767" s="13">
        <f t="shared" si="28"/>
        <v>13.9</v>
      </c>
      <c r="U767" s="13">
        <f t="shared" si="29"/>
        <v>1.9000000000000004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9.1</v>
      </c>
      <c r="C768" s="2">
        <v>86</v>
      </c>
      <c r="D768" s="2">
        <v>6.9</v>
      </c>
      <c r="E768" s="2">
        <v>9.1</v>
      </c>
      <c r="F768" s="2">
        <v>4.3</v>
      </c>
      <c r="G768" s="2">
        <v>6.1</v>
      </c>
      <c r="H768" s="2">
        <v>1006.8</v>
      </c>
      <c r="I768" s="2">
        <v>20260</v>
      </c>
      <c r="J768" s="2">
        <v>1</v>
      </c>
      <c r="K768" s="2">
        <v>0</v>
      </c>
      <c r="L768" s="2">
        <v>0.1</v>
      </c>
      <c r="M768" s="2">
        <v>2.2000000000000002</v>
      </c>
      <c r="N768">
        <v>15.5</v>
      </c>
      <c r="O768">
        <v>15.5</v>
      </c>
      <c r="P768">
        <v>13.9</v>
      </c>
      <c r="Q768">
        <v>12.6</v>
      </c>
      <c r="R768" s="5">
        <v>0.52708333333333302</v>
      </c>
      <c r="T768" s="13">
        <f t="shared" si="28"/>
        <v>13.9</v>
      </c>
      <c r="U768" s="13">
        <f t="shared" si="29"/>
        <v>1.8000000000000007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9.1</v>
      </c>
      <c r="C769" s="2">
        <v>86</v>
      </c>
      <c r="D769" s="2">
        <v>6.9</v>
      </c>
      <c r="E769" s="2">
        <v>9.1</v>
      </c>
      <c r="F769" s="2">
        <v>4.7</v>
      </c>
      <c r="G769" s="2">
        <v>5.4</v>
      </c>
      <c r="H769" s="2">
        <v>1006.9</v>
      </c>
      <c r="I769" s="2">
        <v>19230</v>
      </c>
      <c r="J769" s="2">
        <v>1</v>
      </c>
      <c r="K769" s="2">
        <v>0</v>
      </c>
      <c r="L769" s="2">
        <v>0.1</v>
      </c>
      <c r="M769" s="2">
        <v>2.2000000000000002</v>
      </c>
      <c r="N769">
        <v>15.5</v>
      </c>
      <c r="O769">
        <v>15.5</v>
      </c>
      <c r="P769">
        <v>14</v>
      </c>
      <c r="Q769">
        <v>12.7</v>
      </c>
      <c r="R769" s="5">
        <v>0.52777777777777801</v>
      </c>
      <c r="T769" s="13">
        <f t="shared" si="28"/>
        <v>14</v>
      </c>
      <c r="U769" s="13">
        <f t="shared" si="29"/>
        <v>1.9000000000000004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9.1</v>
      </c>
      <c r="C770" s="2">
        <v>86</v>
      </c>
      <c r="D770" s="2">
        <v>6.9</v>
      </c>
      <c r="E770" s="2">
        <v>9.1</v>
      </c>
      <c r="F770" s="2">
        <v>2.9</v>
      </c>
      <c r="G770" s="2">
        <v>4.3</v>
      </c>
      <c r="H770" s="2">
        <v>1006.8</v>
      </c>
      <c r="I770" s="2">
        <v>19410</v>
      </c>
      <c r="J770" s="2">
        <v>1</v>
      </c>
      <c r="K770" s="2">
        <v>0</v>
      </c>
      <c r="L770" s="2">
        <v>0.1</v>
      </c>
      <c r="M770" s="2">
        <v>2.2000000000000002</v>
      </c>
      <c r="N770">
        <v>15.5</v>
      </c>
      <c r="O770">
        <v>15.5</v>
      </c>
      <c r="P770">
        <v>14.1</v>
      </c>
      <c r="Q770">
        <v>12.8</v>
      </c>
      <c r="R770" s="5">
        <v>0.52847222222222201</v>
      </c>
      <c r="T770" s="13">
        <f t="shared" si="28"/>
        <v>14.1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9.1999999999999993</v>
      </c>
      <c r="C771" s="2">
        <v>86</v>
      </c>
      <c r="D771" s="2">
        <v>7</v>
      </c>
      <c r="E771" s="2">
        <v>9.1999999999999993</v>
      </c>
      <c r="F771" s="2">
        <v>4.3</v>
      </c>
      <c r="G771" s="2">
        <v>4.3</v>
      </c>
      <c r="H771" s="2">
        <v>1006.8</v>
      </c>
      <c r="I771" s="2">
        <v>18800</v>
      </c>
      <c r="J771" s="2">
        <v>1</v>
      </c>
      <c r="K771" s="2">
        <v>0</v>
      </c>
      <c r="L771" s="2">
        <v>0.1</v>
      </c>
      <c r="M771" s="2">
        <v>2.2000000000000002</v>
      </c>
      <c r="N771">
        <v>15.5</v>
      </c>
      <c r="O771">
        <v>15.5</v>
      </c>
      <c r="P771">
        <v>14.2</v>
      </c>
      <c r="Q771">
        <v>12.9</v>
      </c>
      <c r="R771" s="5">
        <v>0.52916666666666701</v>
      </c>
      <c r="T771" s="13">
        <f t="shared" si="28"/>
        <v>14.2</v>
      </c>
      <c r="U771" s="13">
        <f t="shared" si="29"/>
        <v>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9.1999999999999993</v>
      </c>
      <c r="C772" s="2">
        <v>85</v>
      </c>
      <c r="D772" s="2">
        <v>6.8</v>
      </c>
      <c r="E772" s="2">
        <v>9.1999999999999993</v>
      </c>
      <c r="F772" s="2">
        <v>3.2</v>
      </c>
      <c r="G772" s="2">
        <v>3.2</v>
      </c>
      <c r="H772" s="2">
        <v>1006.8</v>
      </c>
      <c r="I772" s="2">
        <v>18240</v>
      </c>
      <c r="J772" s="2">
        <v>1</v>
      </c>
      <c r="K772" s="2">
        <v>0</v>
      </c>
      <c r="L772" s="2">
        <v>0.1</v>
      </c>
      <c r="M772" s="2">
        <v>2.2000000000000002</v>
      </c>
      <c r="N772">
        <v>15.5</v>
      </c>
      <c r="O772">
        <v>15.5</v>
      </c>
      <c r="P772">
        <v>14.3</v>
      </c>
      <c r="Q772">
        <v>13</v>
      </c>
      <c r="R772" s="5">
        <v>0.52986111111111101</v>
      </c>
      <c r="T772" s="13">
        <f t="shared" si="28"/>
        <v>14.3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9.1999999999999993</v>
      </c>
      <c r="C773" s="2">
        <v>85</v>
      </c>
      <c r="D773" s="2">
        <v>6.8</v>
      </c>
      <c r="E773" s="2">
        <v>9.1999999999999993</v>
      </c>
      <c r="F773" s="2">
        <v>3.2</v>
      </c>
      <c r="G773" s="2">
        <v>3.6</v>
      </c>
      <c r="H773" s="2">
        <v>1006.7</v>
      </c>
      <c r="I773" s="2">
        <v>18390</v>
      </c>
      <c r="J773" s="2">
        <v>1</v>
      </c>
      <c r="K773" s="2">
        <v>0</v>
      </c>
      <c r="L773" s="2">
        <v>0.1</v>
      </c>
      <c r="M773" s="2">
        <v>2.2000000000000002</v>
      </c>
      <c r="N773">
        <v>15.5</v>
      </c>
      <c r="O773">
        <v>15.5</v>
      </c>
      <c r="P773">
        <v>14.4</v>
      </c>
      <c r="Q773">
        <v>13.1</v>
      </c>
      <c r="R773" s="5">
        <v>0.530555555555556</v>
      </c>
      <c r="T773" s="13">
        <f t="shared" si="28"/>
        <v>14.4</v>
      </c>
      <c r="U773" s="13">
        <f t="shared" si="29"/>
        <v>2.2000000000000011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9.1999999999999993</v>
      </c>
      <c r="C774" s="2">
        <v>85</v>
      </c>
      <c r="D774" s="2">
        <v>6.8</v>
      </c>
      <c r="E774" s="2">
        <v>9.1999999999999993</v>
      </c>
      <c r="F774" s="2">
        <v>4.3</v>
      </c>
      <c r="G774" s="2">
        <v>6.1</v>
      </c>
      <c r="H774" s="2">
        <v>1006.6</v>
      </c>
      <c r="I774" s="2">
        <v>18780</v>
      </c>
      <c r="J774" s="2">
        <v>1</v>
      </c>
      <c r="K774" s="2">
        <v>0</v>
      </c>
      <c r="L774" s="2">
        <v>0.1</v>
      </c>
      <c r="M774" s="2">
        <v>2.2000000000000002</v>
      </c>
      <c r="N774">
        <v>15.5</v>
      </c>
      <c r="O774">
        <v>15.5</v>
      </c>
      <c r="P774">
        <v>14.5</v>
      </c>
      <c r="Q774">
        <v>13.2</v>
      </c>
      <c r="R774" s="5">
        <v>0.53125</v>
      </c>
      <c r="T774" s="13">
        <f t="shared" si="28"/>
        <v>14.5</v>
      </c>
      <c r="U774" s="13">
        <f t="shared" si="29"/>
        <v>2.3000000000000007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9.1999999999999993</v>
      </c>
      <c r="C775" s="2">
        <v>85</v>
      </c>
      <c r="D775" s="2">
        <v>6.8</v>
      </c>
      <c r="E775" s="2">
        <v>9.1999999999999993</v>
      </c>
      <c r="F775" s="2">
        <v>2.2000000000000002</v>
      </c>
      <c r="G775" s="2">
        <v>2.9</v>
      </c>
      <c r="H775" s="2">
        <v>1006.7</v>
      </c>
      <c r="I775" s="2">
        <v>19520</v>
      </c>
      <c r="J775" s="2">
        <v>1</v>
      </c>
      <c r="K775" s="2">
        <v>0</v>
      </c>
      <c r="L775" s="2">
        <v>0.1</v>
      </c>
      <c r="M775" s="2">
        <v>2.2000000000000002</v>
      </c>
      <c r="N775">
        <v>15.5</v>
      </c>
      <c r="O775">
        <v>15.5</v>
      </c>
      <c r="P775">
        <v>14.5</v>
      </c>
      <c r="Q775">
        <v>13.3</v>
      </c>
      <c r="R775" s="5">
        <v>0.531944444444444</v>
      </c>
      <c r="T775" s="13">
        <f t="shared" si="28"/>
        <v>14.5</v>
      </c>
      <c r="U775" s="13">
        <f t="shared" si="29"/>
        <v>2.3000000000000007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9.3000000000000007</v>
      </c>
      <c r="C776" s="2">
        <v>85</v>
      </c>
      <c r="D776" s="2">
        <v>6.9</v>
      </c>
      <c r="E776" s="2">
        <v>8.3000000000000007</v>
      </c>
      <c r="F776" s="2">
        <v>7.6</v>
      </c>
      <c r="G776" s="2">
        <v>7.6</v>
      </c>
      <c r="H776" s="2">
        <v>1006.7</v>
      </c>
      <c r="I776" s="2">
        <v>20100</v>
      </c>
      <c r="J776" s="2">
        <v>1</v>
      </c>
      <c r="K776" s="2">
        <v>0</v>
      </c>
      <c r="L776" s="2">
        <v>0.1</v>
      </c>
      <c r="M776" s="2">
        <v>2.2000000000000002</v>
      </c>
      <c r="N776">
        <v>15.5</v>
      </c>
      <c r="O776">
        <v>15.5</v>
      </c>
      <c r="P776">
        <v>14.5</v>
      </c>
      <c r="Q776">
        <v>13.4</v>
      </c>
      <c r="R776" s="5">
        <v>0.53263888888888899</v>
      </c>
      <c r="T776" s="13">
        <f t="shared" si="28"/>
        <v>14.5</v>
      </c>
      <c r="U776" s="13">
        <f t="shared" si="29"/>
        <v>2.1999999999999993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9.1999999999999993</v>
      </c>
      <c r="C777" s="2">
        <v>85</v>
      </c>
      <c r="D777" s="2">
        <v>6.8</v>
      </c>
      <c r="E777" s="2">
        <v>8.5</v>
      </c>
      <c r="F777" s="2">
        <v>6.1</v>
      </c>
      <c r="G777" s="2">
        <v>10.1</v>
      </c>
      <c r="H777" s="2">
        <v>1006.4</v>
      </c>
      <c r="I777" s="2">
        <v>20290</v>
      </c>
      <c r="J777" s="2">
        <v>1</v>
      </c>
      <c r="K777" s="2">
        <v>0</v>
      </c>
      <c r="L777" s="2">
        <v>0.1</v>
      </c>
      <c r="M777" s="2">
        <v>2.2000000000000002</v>
      </c>
      <c r="N777">
        <v>15.5</v>
      </c>
      <c r="O777">
        <v>15.5</v>
      </c>
      <c r="P777">
        <v>14.6</v>
      </c>
      <c r="Q777">
        <v>13.5</v>
      </c>
      <c r="R777" s="5">
        <v>0.53333333333333299</v>
      </c>
      <c r="T777" s="13">
        <f t="shared" si="28"/>
        <v>14.6</v>
      </c>
      <c r="U777" s="13">
        <f t="shared" si="29"/>
        <v>2.4000000000000004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9.3000000000000007</v>
      </c>
      <c r="C778" s="2">
        <v>85</v>
      </c>
      <c r="D778" s="2">
        <v>6.9</v>
      </c>
      <c r="E778" s="2">
        <v>8.8000000000000007</v>
      </c>
      <c r="F778" s="2">
        <v>5.4</v>
      </c>
      <c r="G778" s="2">
        <v>6.8</v>
      </c>
      <c r="H778" s="2">
        <v>1006.5</v>
      </c>
      <c r="I778" s="2">
        <v>20830</v>
      </c>
      <c r="J778" s="2">
        <v>1</v>
      </c>
      <c r="K778" s="2">
        <v>0</v>
      </c>
      <c r="L778" s="2">
        <v>0.1</v>
      </c>
      <c r="M778" s="2">
        <v>2.2000000000000002</v>
      </c>
      <c r="N778">
        <v>15.5</v>
      </c>
      <c r="O778">
        <v>15.5</v>
      </c>
      <c r="P778">
        <v>14.6</v>
      </c>
      <c r="Q778">
        <v>13.6</v>
      </c>
      <c r="R778" s="5">
        <v>0.53402777777777799</v>
      </c>
      <c r="T778" s="13">
        <f t="shared" si="28"/>
        <v>14.6</v>
      </c>
      <c r="U778" s="13">
        <f t="shared" si="29"/>
        <v>2.2999999999999989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9.4</v>
      </c>
      <c r="C779" s="2">
        <v>84</v>
      </c>
      <c r="D779" s="2">
        <v>6.8</v>
      </c>
      <c r="E779" s="2">
        <v>9.4</v>
      </c>
      <c r="F779" s="2">
        <v>4.3</v>
      </c>
      <c r="G779" s="2">
        <v>7.2</v>
      </c>
      <c r="H779" s="2">
        <v>1006.6</v>
      </c>
      <c r="I779" s="2">
        <v>21680</v>
      </c>
      <c r="J779" s="2">
        <v>1</v>
      </c>
      <c r="K779" s="2">
        <v>0</v>
      </c>
      <c r="L779" s="2">
        <v>0.1</v>
      </c>
      <c r="M779" s="2">
        <v>2.2000000000000002</v>
      </c>
      <c r="N779">
        <v>15.5</v>
      </c>
      <c r="O779">
        <v>15.5</v>
      </c>
      <c r="P779">
        <v>14.7</v>
      </c>
      <c r="Q779">
        <v>13.8</v>
      </c>
      <c r="R779" s="5">
        <v>0.53472222222222199</v>
      </c>
      <c r="T779" s="13">
        <f t="shared" si="28"/>
        <v>14.7</v>
      </c>
      <c r="U779" s="13">
        <f t="shared" si="29"/>
        <v>2.2999999999999989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9.4</v>
      </c>
      <c r="C780" s="2">
        <v>84</v>
      </c>
      <c r="D780" s="2">
        <v>6.8</v>
      </c>
      <c r="E780" s="2">
        <v>9.4</v>
      </c>
      <c r="F780" s="2">
        <v>0</v>
      </c>
      <c r="G780" s="2">
        <v>3.6</v>
      </c>
      <c r="H780" s="2">
        <v>1006.4</v>
      </c>
      <c r="I780" s="2">
        <v>21360</v>
      </c>
      <c r="J780" s="2">
        <v>1</v>
      </c>
      <c r="K780" s="2">
        <v>0</v>
      </c>
      <c r="L780" s="2">
        <v>0.1</v>
      </c>
      <c r="M780" s="2">
        <v>2.2000000000000002</v>
      </c>
      <c r="N780">
        <v>15.5</v>
      </c>
      <c r="O780">
        <v>15.5</v>
      </c>
      <c r="P780">
        <v>14.6</v>
      </c>
      <c r="Q780">
        <v>13.8</v>
      </c>
      <c r="R780" s="5">
        <v>0.53541666666666698</v>
      </c>
      <c r="T780" s="13">
        <f t="shared" si="28"/>
        <v>14.6</v>
      </c>
      <c r="U780" s="13">
        <f t="shared" si="29"/>
        <v>2.1999999999999993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9.5</v>
      </c>
      <c r="C781" s="2">
        <v>84</v>
      </c>
      <c r="D781" s="2">
        <v>6.9</v>
      </c>
      <c r="E781" s="2">
        <v>9.5</v>
      </c>
      <c r="F781" s="2">
        <v>4.3</v>
      </c>
      <c r="G781" s="2">
        <v>7.9</v>
      </c>
      <c r="H781" s="2">
        <v>1006.3</v>
      </c>
      <c r="I781" s="2">
        <v>20780</v>
      </c>
      <c r="J781" s="2">
        <v>1</v>
      </c>
      <c r="K781" s="2">
        <v>0</v>
      </c>
      <c r="L781" s="2">
        <v>0.1</v>
      </c>
      <c r="M781" s="2">
        <v>2.2000000000000002</v>
      </c>
      <c r="N781">
        <v>15.5</v>
      </c>
      <c r="O781">
        <v>15.5</v>
      </c>
      <c r="P781">
        <v>14.6</v>
      </c>
      <c r="Q781">
        <v>13.9</v>
      </c>
      <c r="R781" s="5">
        <v>0.53611111111111098</v>
      </c>
      <c r="T781" s="13">
        <f t="shared" si="28"/>
        <v>14.6</v>
      </c>
      <c r="U781" s="13">
        <f t="shared" si="29"/>
        <v>2.0999999999999996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9.5</v>
      </c>
      <c r="C782" s="2">
        <v>84</v>
      </c>
      <c r="D782" s="2">
        <v>6.9</v>
      </c>
      <c r="E782" s="2">
        <v>9.5</v>
      </c>
      <c r="F782" s="2">
        <v>2.9</v>
      </c>
      <c r="G782" s="2">
        <v>4.3</v>
      </c>
      <c r="H782" s="2">
        <v>1006.4</v>
      </c>
      <c r="I782" s="2">
        <v>20670</v>
      </c>
      <c r="J782" s="2">
        <v>1</v>
      </c>
      <c r="K782" s="2">
        <v>0</v>
      </c>
      <c r="L782" s="2">
        <v>0.1</v>
      </c>
      <c r="M782" s="2">
        <v>2.2000000000000002</v>
      </c>
      <c r="N782">
        <v>15.5</v>
      </c>
      <c r="O782">
        <v>15.5</v>
      </c>
      <c r="P782">
        <v>14.6</v>
      </c>
      <c r="Q782">
        <v>14</v>
      </c>
      <c r="R782" s="5">
        <v>0.53680555555555598</v>
      </c>
      <c r="T782" s="13">
        <f t="shared" si="28"/>
        <v>14.6</v>
      </c>
      <c r="U782" s="13">
        <f t="shared" si="29"/>
        <v>2.0999999999999996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9.6</v>
      </c>
      <c r="C783" s="2">
        <v>84</v>
      </c>
      <c r="D783" s="2">
        <v>7</v>
      </c>
      <c r="E783" s="2">
        <v>9.6</v>
      </c>
      <c r="F783" s="2">
        <v>4</v>
      </c>
      <c r="G783" s="2">
        <v>6.5</v>
      </c>
      <c r="H783" s="2">
        <v>1006.5</v>
      </c>
      <c r="I783" s="2">
        <v>19230</v>
      </c>
      <c r="J783" s="2">
        <v>1</v>
      </c>
      <c r="K783" s="2">
        <v>0</v>
      </c>
      <c r="L783" s="2">
        <v>0.1</v>
      </c>
      <c r="M783" s="2">
        <v>2.2000000000000002</v>
      </c>
      <c r="N783">
        <v>15.5</v>
      </c>
      <c r="O783">
        <v>15.5</v>
      </c>
      <c r="P783">
        <v>14.7</v>
      </c>
      <c r="Q783">
        <v>14</v>
      </c>
      <c r="R783" s="5">
        <v>0.53749999999999998</v>
      </c>
      <c r="T783" s="13">
        <f t="shared" ref="T783:T846" si="32">MAX(P783,Q783)</f>
        <v>14.7</v>
      </c>
      <c r="U783" s="13">
        <f t="shared" si="29"/>
        <v>2.0999999999999996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9.6</v>
      </c>
      <c r="C784" s="2">
        <v>83</v>
      </c>
      <c r="D784" s="2">
        <v>6.8</v>
      </c>
      <c r="E784" s="2">
        <v>9.6</v>
      </c>
      <c r="F784" s="2">
        <v>2.9</v>
      </c>
      <c r="G784" s="2">
        <v>6.5</v>
      </c>
      <c r="H784" s="2">
        <v>1006.3</v>
      </c>
      <c r="I784" s="2">
        <v>18000</v>
      </c>
      <c r="J784" s="2">
        <v>1</v>
      </c>
      <c r="K784" s="2">
        <v>0</v>
      </c>
      <c r="L784" s="2">
        <v>0.1</v>
      </c>
      <c r="M784" s="2">
        <v>2.2000000000000002</v>
      </c>
      <c r="N784">
        <v>15.5</v>
      </c>
      <c r="O784">
        <v>15.5</v>
      </c>
      <c r="P784">
        <v>14.7</v>
      </c>
      <c r="Q784">
        <v>14.1</v>
      </c>
      <c r="R784" s="5">
        <v>0.53819444444444398</v>
      </c>
      <c r="T784" s="13">
        <f t="shared" si="32"/>
        <v>14.7</v>
      </c>
      <c r="U784" s="13">
        <f t="shared" ref="U784:U847" si="33">(T784-B784)-3</f>
        <v>2.0999999999999996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9.6</v>
      </c>
      <c r="C785" s="2">
        <v>83</v>
      </c>
      <c r="D785" s="2">
        <v>6.8</v>
      </c>
      <c r="E785" s="2">
        <v>9.6</v>
      </c>
      <c r="F785" s="2">
        <v>3.2</v>
      </c>
      <c r="G785" s="2">
        <v>4.7</v>
      </c>
      <c r="H785" s="2">
        <v>1006.4</v>
      </c>
      <c r="I785" s="2">
        <v>17270</v>
      </c>
      <c r="J785" s="2">
        <v>1</v>
      </c>
      <c r="K785" s="2">
        <v>0</v>
      </c>
      <c r="L785" s="2">
        <v>0.1</v>
      </c>
      <c r="M785" s="2">
        <v>2.2000000000000002</v>
      </c>
      <c r="N785">
        <v>15.5</v>
      </c>
      <c r="O785">
        <v>15.5</v>
      </c>
      <c r="P785">
        <v>14.8</v>
      </c>
      <c r="Q785">
        <v>14.2</v>
      </c>
      <c r="R785" s="5">
        <v>0.53888888888888897</v>
      </c>
      <c r="T785" s="13">
        <f t="shared" si="32"/>
        <v>14.8</v>
      </c>
      <c r="U785" s="13">
        <f t="shared" si="33"/>
        <v>2.2000000000000011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9.6</v>
      </c>
      <c r="C786" s="2">
        <v>83</v>
      </c>
      <c r="D786" s="2">
        <v>6.8</v>
      </c>
      <c r="E786" s="2">
        <v>9.6</v>
      </c>
      <c r="F786" s="2">
        <v>2.9</v>
      </c>
      <c r="G786" s="2">
        <v>2.9</v>
      </c>
      <c r="H786" s="2">
        <v>1006.4</v>
      </c>
      <c r="I786" s="2">
        <v>17020</v>
      </c>
      <c r="J786" s="2">
        <v>1</v>
      </c>
      <c r="K786" s="2">
        <v>0</v>
      </c>
      <c r="L786" s="2">
        <v>0.1</v>
      </c>
      <c r="M786" s="2">
        <v>2.2000000000000002</v>
      </c>
      <c r="N786">
        <v>15.5</v>
      </c>
      <c r="O786">
        <v>15.5</v>
      </c>
      <c r="P786">
        <v>14.8</v>
      </c>
      <c r="Q786">
        <v>14.2</v>
      </c>
      <c r="R786" s="5">
        <v>0.53958333333333297</v>
      </c>
      <c r="T786" s="13">
        <f t="shared" si="32"/>
        <v>14.8</v>
      </c>
      <c r="U786" s="13">
        <f t="shared" si="33"/>
        <v>2.2000000000000011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9.6</v>
      </c>
      <c r="C787" s="2">
        <v>83</v>
      </c>
      <c r="D787" s="2">
        <v>6.8</v>
      </c>
      <c r="E787" s="2">
        <v>9.6</v>
      </c>
      <c r="F787" s="2">
        <v>4.7</v>
      </c>
      <c r="G787" s="2">
        <v>7.6</v>
      </c>
      <c r="H787" s="2">
        <v>1006.5</v>
      </c>
      <c r="I787" s="2">
        <v>16900</v>
      </c>
      <c r="J787" s="2">
        <v>1</v>
      </c>
      <c r="K787" s="2">
        <v>0</v>
      </c>
      <c r="L787" s="2">
        <v>0.1</v>
      </c>
      <c r="M787" s="2">
        <v>2.2000000000000002</v>
      </c>
      <c r="N787">
        <v>15.5</v>
      </c>
      <c r="O787">
        <v>15.5</v>
      </c>
      <c r="P787">
        <v>14.8</v>
      </c>
      <c r="Q787">
        <v>14.2</v>
      </c>
      <c r="R787" s="5">
        <v>0.54027777777777797</v>
      </c>
      <c r="T787" s="13">
        <f t="shared" si="32"/>
        <v>14.8</v>
      </c>
      <c r="U787" s="13">
        <f t="shared" si="33"/>
        <v>2.2000000000000011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9.6</v>
      </c>
      <c r="C788" s="2">
        <v>83</v>
      </c>
      <c r="D788" s="2">
        <v>6.8</v>
      </c>
      <c r="E788" s="2">
        <v>9.6</v>
      </c>
      <c r="F788" s="2">
        <v>2.9</v>
      </c>
      <c r="G788" s="2">
        <v>4</v>
      </c>
      <c r="H788" s="2">
        <v>1006.5</v>
      </c>
      <c r="I788" s="2">
        <v>16590</v>
      </c>
      <c r="J788" s="2">
        <v>1</v>
      </c>
      <c r="K788" s="2">
        <v>0</v>
      </c>
      <c r="L788" s="2">
        <v>0.1</v>
      </c>
      <c r="M788" s="2">
        <v>2.2000000000000002</v>
      </c>
      <c r="N788">
        <v>15.5</v>
      </c>
      <c r="O788">
        <v>15.5</v>
      </c>
      <c r="P788">
        <v>14.7</v>
      </c>
      <c r="Q788">
        <v>14.3</v>
      </c>
      <c r="R788" s="5">
        <v>0.54097222222222197</v>
      </c>
      <c r="T788" s="13">
        <f t="shared" si="32"/>
        <v>14.7</v>
      </c>
      <c r="U788" s="13">
        <f t="shared" si="33"/>
        <v>2.0999999999999996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9.6</v>
      </c>
      <c r="C789" s="2">
        <v>83</v>
      </c>
      <c r="D789" s="2">
        <v>6.8</v>
      </c>
      <c r="E789" s="2">
        <v>8.8000000000000007</v>
      </c>
      <c r="F789" s="2">
        <v>6.5</v>
      </c>
      <c r="G789" s="2">
        <v>6.8</v>
      </c>
      <c r="H789" s="2">
        <v>1006.6</v>
      </c>
      <c r="I789" s="2">
        <v>16610</v>
      </c>
      <c r="J789" s="2">
        <v>1</v>
      </c>
      <c r="K789" s="2">
        <v>0</v>
      </c>
      <c r="L789" s="2">
        <v>0.1</v>
      </c>
      <c r="M789" s="2">
        <v>2.2000000000000002</v>
      </c>
      <c r="N789">
        <v>15.5</v>
      </c>
      <c r="O789">
        <v>15.5</v>
      </c>
      <c r="P789">
        <v>14.7</v>
      </c>
      <c r="Q789">
        <v>14.3</v>
      </c>
      <c r="R789" s="5">
        <v>0.54166666666666696</v>
      </c>
      <c r="T789" s="13">
        <f t="shared" si="32"/>
        <v>14.7</v>
      </c>
      <c r="U789" s="13">
        <f t="shared" si="33"/>
        <v>2.0999999999999996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9.5</v>
      </c>
      <c r="C790" s="2">
        <v>83</v>
      </c>
      <c r="D790" s="2">
        <v>6.7</v>
      </c>
      <c r="E790" s="2">
        <v>7.4</v>
      </c>
      <c r="F790" s="2">
        <v>14</v>
      </c>
      <c r="G790" s="2">
        <v>15.1</v>
      </c>
      <c r="H790" s="2">
        <v>1006.4</v>
      </c>
      <c r="I790" s="2">
        <v>16700</v>
      </c>
      <c r="J790" s="2">
        <v>1</v>
      </c>
      <c r="K790" s="2">
        <v>0</v>
      </c>
      <c r="L790" s="2">
        <v>0.1</v>
      </c>
      <c r="M790" s="2">
        <v>2.2000000000000002</v>
      </c>
      <c r="N790">
        <v>15.5</v>
      </c>
      <c r="O790">
        <v>15.5</v>
      </c>
      <c r="P790">
        <v>14.6</v>
      </c>
      <c r="Q790">
        <v>14.3</v>
      </c>
      <c r="R790" s="5">
        <v>0.54236111111111096</v>
      </c>
      <c r="T790" s="13">
        <f t="shared" si="32"/>
        <v>14.6</v>
      </c>
      <c r="U790" s="13">
        <f t="shared" si="33"/>
        <v>2.0999999999999996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9.5</v>
      </c>
      <c r="C791" s="2">
        <v>83</v>
      </c>
      <c r="D791" s="2">
        <v>6.7</v>
      </c>
      <c r="E791" s="2">
        <v>7.7</v>
      </c>
      <c r="F791" s="2">
        <v>11.9</v>
      </c>
      <c r="G791" s="2">
        <v>12.6</v>
      </c>
      <c r="H791" s="2">
        <v>1006.4</v>
      </c>
      <c r="I791" s="2">
        <v>16940</v>
      </c>
      <c r="J791" s="2">
        <v>1</v>
      </c>
      <c r="K791" s="2">
        <v>0</v>
      </c>
      <c r="L791" s="2">
        <v>0.1</v>
      </c>
      <c r="M791" s="2">
        <v>2.2000000000000002</v>
      </c>
      <c r="N791">
        <v>15.5</v>
      </c>
      <c r="O791">
        <v>15.5</v>
      </c>
      <c r="P791">
        <v>14.5</v>
      </c>
      <c r="Q791">
        <v>14.3</v>
      </c>
      <c r="R791" s="5">
        <v>0.54305555555555596</v>
      </c>
      <c r="T791" s="13">
        <f t="shared" si="32"/>
        <v>14.5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9.5</v>
      </c>
      <c r="C792" s="2">
        <v>83</v>
      </c>
      <c r="D792" s="2">
        <v>6.7</v>
      </c>
      <c r="E792" s="2">
        <v>9.1</v>
      </c>
      <c r="F792" s="2">
        <v>5.4</v>
      </c>
      <c r="G792" s="2">
        <v>6.1</v>
      </c>
      <c r="H792" s="2">
        <v>1006.6</v>
      </c>
      <c r="I792" s="2">
        <v>17450</v>
      </c>
      <c r="J792" s="2">
        <v>1</v>
      </c>
      <c r="K792" s="2">
        <v>0</v>
      </c>
      <c r="L792" s="2">
        <v>0.1</v>
      </c>
      <c r="M792" s="2">
        <v>2.2000000000000002</v>
      </c>
      <c r="N792">
        <v>15.5</v>
      </c>
      <c r="O792">
        <v>15.5</v>
      </c>
      <c r="P792">
        <v>14.4</v>
      </c>
      <c r="Q792">
        <v>14.2</v>
      </c>
      <c r="R792" s="5">
        <v>0.54374999999999996</v>
      </c>
      <c r="T792" s="13">
        <f t="shared" si="32"/>
        <v>14.4</v>
      </c>
      <c r="U792" s="13">
        <f t="shared" si="33"/>
        <v>1.9000000000000004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9.6</v>
      </c>
      <c r="C793" s="2">
        <v>83</v>
      </c>
      <c r="D793" s="2">
        <v>6.8</v>
      </c>
      <c r="E793" s="2">
        <v>8.6999999999999993</v>
      </c>
      <c r="F793" s="2">
        <v>7.2</v>
      </c>
      <c r="G793" s="2">
        <v>7.2</v>
      </c>
      <c r="H793" s="2">
        <v>1006.4</v>
      </c>
      <c r="I793" s="2">
        <v>17260</v>
      </c>
      <c r="J793" s="2">
        <v>1</v>
      </c>
      <c r="K793" s="2">
        <v>0</v>
      </c>
      <c r="L793" s="2">
        <v>0.1</v>
      </c>
      <c r="M793" s="2">
        <v>2.2000000000000002</v>
      </c>
      <c r="N793">
        <v>15.5</v>
      </c>
      <c r="O793">
        <v>15.5</v>
      </c>
      <c r="P793">
        <v>14.3</v>
      </c>
      <c r="Q793">
        <v>14.2</v>
      </c>
      <c r="R793" s="5">
        <v>0.54444444444444495</v>
      </c>
      <c r="T793" s="13">
        <f t="shared" si="32"/>
        <v>14.3</v>
      </c>
      <c r="U793" s="13">
        <f t="shared" si="33"/>
        <v>1.7000000000000011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9.6</v>
      </c>
      <c r="C794" s="2">
        <v>83</v>
      </c>
      <c r="D794" s="2">
        <v>6.8</v>
      </c>
      <c r="E794" s="2">
        <v>9.6</v>
      </c>
      <c r="F794" s="2">
        <v>4.3</v>
      </c>
      <c r="G794" s="2">
        <v>7.2</v>
      </c>
      <c r="H794" s="2">
        <v>1006.5</v>
      </c>
      <c r="I794" s="2">
        <v>18990</v>
      </c>
      <c r="J794" s="2">
        <v>1</v>
      </c>
      <c r="K794" s="2">
        <v>0</v>
      </c>
      <c r="L794" s="2">
        <v>0.1</v>
      </c>
      <c r="M794" s="2">
        <v>2.2000000000000002</v>
      </c>
      <c r="N794">
        <v>15.5</v>
      </c>
      <c r="O794">
        <v>15.5</v>
      </c>
      <c r="P794">
        <v>14.2</v>
      </c>
      <c r="Q794">
        <v>14.1</v>
      </c>
      <c r="R794" s="5">
        <v>0.54513888888888895</v>
      </c>
      <c r="T794" s="13">
        <f t="shared" si="32"/>
        <v>14.2</v>
      </c>
      <c r="U794" s="13">
        <f t="shared" si="33"/>
        <v>1.5999999999999996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9.6</v>
      </c>
      <c r="C795" s="2">
        <v>83</v>
      </c>
      <c r="D795" s="2">
        <v>6.8</v>
      </c>
      <c r="E795" s="2">
        <v>9.6</v>
      </c>
      <c r="F795" s="2">
        <v>2.5</v>
      </c>
      <c r="G795" s="2">
        <v>9</v>
      </c>
      <c r="H795" s="2">
        <v>1006.5</v>
      </c>
      <c r="I795" s="2">
        <v>19250</v>
      </c>
      <c r="J795" s="2">
        <v>1</v>
      </c>
      <c r="K795" s="2">
        <v>0</v>
      </c>
      <c r="L795" s="2">
        <v>0.1</v>
      </c>
      <c r="M795" s="2">
        <v>2.2000000000000002</v>
      </c>
      <c r="N795">
        <v>15.5</v>
      </c>
      <c r="O795">
        <v>15.5</v>
      </c>
      <c r="P795">
        <v>14.1</v>
      </c>
      <c r="Q795">
        <v>14.1</v>
      </c>
      <c r="R795" s="5">
        <v>0.54583333333333295</v>
      </c>
      <c r="T795" s="13">
        <f t="shared" si="32"/>
        <v>14.1</v>
      </c>
      <c r="U795" s="13">
        <f t="shared" si="33"/>
        <v>1.5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9.6</v>
      </c>
      <c r="C796" s="2">
        <v>83</v>
      </c>
      <c r="D796" s="2">
        <v>6.8</v>
      </c>
      <c r="E796" s="2">
        <v>8</v>
      </c>
      <c r="F796" s="2">
        <v>10.8</v>
      </c>
      <c r="G796" s="2">
        <v>11.2</v>
      </c>
      <c r="H796" s="2">
        <v>1006.2</v>
      </c>
      <c r="I796" s="2">
        <v>18960</v>
      </c>
      <c r="J796" s="2">
        <v>1</v>
      </c>
      <c r="K796" s="2">
        <v>0</v>
      </c>
      <c r="L796" s="2">
        <v>0.1</v>
      </c>
      <c r="M796" s="2">
        <v>2.2000000000000002</v>
      </c>
      <c r="N796">
        <v>15.5</v>
      </c>
      <c r="O796">
        <v>15.5</v>
      </c>
      <c r="P796">
        <v>14.1</v>
      </c>
      <c r="Q796">
        <v>14.1</v>
      </c>
      <c r="R796" s="5">
        <v>0.54652777777777795</v>
      </c>
      <c r="T796" s="13">
        <f t="shared" si="32"/>
        <v>14.1</v>
      </c>
      <c r="U796" s="13">
        <f t="shared" si="33"/>
        <v>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9.6</v>
      </c>
      <c r="C797" s="2">
        <v>83</v>
      </c>
      <c r="D797" s="2">
        <v>6.8</v>
      </c>
      <c r="E797" s="2">
        <v>9.6</v>
      </c>
      <c r="F797" s="2">
        <v>4</v>
      </c>
      <c r="G797" s="2">
        <v>4.7</v>
      </c>
      <c r="H797" s="2">
        <v>1006.3</v>
      </c>
      <c r="I797" s="2">
        <v>19600</v>
      </c>
      <c r="J797" s="2">
        <v>1</v>
      </c>
      <c r="K797" s="2">
        <v>0</v>
      </c>
      <c r="L797" s="2">
        <v>0.1</v>
      </c>
      <c r="M797" s="2">
        <v>2.2000000000000002</v>
      </c>
      <c r="N797">
        <v>15.5</v>
      </c>
      <c r="O797">
        <v>15.5</v>
      </c>
      <c r="P797">
        <v>14</v>
      </c>
      <c r="Q797">
        <v>14</v>
      </c>
      <c r="R797" s="5">
        <v>0.54722222222222205</v>
      </c>
      <c r="T797" s="13">
        <f t="shared" si="32"/>
        <v>14</v>
      </c>
      <c r="U797" s="13">
        <f t="shared" si="33"/>
        <v>1.4000000000000004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9.6</v>
      </c>
      <c r="C798" s="2">
        <v>83</v>
      </c>
      <c r="D798" s="2">
        <v>6.8</v>
      </c>
      <c r="E798" s="2">
        <v>9</v>
      </c>
      <c r="F798" s="2">
        <v>6.1</v>
      </c>
      <c r="G798" s="2">
        <v>8.3000000000000007</v>
      </c>
      <c r="H798" s="2">
        <v>1006.4</v>
      </c>
      <c r="I798" s="2">
        <v>19730</v>
      </c>
      <c r="J798" s="2">
        <v>1</v>
      </c>
      <c r="K798" s="2">
        <v>0</v>
      </c>
      <c r="L798" s="2">
        <v>0.1</v>
      </c>
      <c r="M798" s="2">
        <v>2.2000000000000002</v>
      </c>
      <c r="N798">
        <v>15.5</v>
      </c>
      <c r="O798">
        <v>15.5</v>
      </c>
      <c r="P798">
        <v>14</v>
      </c>
      <c r="Q798">
        <v>14</v>
      </c>
      <c r="R798" s="5">
        <v>0.54791666666666705</v>
      </c>
      <c r="T798" s="13">
        <f t="shared" si="32"/>
        <v>14</v>
      </c>
      <c r="U798" s="13">
        <f t="shared" si="33"/>
        <v>1.4000000000000004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9.6</v>
      </c>
      <c r="C799" s="2">
        <v>83</v>
      </c>
      <c r="D799" s="2">
        <v>6.8</v>
      </c>
      <c r="E799" s="2">
        <v>8.8000000000000007</v>
      </c>
      <c r="F799" s="2">
        <v>6.5</v>
      </c>
      <c r="G799" s="2">
        <v>9.4</v>
      </c>
      <c r="H799" s="2">
        <v>1006</v>
      </c>
      <c r="I799" s="2">
        <v>17940</v>
      </c>
      <c r="J799" s="2">
        <v>1</v>
      </c>
      <c r="K799" s="2">
        <v>0</v>
      </c>
      <c r="L799" s="2">
        <v>0.1</v>
      </c>
      <c r="M799" s="2">
        <v>2.2000000000000002</v>
      </c>
      <c r="N799">
        <v>15.5</v>
      </c>
      <c r="O799">
        <v>15.5</v>
      </c>
      <c r="P799">
        <v>14</v>
      </c>
      <c r="Q799">
        <v>14</v>
      </c>
      <c r="R799" s="5">
        <v>0.54861111111111105</v>
      </c>
      <c r="T799" s="13">
        <f t="shared" si="32"/>
        <v>14</v>
      </c>
      <c r="U799" s="13">
        <f t="shared" si="33"/>
        <v>1.4000000000000004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9.6</v>
      </c>
      <c r="C800" s="2">
        <v>83</v>
      </c>
      <c r="D800" s="2">
        <v>6.8</v>
      </c>
      <c r="E800" s="2">
        <v>8.1999999999999993</v>
      </c>
      <c r="F800" s="2">
        <v>10.1</v>
      </c>
      <c r="G800" s="2">
        <v>12.6</v>
      </c>
      <c r="H800" s="2">
        <v>1006.2</v>
      </c>
      <c r="I800" s="2">
        <v>18510</v>
      </c>
      <c r="J800" s="2">
        <v>1</v>
      </c>
      <c r="K800" s="2">
        <v>0</v>
      </c>
      <c r="L800" s="2">
        <v>0.1</v>
      </c>
      <c r="M800" s="2">
        <v>2.2000000000000002</v>
      </c>
      <c r="N800">
        <v>15.5</v>
      </c>
      <c r="O800">
        <v>15.5</v>
      </c>
      <c r="P800">
        <v>14</v>
      </c>
      <c r="Q800">
        <v>14</v>
      </c>
      <c r="R800" s="5">
        <v>0.54930555555555605</v>
      </c>
      <c r="T800" s="13">
        <f t="shared" si="32"/>
        <v>14</v>
      </c>
      <c r="U800" s="13">
        <f t="shared" si="33"/>
        <v>1.4000000000000004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9.6999999999999993</v>
      </c>
      <c r="C801" s="2">
        <v>83</v>
      </c>
      <c r="D801" s="2">
        <v>6.9</v>
      </c>
      <c r="E801" s="2">
        <v>8.6999999999999993</v>
      </c>
      <c r="F801" s="2">
        <v>7.6</v>
      </c>
      <c r="G801" s="2">
        <v>10.4</v>
      </c>
      <c r="H801" s="2">
        <v>1006.3</v>
      </c>
      <c r="I801" s="2">
        <v>18170</v>
      </c>
      <c r="J801" s="2">
        <v>1</v>
      </c>
      <c r="K801" s="2">
        <v>0</v>
      </c>
      <c r="L801" s="2">
        <v>0.1</v>
      </c>
      <c r="M801" s="2">
        <v>2.2000000000000002</v>
      </c>
      <c r="N801">
        <v>15.5</v>
      </c>
      <c r="O801">
        <v>15.5</v>
      </c>
      <c r="P801">
        <v>14</v>
      </c>
      <c r="Q801">
        <v>14</v>
      </c>
      <c r="R801" s="5">
        <v>0.55000000000000004</v>
      </c>
      <c r="T801" s="13">
        <f t="shared" si="32"/>
        <v>14</v>
      </c>
      <c r="U801" s="13">
        <f t="shared" si="33"/>
        <v>1.3000000000000007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9.6999999999999993</v>
      </c>
      <c r="C802" s="2">
        <v>82</v>
      </c>
      <c r="D802" s="2">
        <v>6.8</v>
      </c>
      <c r="E802" s="2">
        <v>8.3000000000000007</v>
      </c>
      <c r="F802" s="2">
        <v>10.1</v>
      </c>
      <c r="G802" s="2">
        <v>13.7</v>
      </c>
      <c r="H802" s="2">
        <v>1006.2</v>
      </c>
      <c r="I802" s="2">
        <v>17700</v>
      </c>
      <c r="J802" s="2">
        <v>1</v>
      </c>
      <c r="K802" s="2">
        <v>0</v>
      </c>
      <c r="L802" s="2">
        <v>0.1</v>
      </c>
      <c r="M802" s="2">
        <v>2.2000000000000002</v>
      </c>
      <c r="N802">
        <v>15.5</v>
      </c>
      <c r="O802">
        <v>15.5</v>
      </c>
      <c r="P802">
        <v>14</v>
      </c>
      <c r="Q802">
        <v>13.9</v>
      </c>
      <c r="R802" s="5">
        <v>0.55069444444444404</v>
      </c>
      <c r="T802" s="13">
        <f t="shared" si="32"/>
        <v>14</v>
      </c>
      <c r="U802" s="13">
        <f t="shared" si="33"/>
        <v>1.3000000000000007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9.6999999999999993</v>
      </c>
      <c r="C803" s="2">
        <v>82</v>
      </c>
      <c r="D803" s="2">
        <v>6.8</v>
      </c>
      <c r="E803" s="2">
        <v>8.4</v>
      </c>
      <c r="F803" s="2">
        <v>9.4</v>
      </c>
      <c r="G803" s="2">
        <v>9.6999999999999993</v>
      </c>
      <c r="H803" s="2">
        <v>1006</v>
      </c>
      <c r="I803" s="2">
        <v>18310</v>
      </c>
      <c r="J803" s="2">
        <v>1</v>
      </c>
      <c r="K803" s="2">
        <v>0</v>
      </c>
      <c r="L803" s="2">
        <v>0.1</v>
      </c>
      <c r="M803" s="2">
        <v>2.2000000000000002</v>
      </c>
      <c r="N803">
        <v>15.5</v>
      </c>
      <c r="O803">
        <v>15.5</v>
      </c>
      <c r="P803">
        <v>13.9</v>
      </c>
      <c r="Q803">
        <v>13.9</v>
      </c>
      <c r="R803" s="5">
        <v>0.55138888888888904</v>
      </c>
      <c r="T803" s="13">
        <f t="shared" si="32"/>
        <v>13.9</v>
      </c>
      <c r="U803" s="13">
        <f t="shared" si="33"/>
        <v>1.2000000000000011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9.8000000000000007</v>
      </c>
      <c r="C804" s="2">
        <v>82</v>
      </c>
      <c r="D804" s="2">
        <v>6.9</v>
      </c>
      <c r="E804" s="2">
        <v>9.8000000000000007</v>
      </c>
      <c r="F804" s="2">
        <v>2.2000000000000002</v>
      </c>
      <c r="G804" s="2">
        <v>8.3000000000000007</v>
      </c>
      <c r="H804" s="2">
        <v>1006.2</v>
      </c>
      <c r="I804" s="2">
        <v>19660</v>
      </c>
      <c r="J804" s="2">
        <v>1</v>
      </c>
      <c r="K804" s="2">
        <v>0</v>
      </c>
      <c r="L804" s="2">
        <v>0.1</v>
      </c>
      <c r="M804" s="2">
        <v>2.2000000000000002</v>
      </c>
      <c r="N804">
        <v>15.5</v>
      </c>
      <c r="O804">
        <v>15.5</v>
      </c>
      <c r="P804">
        <v>13.9</v>
      </c>
      <c r="Q804">
        <v>13.9</v>
      </c>
      <c r="R804" s="5">
        <v>0.55208333333333304</v>
      </c>
      <c r="T804" s="13">
        <f t="shared" si="32"/>
        <v>13.9</v>
      </c>
      <c r="U804" s="13">
        <f t="shared" si="33"/>
        <v>1.0999999999999996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9.8000000000000007</v>
      </c>
      <c r="C805" s="2">
        <v>82</v>
      </c>
      <c r="D805" s="2">
        <v>6.9</v>
      </c>
      <c r="E805" s="2">
        <v>9</v>
      </c>
      <c r="F805" s="2">
        <v>6.8</v>
      </c>
      <c r="G805" s="2">
        <v>10.1</v>
      </c>
      <c r="H805" s="2">
        <v>1006.3</v>
      </c>
      <c r="I805" s="2">
        <v>17700</v>
      </c>
      <c r="J805" s="2">
        <v>1</v>
      </c>
      <c r="K805" s="2">
        <v>0</v>
      </c>
      <c r="L805" s="2">
        <v>0.1</v>
      </c>
      <c r="M805" s="2">
        <v>2.2000000000000002</v>
      </c>
      <c r="N805">
        <v>15.5</v>
      </c>
      <c r="O805">
        <v>15.5</v>
      </c>
      <c r="P805">
        <v>13.9</v>
      </c>
      <c r="Q805">
        <v>13.8</v>
      </c>
      <c r="R805" s="5">
        <v>0.55277777777777803</v>
      </c>
      <c r="T805" s="13">
        <f t="shared" si="32"/>
        <v>13.9</v>
      </c>
      <c r="U805" s="13">
        <f t="shared" si="33"/>
        <v>1.0999999999999996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9.8000000000000007</v>
      </c>
      <c r="C806" s="2">
        <v>82</v>
      </c>
      <c r="D806" s="2">
        <v>6.9</v>
      </c>
      <c r="E806" s="2">
        <v>9.8000000000000007</v>
      </c>
      <c r="F806" s="2">
        <v>3.2</v>
      </c>
      <c r="G806" s="2">
        <v>8.6</v>
      </c>
      <c r="H806" s="2">
        <v>1006.2</v>
      </c>
      <c r="I806" s="2">
        <v>17270</v>
      </c>
      <c r="J806" s="2">
        <v>1</v>
      </c>
      <c r="K806" s="2">
        <v>0</v>
      </c>
      <c r="L806" s="2">
        <v>0.1</v>
      </c>
      <c r="M806" s="2">
        <v>2.2000000000000002</v>
      </c>
      <c r="N806">
        <v>15.5</v>
      </c>
      <c r="O806">
        <v>15.5</v>
      </c>
      <c r="P806">
        <v>13.9</v>
      </c>
      <c r="Q806">
        <v>13.8</v>
      </c>
      <c r="R806" s="5">
        <v>0.55347222222222203</v>
      </c>
      <c r="T806" s="13">
        <f t="shared" si="32"/>
        <v>13.9</v>
      </c>
      <c r="U806" s="13">
        <f t="shared" si="33"/>
        <v>1.0999999999999996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9.8000000000000007</v>
      </c>
      <c r="C807" s="2">
        <v>82</v>
      </c>
      <c r="D807" s="2">
        <v>6.9</v>
      </c>
      <c r="E807" s="2">
        <v>8.6999999999999993</v>
      </c>
      <c r="F807" s="2">
        <v>7.9</v>
      </c>
      <c r="G807" s="2">
        <v>9.4</v>
      </c>
      <c r="H807" s="2">
        <v>1006.1</v>
      </c>
      <c r="I807" s="2">
        <v>18410</v>
      </c>
      <c r="J807" s="2">
        <v>1</v>
      </c>
      <c r="K807" s="2">
        <v>0</v>
      </c>
      <c r="L807" s="2">
        <v>0.1</v>
      </c>
      <c r="M807" s="2">
        <v>2.2000000000000002</v>
      </c>
      <c r="N807">
        <v>15.5</v>
      </c>
      <c r="O807">
        <v>15.5</v>
      </c>
      <c r="P807">
        <v>13.8</v>
      </c>
      <c r="Q807">
        <v>13.8</v>
      </c>
      <c r="R807" s="5">
        <v>0.55416666666666703</v>
      </c>
      <c r="T807" s="13">
        <f t="shared" si="32"/>
        <v>13.8</v>
      </c>
      <c r="U807" s="13">
        <f t="shared" si="33"/>
        <v>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9.6999999999999993</v>
      </c>
      <c r="C808" s="2">
        <v>82</v>
      </c>
      <c r="D808" s="2">
        <v>6.8</v>
      </c>
      <c r="E808" s="2">
        <v>9.6999999999999993</v>
      </c>
      <c r="F808" s="2">
        <v>2.2000000000000002</v>
      </c>
      <c r="G808" s="2">
        <v>2.9</v>
      </c>
      <c r="H808" s="2">
        <v>1006.2</v>
      </c>
      <c r="I808" s="2">
        <v>16800</v>
      </c>
      <c r="J808" s="2">
        <v>1</v>
      </c>
      <c r="K808" s="2">
        <v>0</v>
      </c>
      <c r="L808" s="2">
        <v>0.1</v>
      </c>
      <c r="M808" s="2">
        <v>2.2000000000000002</v>
      </c>
      <c r="N808">
        <v>15.5</v>
      </c>
      <c r="O808">
        <v>15.5</v>
      </c>
      <c r="P808">
        <v>13.8</v>
      </c>
      <c r="Q808">
        <v>13.7</v>
      </c>
      <c r="R808" s="5">
        <v>0.55486111111111103</v>
      </c>
      <c r="T808" s="13">
        <f t="shared" si="32"/>
        <v>13.8</v>
      </c>
      <c r="U808" s="13">
        <f t="shared" si="33"/>
        <v>1.1000000000000014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9.6999999999999993</v>
      </c>
      <c r="C809" s="2">
        <v>82</v>
      </c>
      <c r="D809" s="2">
        <v>6.8</v>
      </c>
      <c r="E809" s="2">
        <v>9.3000000000000007</v>
      </c>
      <c r="F809" s="2">
        <v>5.4</v>
      </c>
      <c r="G809" s="2">
        <v>6.5</v>
      </c>
      <c r="H809" s="2">
        <v>1006.1</v>
      </c>
      <c r="I809" s="2">
        <v>16450</v>
      </c>
      <c r="J809" s="2">
        <v>1</v>
      </c>
      <c r="K809" s="2">
        <v>0</v>
      </c>
      <c r="L809" s="2">
        <v>0.1</v>
      </c>
      <c r="M809" s="2">
        <v>2.2000000000000002</v>
      </c>
      <c r="N809">
        <v>15.5</v>
      </c>
      <c r="O809">
        <v>15.5</v>
      </c>
      <c r="P809">
        <v>13.8</v>
      </c>
      <c r="Q809">
        <v>13.7</v>
      </c>
      <c r="R809" s="5">
        <v>0.55555555555555602</v>
      </c>
      <c r="T809" s="13">
        <f t="shared" si="32"/>
        <v>13.8</v>
      </c>
      <c r="U809" s="13">
        <f t="shared" si="33"/>
        <v>1.1000000000000014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9.6999999999999993</v>
      </c>
      <c r="C810" s="2">
        <v>82</v>
      </c>
      <c r="D810" s="2">
        <v>6.8</v>
      </c>
      <c r="E810" s="2">
        <v>8.1999999999999993</v>
      </c>
      <c r="F810" s="2">
        <v>10.4</v>
      </c>
      <c r="G810" s="2">
        <v>10.4</v>
      </c>
      <c r="H810" s="2">
        <v>1006.2</v>
      </c>
      <c r="I810" s="2">
        <v>15910</v>
      </c>
      <c r="J810" s="2">
        <v>1</v>
      </c>
      <c r="K810" s="2">
        <v>0</v>
      </c>
      <c r="L810" s="2">
        <v>0.1</v>
      </c>
      <c r="M810" s="2">
        <v>2.2000000000000002</v>
      </c>
      <c r="N810">
        <v>15.5</v>
      </c>
      <c r="O810">
        <v>15.5</v>
      </c>
      <c r="P810">
        <v>13.8</v>
      </c>
      <c r="Q810">
        <v>13.7</v>
      </c>
      <c r="R810" s="5">
        <v>0.55625000000000002</v>
      </c>
      <c r="T810" s="13">
        <f t="shared" si="32"/>
        <v>13.8</v>
      </c>
      <c r="U810" s="13">
        <f t="shared" si="33"/>
        <v>1.1000000000000014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9.6999999999999993</v>
      </c>
      <c r="C811" s="2">
        <v>82</v>
      </c>
      <c r="D811" s="2">
        <v>6.8</v>
      </c>
      <c r="E811" s="2">
        <v>9.4</v>
      </c>
      <c r="F811" s="2">
        <v>5</v>
      </c>
      <c r="G811" s="2">
        <v>14</v>
      </c>
      <c r="H811" s="2">
        <v>1006</v>
      </c>
      <c r="I811" s="2">
        <v>15700</v>
      </c>
      <c r="J811" s="2">
        <v>1</v>
      </c>
      <c r="K811" s="2">
        <v>0</v>
      </c>
      <c r="L811" s="2">
        <v>0.1</v>
      </c>
      <c r="M811" s="2">
        <v>2.2000000000000002</v>
      </c>
      <c r="N811">
        <v>15.5</v>
      </c>
      <c r="O811">
        <v>15.5</v>
      </c>
      <c r="P811">
        <v>13.8</v>
      </c>
      <c r="Q811">
        <v>13.7</v>
      </c>
      <c r="R811" s="5">
        <v>0.55694444444444402</v>
      </c>
      <c r="T811" s="13">
        <f t="shared" si="32"/>
        <v>13.8</v>
      </c>
      <c r="U811" s="13">
        <f t="shared" si="33"/>
        <v>1.1000000000000014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124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146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145</v>
      </c>
      <c r="BF1" s="199" t="s">
        <v>144</v>
      </c>
      <c r="BR1" s="19" t="s">
        <v>143</v>
      </c>
      <c r="BS1" s="252" t="s">
        <v>142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141</v>
      </c>
      <c r="AK3" s="636"/>
      <c r="AL3" s="637"/>
      <c r="AM3" s="310"/>
      <c r="AN3" s="632" t="s">
        <v>140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139</v>
      </c>
      <c r="BB3" s="533"/>
      <c r="BC3" s="223"/>
      <c r="BE3" s="19" t="s">
        <v>138</v>
      </c>
      <c r="BF3" s="199" t="s">
        <v>137</v>
      </c>
      <c r="BM3" s="19"/>
      <c r="BR3" t="s">
        <v>136</v>
      </c>
      <c r="BS3" s="273" t="s">
        <v>135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252</v>
      </c>
      <c r="D5" s="304"/>
      <c r="E5" s="497"/>
      <c r="F5" s="303" t="s">
        <v>133</v>
      </c>
      <c r="G5" s="296"/>
      <c r="H5" s="302" t="s">
        <v>134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46035.562936574075</v>
      </c>
      <c r="AB5" s="651"/>
      <c r="AC5" s="652"/>
      <c r="AD5" s="515"/>
      <c r="AE5" s="223"/>
      <c r="AF5" s="489"/>
      <c r="AG5" s="644" t="s">
        <v>133</v>
      </c>
      <c r="AH5" s="64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133</v>
      </c>
      <c r="AY5" s="290"/>
      <c r="AZ5" s="475"/>
      <c r="BA5" s="289">
        <f>SUM(BA$11:BA$74)+Relevés!X3</f>
        <v>1.9277777777777778</v>
      </c>
      <c r="BB5" s="534"/>
      <c r="BC5" s="223"/>
      <c r="BE5" s="19" t="s">
        <v>132</v>
      </c>
      <c r="BF5" s="199" t="s">
        <v>131</v>
      </c>
      <c r="BL5" s="25"/>
      <c r="BN5" s="25"/>
      <c r="BR5" s="19" t="s">
        <v>130</v>
      </c>
      <c r="BS5" s="199" t="s">
        <v>129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128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127</v>
      </c>
      <c r="Y7" s="641"/>
      <c r="Z7" s="475"/>
      <c r="AA7" s="278" t="s">
        <v>126</v>
      </c>
      <c r="AB7" s="475"/>
      <c r="AC7" s="277" t="s">
        <v>125</v>
      </c>
      <c r="AD7" s="511"/>
      <c r="AE7" s="223"/>
      <c r="AF7" s="489"/>
      <c r="AG7" s="630">
        <f ca="1">TODAY()</f>
        <v>46035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124</v>
      </c>
      <c r="AO7" s="475"/>
      <c r="AP7" s="275" t="s">
        <v>124</v>
      </c>
      <c r="AQ7" s="475"/>
      <c r="AR7" s="275" t="s">
        <v>123</v>
      </c>
      <c r="AS7" s="475"/>
      <c r="AT7" s="275" t="s">
        <v>123</v>
      </c>
      <c r="AU7" s="511"/>
      <c r="AV7" s="223"/>
      <c r="AW7" s="489"/>
      <c r="AX7" s="630">
        <f ca="1">TODAY()</f>
        <v>46035</v>
      </c>
      <c r="AY7" s="631"/>
      <c r="AZ7" s="475"/>
      <c r="BA7" s="274">
        <f>VLOOKUP($BA$9,$BA$11:$BE$72,5,0)</f>
        <v>46028</v>
      </c>
      <c r="BB7" s="529"/>
      <c r="BC7" s="223"/>
      <c r="BE7" s="19" t="s">
        <v>122</v>
      </c>
      <c r="BF7" s="273" t="s">
        <v>121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119</v>
      </c>
      <c r="K9" s="254"/>
      <c r="L9" s="268" t="s">
        <v>120</v>
      </c>
      <c r="M9" s="508"/>
      <c r="N9" s="265">
        <f>VLOOKUP($L$7,$L$11:$N$39,3,0)</f>
        <v>0.24374999999999999</v>
      </c>
      <c r="O9" s="508"/>
      <c r="P9" s="267" t="s">
        <v>119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118</v>
      </c>
      <c r="AO9" s="475"/>
      <c r="AP9" s="257" t="s">
        <v>117</v>
      </c>
      <c r="AQ9" s="475"/>
      <c r="AR9" s="257" t="s">
        <v>116</v>
      </c>
      <c r="AS9" s="475"/>
      <c r="AT9" s="257" t="s">
        <v>115</v>
      </c>
      <c r="AU9" s="511"/>
      <c r="AV9" s="223"/>
      <c r="AW9" s="489"/>
      <c r="AX9" s="256" t="s">
        <v>32</v>
      </c>
      <c r="AY9" s="255">
        <f>$BR$79</f>
        <v>1.9277777777777778</v>
      </c>
      <c r="AZ9" s="475"/>
      <c r="BA9" s="253">
        <f>MAX($BA$11:$BA$72)</f>
        <v>0.26666666666666666</v>
      </c>
      <c r="BB9" s="529"/>
      <c r="BC9" s="223"/>
      <c r="BE9" s="19" t="s">
        <v>114</v>
      </c>
      <c r="BF9" s="252" t="s">
        <v>113</v>
      </c>
      <c r="BL9" s="2" t="s">
        <v>112</v>
      </c>
      <c r="BM9" s="251" t="s">
        <v>111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110</v>
      </c>
      <c r="BI10" s="247" t="s">
        <v>109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108</v>
      </c>
      <c r="BJ77" s="2"/>
      <c r="BK77" s="2" t="s">
        <v>107</v>
      </c>
      <c r="BL77" s="2"/>
      <c r="BM77" s="2" t="s">
        <v>106</v>
      </c>
      <c r="BN77" s="2"/>
      <c r="BO77" s="2" t="s">
        <v>105</v>
      </c>
      <c r="BP77" s="2"/>
      <c r="BQ77" s="2"/>
      <c r="BR77" s="2" t="s">
        <v>104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1.9277777777777778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103</v>
      </c>
      <c r="BI81" s="210">
        <f>MIN(BI83:BI95)</f>
        <v>-6.9</v>
      </c>
      <c r="BJ81" s="204" t="s">
        <v>102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1.9277777777777778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101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100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1.9277777777777778</v>
      </c>
    </row>
    <row r="84" spans="3:70" s="2" customFormat="1">
      <c r="C84" s="199" t="s">
        <v>99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98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195</v>
      </c>
      <c r="U1" s="545" t="s">
        <v>194</v>
      </c>
      <c r="V1" s="550" t="s">
        <v>196</v>
      </c>
      <c r="W1" s="613" t="s">
        <v>100</v>
      </c>
      <c r="X1" s="68" t="s">
        <v>46</v>
      </c>
      <c r="Y1"/>
      <c r="Z1" s="428" t="s">
        <v>182</v>
      </c>
      <c r="AA1" s="460">
        <f>Relevés!N5</f>
        <v>0.1</v>
      </c>
      <c r="AB1" s="18" t="s">
        <v>237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484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193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181</v>
      </c>
      <c r="AA2" s="460">
        <f>Relevés!N5+Janvier_2026!AJ5</f>
        <v>15.499999999999998</v>
      </c>
      <c r="AB2" t="s">
        <v>238</v>
      </c>
    </row>
    <row r="3" spans="1:32" ht="16.5" thickBot="1">
      <c r="A3" s="220"/>
      <c r="B3" s="387"/>
      <c r="C3" s="554" t="s">
        <v>485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192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180</v>
      </c>
      <c r="AA3" s="460">
        <f>Janvier_2026!BO79</f>
        <v>15.499999999999998</v>
      </c>
      <c r="AB3" t="s">
        <v>239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254</v>
      </c>
      <c r="T5" s="2"/>
      <c r="U5" s="579"/>
      <c r="V5" s="579"/>
      <c r="W5" s="579"/>
      <c r="X5" s="406">
        <v>2.5</v>
      </c>
      <c r="Z5" s="425" t="s">
        <v>179</v>
      </c>
      <c r="AA5" s="424">
        <f>LOOKUP(9^9,Relevés!B:B)</f>
        <v>9.6999999999999993</v>
      </c>
      <c r="AB5" s="394" t="s">
        <v>240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200</v>
      </c>
      <c r="T6" s="2"/>
      <c r="X6" s="403">
        <f>X3-X4-X5</f>
        <v>95.6</v>
      </c>
      <c r="Z6" s="423" t="s">
        <v>168</v>
      </c>
      <c r="AA6" s="422">
        <f>LOOKUP(9^9,Relevés!C:C)</f>
        <v>82</v>
      </c>
      <c r="AB6" s="394" t="s">
        <v>241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285</v>
      </c>
      <c r="T7" s="2"/>
      <c r="U7" s="579"/>
      <c r="V7" s="579"/>
      <c r="W7" s="579"/>
      <c r="X7" s="217"/>
      <c r="Z7" s="421" t="s">
        <v>178</v>
      </c>
      <c r="AA7" s="401">
        <f>LOOKUP(9^9,Relevés!F:G)</f>
        <v>14</v>
      </c>
      <c r="AB7" s="394" t="s">
        <v>242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204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201</v>
      </c>
      <c r="T9" s="586"/>
      <c r="U9" s="585"/>
      <c r="V9" s="585"/>
      <c r="W9" s="585"/>
      <c r="X9" s="406">
        <v>160</v>
      </c>
      <c r="Z9" s="418" t="s">
        <v>177</v>
      </c>
      <c r="AA9" s="420">
        <f>LOOKUP(9^9,Relevés!D:D)</f>
        <v>6.8</v>
      </c>
      <c r="AB9" s="416" t="s">
        <v>176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286</v>
      </c>
      <c r="T10" s="586"/>
      <c r="U10" s="592" t="s">
        <v>228</v>
      </c>
      <c r="V10" s="580"/>
      <c r="W10" s="580"/>
      <c r="X10" s="419">
        <f>Janvier_2026!AA9</f>
        <v>61.9</v>
      </c>
      <c r="Z10" s="418" t="s">
        <v>177</v>
      </c>
      <c r="AA10" s="417">
        <f>243.04*(LN(AA6)+17.625*AA5/(243.04+AA5))/(17.625-(LN(AA6)+17.625*AA5/(243.04+AA5)))</f>
        <v>98.503064260192005</v>
      </c>
      <c r="AB10" s="416" t="s">
        <v>176</v>
      </c>
      <c r="AC10" t="s">
        <v>175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221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174</v>
      </c>
      <c r="AA12" s="402">
        <f>LOOKUP(9^9,Relevés!E:E)</f>
        <v>9.4</v>
      </c>
      <c r="AB12" s="18" t="s">
        <v>243</v>
      </c>
    </row>
    <row r="13" spans="1:32" ht="16.5" thickBot="1">
      <c r="A13" s="220"/>
      <c r="B13" s="387"/>
      <c r="C13" s="389"/>
      <c r="D13" s="415" t="s">
        <v>231</v>
      </c>
      <c r="E13" s="385"/>
      <c r="F13" s="552" t="s">
        <v>232</v>
      </c>
      <c r="G13" s="385"/>
      <c r="H13" s="385"/>
      <c r="I13" s="385"/>
      <c r="J13" s="385"/>
      <c r="K13" s="385"/>
      <c r="L13" s="385"/>
      <c r="M13" s="385"/>
      <c r="N13" s="385"/>
      <c r="O13" s="415" t="s">
        <v>235</v>
      </c>
      <c r="P13" s="555">
        <v>0.36666666666666664</v>
      </c>
      <c r="Q13" s="570"/>
      <c r="R13" s="594"/>
      <c r="S13" s="547" t="s">
        <v>200</v>
      </c>
      <c r="T13" s="586"/>
      <c r="U13" s="585"/>
      <c r="V13" s="585"/>
      <c r="W13" s="585"/>
      <c r="Z13" s="384" t="s">
        <v>174</v>
      </c>
      <c r="AA13" s="402">
        <f>IF(AA7&lt;5,AA5,(13.12+0.6215*AA5)-(11.37*AA7^0.16)+(0.3965*AA5*AA7^0.16))</f>
        <v>7.6716027245830061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9.4</v>
      </c>
      <c r="G14" s="410"/>
      <c r="H14" s="563"/>
      <c r="I14" s="617" t="s">
        <v>173</v>
      </c>
      <c r="J14" s="616"/>
      <c r="K14" s="410"/>
      <c r="L14" s="410"/>
      <c r="M14" s="407"/>
      <c r="N14" s="410"/>
      <c r="O14" s="410" t="s">
        <v>236</v>
      </c>
      <c r="P14" s="581">
        <v>0.73402777777777772</v>
      </c>
      <c r="Q14" s="571"/>
      <c r="R14" s="4"/>
      <c r="S14" s="547" t="s">
        <v>287</v>
      </c>
      <c r="T14" s="587"/>
      <c r="U14" s="580"/>
      <c r="V14" s="598"/>
      <c r="W14" s="580"/>
      <c r="X14" s="564" t="s">
        <v>35</v>
      </c>
      <c r="Y14" s="565"/>
      <c r="Z14" s="566" t="s">
        <v>172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230</v>
      </c>
      <c r="O15" s="389"/>
      <c r="P15" s="578">
        <f>P14-P13</f>
        <v>0.36736111111111108</v>
      </c>
      <c r="Q15" s="379"/>
      <c r="R15" s="622"/>
      <c r="S15" s="547" t="s">
        <v>288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201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246</v>
      </c>
      <c r="O17" s="599"/>
      <c r="P17" s="407"/>
      <c r="Q17" s="570"/>
      <c r="S17" s="547" t="s">
        <v>289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229</v>
      </c>
      <c r="E18" s="658"/>
      <c r="F18" s="658"/>
      <c r="G18" s="385"/>
      <c r="H18" s="655" t="s">
        <v>245</v>
      </c>
      <c r="I18" s="656"/>
      <c r="J18" s="656"/>
      <c r="K18" s="656"/>
      <c r="L18" s="385"/>
      <c r="M18" s="385"/>
      <c r="N18" s="600">
        <f ca="1">NOW()</f>
        <v>46035.562936574075</v>
      </c>
      <c r="O18" s="385"/>
      <c r="P18" s="385"/>
      <c r="Q18" s="570"/>
      <c r="S18" s="547" t="s">
        <v>290</v>
      </c>
      <c r="T18" s="586"/>
      <c r="V18" s="580"/>
      <c r="W18" s="580"/>
      <c r="X18" s="403">
        <f>X15-X16-X17</f>
        <v>157</v>
      </c>
      <c r="Z18" s="13" t="s">
        <v>171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255</v>
      </c>
      <c r="T20" s="586"/>
      <c r="U20" s="580"/>
      <c r="V20" s="580"/>
      <c r="W20" s="580"/>
      <c r="X20" s="400" t="s">
        <v>170</v>
      </c>
      <c r="Z20" s="13" t="s">
        <v>168</v>
      </c>
      <c r="AA20" s="399">
        <f>AA6</f>
        <v>82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200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124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291</v>
      </c>
      <c r="T22" s="586"/>
      <c r="U22" s="580"/>
      <c r="V22" s="580"/>
      <c r="W22" s="580"/>
      <c r="X22" s="396">
        <f>AA22</f>
        <v>124</v>
      </c>
      <c r="Z22" s="384" t="s">
        <v>18</v>
      </c>
      <c r="AA22" s="395">
        <f>Relevés!X4</f>
        <v>124</v>
      </c>
      <c r="AB22" s="394" t="s">
        <v>244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292</v>
      </c>
      <c r="T23" s="586"/>
      <c r="U23" s="585"/>
      <c r="V23" s="585"/>
      <c r="W23" s="585"/>
      <c r="X23" s="339">
        <v>30</v>
      </c>
      <c r="AA23" s="393">
        <f>AA22/60/24</f>
        <v>8.6111111111111124E-2</v>
      </c>
      <c r="AB23" s="392" t="s">
        <v>169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201</v>
      </c>
      <c r="T24" s="586"/>
      <c r="V24" s="580"/>
      <c r="W24" s="580"/>
      <c r="X24" s="332">
        <f>X21-X22-X23</f>
        <v>876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293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294</v>
      </c>
      <c r="T26" s="586"/>
      <c r="U26" s="580"/>
      <c r="V26" s="580"/>
      <c r="W26" s="580"/>
      <c r="X26" s="356" t="s">
        <v>168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200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193</v>
      </c>
      <c r="F29" s="390"/>
      <c r="G29" s="389"/>
      <c r="H29" s="386"/>
      <c r="I29" s="386"/>
      <c r="J29" s="386"/>
      <c r="K29" s="386"/>
      <c r="L29" s="385"/>
      <c r="M29" s="385"/>
      <c r="N29" s="415" t="s">
        <v>234</v>
      </c>
      <c r="O29" s="390"/>
      <c r="P29" s="385"/>
      <c r="Q29" s="570"/>
      <c r="S29" s="547" t="s">
        <v>197</v>
      </c>
      <c r="T29" s="586"/>
      <c r="U29" s="585"/>
      <c r="V29" s="585"/>
      <c r="W29" s="585"/>
      <c r="X29" s="349">
        <f>AA6</f>
        <v>82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195</v>
      </c>
      <c r="E30" s="568" t="s">
        <v>233</v>
      </c>
      <c r="F30" s="572" t="s">
        <v>194</v>
      </c>
      <c r="G30" s="385"/>
      <c r="H30" s="386"/>
      <c r="I30" s="386"/>
      <c r="J30" s="386"/>
      <c r="K30" s="386"/>
      <c r="L30" s="385"/>
      <c r="M30" s="572" t="s">
        <v>195</v>
      </c>
      <c r="N30" s="568" t="s">
        <v>233</v>
      </c>
      <c r="O30" s="572" t="s">
        <v>194</v>
      </c>
      <c r="P30" s="385"/>
      <c r="Q30" s="570"/>
      <c r="S30" s="547" t="s">
        <v>295</v>
      </c>
      <c r="T30" s="2"/>
      <c r="U30" s="580"/>
      <c r="V30" s="580"/>
      <c r="W30" s="580"/>
      <c r="X30" s="339">
        <v>4</v>
      </c>
      <c r="Z30" s="384" t="s">
        <v>166</v>
      </c>
      <c r="AA30" s="388">
        <f>LOOKUP(9^9,Relevés!H:H)</f>
        <v>1006</v>
      </c>
      <c r="AB30" t="s">
        <v>167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3.888888888888889E-2</v>
      </c>
      <c r="I31" s="657">
        <f>Janvier_2026!AL5+Relevés!R5</f>
        <v>2.0354166666666664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201</v>
      </c>
      <c r="T31" s="2"/>
      <c r="U31" s="579"/>
      <c r="V31" s="579"/>
      <c r="W31" s="579"/>
      <c r="X31" s="332">
        <f>X27-X29-X30</f>
        <v>46</v>
      </c>
      <c r="Z31" s="384" t="s">
        <v>166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165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296</v>
      </c>
      <c r="T32" s="2"/>
      <c r="U32" s="580"/>
      <c r="V32" s="580"/>
      <c r="W32" s="580"/>
      <c r="AB32" s="330" t="s">
        <v>164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297</v>
      </c>
      <c r="T33" s="2"/>
      <c r="U33" s="579"/>
      <c r="V33" s="579"/>
      <c r="W33" s="579"/>
      <c r="X33" s="356" t="s">
        <v>102</v>
      </c>
      <c r="Y33"/>
      <c r="AD33" s="330"/>
    </row>
    <row r="34" spans="1:30" ht="19.5">
      <c r="A34" s="376">
        <v>0.79166666666666663</v>
      </c>
      <c r="B34" s="653">
        <f ca="1">NOW()</f>
        <v>46035.562936574075</v>
      </c>
      <c r="C34" s="653"/>
      <c r="D34" s="653"/>
      <c r="E34" s="653"/>
      <c r="G34" s="197">
        <v>8</v>
      </c>
      <c r="H34" s="562" t="s">
        <v>163</v>
      </c>
      <c r="I34" s="559" t="s">
        <v>176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162</v>
      </c>
      <c r="AA34" s="370" t="s">
        <v>161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160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256</v>
      </c>
      <c r="T35" s="2"/>
      <c r="U35" s="579"/>
      <c r="V35" s="579"/>
      <c r="W35" s="579"/>
      <c r="X35" s="349">
        <f>Relevés!H5</f>
        <v>9.8000000000000007</v>
      </c>
      <c r="Z35" s="366" t="s">
        <v>159</v>
      </c>
      <c r="AA35" s="365" t="s">
        <v>158</v>
      </c>
      <c r="AB35" s="330" t="s">
        <v>39</v>
      </c>
    </row>
    <row r="36" spans="1:30" ht="15.75">
      <c r="A36" s="364" t="s">
        <v>157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200</v>
      </c>
      <c r="U36" s="580"/>
      <c r="V36" s="580"/>
      <c r="W36" s="580"/>
      <c r="X36" s="339">
        <v>1.5</v>
      </c>
      <c r="Z36" s="39" t="s">
        <v>156</v>
      </c>
      <c r="AA36" s="361" t="s">
        <v>155</v>
      </c>
    </row>
    <row r="37" spans="1:30" ht="15" customHeight="1">
      <c r="A37" t="s">
        <v>154</v>
      </c>
      <c r="S37" s="547" t="s">
        <v>298</v>
      </c>
      <c r="U37" s="579"/>
      <c r="V37" s="579"/>
      <c r="W37" s="579"/>
      <c r="X37" s="332">
        <f>X34-X35-X36</f>
        <v>48.7</v>
      </c>
      <c r="Z37" t="s">
        <v>153</v>
      </c>
      <c r="AA37" s="360"/>
    </row>
    <row r="38" spans="1:30" ht="15" customHeight="1" thickBot="1">
      <c r="S38" s="547" t="s">
        <v>299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152</v>
      </c>
      <c r="I39" s="358"/>
      <c r="J39" s="358"/>
      <c r="K39" s="358"/>
      <c r="L39" s="358"/>
      <c r="M39" s="358"/>
      <c r="N39" s="357"/>
      <c r="S39" s="547" t="s">
        <v>201</v>
      </c>
      <c r="U39" s="579"/>
      <c r="V39" s="579"/>
      <c r="W39" s="579"/>
      <c r="X39" s="356" t="s">
        <v>103</v>
      </c>
    </row>
    <row r="40" spans="1:30" ht="15.75">
      <c r="B40" s="348"/>
      <c r="N40" s="340"/>
      <c r="S40" s="547" t="s">
        <v>300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207</v>
      </c>
      <c r="U41" s="579"/>
      <c r="V41" s="579"/>
      <c r="W41" s="579"/>
      <c r="X41" s="349">
        <f>Relevés!E5</f>
        <v>6.9</v>
      </c>
      <c r="Z41" s="273" t="s">
        <v>151</v>
      </c>
    </row>
    <row r="42" spans="1:30" ht="15.75">
      <c r="B42" s="348"/>
      <c r="C42" s="347" t="s">
        <v>148</v>
      </c>
      <c r="D42" s="346">
        <f>20*C41/100</f>
        <v>19.899999999999999</v>
      </c>
      <c r="E42" s="345" t="s">
        <v>150</v>
      </c>
      <c r="F42" s="344"/>
      <c r="G42" s="343" t="s">
        <v>148</v>
      </c>
      <c r="H42" s="342">
        <f>20*G41/100</f>
        <v>18.708333333333336</v>
      </c>
      <c r="I42" s="341" t="s">
        <v>149</v>
      </c>
      <c r="J42" s="344"/>
      <c r="K42" s="343" t="s">
        <v>148</v>
      </c>
      <c r="L42" s="342">
        <f>20*K41/100</f>
        <v>19.718181818181819</v>
      </c>
      <c r="M42" s="341" t="s">
        <v>147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200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301</v>
      </c>
      <c r="U44" s="580"/>
      <c r="V44" s="580"/>
      <c r="W44" s="580"/>
    </row>
    <row r="45" spans="1:30">
      <c r="S45" s="547" t="s">
        <v>302</v>
      </c>
      <c r="U45" s="579"/>
      <c r="V45" s="579"/>
      <c r="W45" s="579"/>
    </row>
    <row r="46" spans="1:30" ht="15.75">
      <c r="S46" s="547" t="s">
        <v>201</v>
      </c>
      <c r="U46" s="580"/>
      <c r="V46" s="580"/>
      <c r="W46" s="580"/>
    </row>
    <row r="47" spans="1:30">
      <c r="S47" s="547" t="s">
        <v>303</v>
      </c>
      <c r="U47" s="579"/>
      <c r="V47" s="579"/>
      <c r="W47" s="579"/>
    </row>
    <row r="48" spans="1:30" ht="15.75">
      <c r="C48" s="199" t="s">
        <v>98</v>
      </c>
      <c r="S48" s="547" t="s">
        <v>304</v>
      </c>
      <c r="U48" s="580"/>
      <c r="V48" s="580"/>
      <c r="W48" s="580"/>
    </row>
    <row r="49" spans="1:23">
      <c r="A49" s="2"/>
      <c r="B49" s="2"/>
      <c r="C49" s="199" t="s">
        <v>99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257</v>
      </c>
      <c r="U50" s="580"/>
      <c r="V50" s="580"/>
      <c r="W50" s="580"/>
    </row>
    <row r="51" spans="1:23">
      <c r="S51" s="547" t="s">
        <v>200</v>
      </c>
      <c r="U51" s="579"/>
      <c r="V51" s="579"/>
      <c r="W51" s="579"/>
    </row>
    <row r="52" spans="1:23" ht="15.75">
      <c r="S52" s="547" t="s">
        <v>305</v>
      </c>
      <c r="U52" s="580"/>
      <c r="V52" s="580"/>
      <c r="W52" s="580"/>
    </row>
    <row r="53" spans="1:23">
      <c r="S53" s="547" t="s">
        <v>306</v>
      </c>
      <c r="U53" s="579"/>
      <c r="V53" s="579"/>
      <c r="W53" s="579"/>
    </row>
    <row r="54" spans="1:23" ht="15.75">
      <c r="S54" s="547" t="s">
        <v>201</v>
      </c>
      <c r="U54" s="580"/>
      <c r="V54" s="580"/>
      <c r="W54" s="580"/>
    </row>
    <row r="55" spans="1:23">
      <c r="S55" s="547" t="s">
        <v>307</v>
      </c>
      <c r="U55" s="579"/>
      <c r="V55" s="579"/>
      <c r="W55" s="579"/>
    </row>
    <row r="56" spans="1:23" ht="15.75">
      <c r="S56" s="547" t="s">
        <v>308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200</v>
      </c>
      <c r="U58" s="580"/>
      <c r="V58" s="580"/>
      <c r="W58" s="580"/>
    </row>
    <row r="59" spans="1:23">
      <c r="S59" s="547" t="s">
        <v>309</v>
      </c>
      <c r="U59" s="579"/>
      <c r="V59" s="579"/>
      <c r="W59" s="579"/>
    </row>
    <row r="60" spans="1:23" ht="15.75">
      <c r="S60" s="547" t="s">
        <v>310</v>
      </c>
      <c r="U60" s="580"/>
      <c r="V60" s="580"/>
      <c r="W60" s="580"/>
    </row>
    <row r="61" spans="1:23">
      <c r="S61" s="547" t="s">
        <v>201</v>
      </c>
      <c r="U61" s="579"/>
      <c r="V61" s="579"/>
      <c r="W61" s="579"/>
    </row>
    <row r="62" spans="1:23" ht="15.75">
      <c r="S62" s="547" t="s">
        <v>311</v>
      </c>
      <c r="U62" s="580"/>
      <c r="V62" s="580"/>
      <c r="W62" s="580"/>
    </row>
    <row r="63" spans="1:23">
      <c r="S63" s="547" t="s">
        <v>312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258</v>
      </c>
      <c r="U65" s="579"/>
      <c r="V65" s="579"/>
      <c r="W65" s="579"/>
    </row>
    <row r="66" spans="19:23" ht="15.75">
      <c r="S66" s="547" t="s">
        <v>200</v>
      </c>
      <c r="U66" s="580"/>
      <c r="V66" s="580"/>
      <c r="W66" s="580"/>
    </row>
    <row r="67" spans="19:23">
      <c r="S67" s="547" t="s">
        <v>198</v>
      </c>
      <c r="U67" s="579"/>
      <c r="V67" s="579"/>
      <c r="W67" s="579"/>
    </row>
    <row r="68" spans="19:23" ht="15.75">
      <c r="S68" s="547" t="s">
        <v>208</v>
      </c>
      <c r="U68" s="580"/>
      <c r="V68" s="580"/>
      <c r="W68" s="580"/>
    </row>
    <row r="69" spans="19:23">
      <c r="S69" s="547" t="s">
        <v>201</v>
      </c>
      <c r="U69" s="579"/>
      <c r="V69" s="579"/>
      <c r="W69" s="579"/>
    </row>
    <row r="70" spans="19:23" ht="15.75">
      <c r="S70" s="547" t="s">
        <v>313</v>
      </c>
      <c r="U70" s="580"/>
      <c r="V70" s="580"/>
      <c r="W70" s="580"/>
    </row>
    <row r="71" spans="19:23">
      <c r="S71" s="547" t="s">
        <v>314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200</v>
      </c>
      <c r="U73" s="579"/>
      <c r="V73" s="579"/>
      <c r="W73" s="579"/>
    </row>
    <row r="74" spans="19:23" ht="15.75">
      <c r="S74" s="547" t="s">
        <v>315</v>
      </c>
      <c r="U74" s="580"/>
      <c r="V74" s="580"/>
      <c r="W74" s="580"/>
    </row>
    <row r="75" spans="19:23">
      <c r="S75" s="547" t="s">
        <v>209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259</v>
      </c>
      <c r="U77" s="579"/>
      <c r="V77" s="579"/>
      <c r="W77" s="579"/>
    </row>
    <row r="78" spans="19:23" ht="15.75">
      <c r="S78" s="547" t="s">
        <v>201</v>
      </c>
      <c r="U78" s="580"/>
      <c r="V78" s="580"/>
      <c r="W78" s="580"/>
    </row>
    <row r="79" spans="19:23">
      <c r="S79" s="576" t="s">
        <v>316</v>
      </c>
      <c r="U79" s="579"/>
      <c r="V79" s="579"/>
      <c r="W79" s="579"/>
    </row>
    <row r="80" spans="19:23" ht="15.75">
      <c r="S80" s="548" t="s">
        <v>317</v>
      </c>
      <c r="U80" s="580"/>
      <c r="V80" s="580"/>
      <c r="W80" s="580"/>
    </row>
    <row r="81" spans="19:23">
      <c r="S81" s="547" t="s">
        <v>200</v>
      </c>
      <c r="U81" s="579"/>
      <c r="V81" s="579"/>
      <c r="W81" s="579"/>
    </row>
    <row r="82" spans="19:23" ht="15.75">
      <c r="S82" s="547" t="s">
        <v>318</v>
      </c>
      <c r="U82" s="580"/>
      <c r="V82" s="580"/>
      <c r="W82" s="580"/>
    </row>
    <row r="83" spans="19:23">
      <c r="S83" s="547" t="s">
        <v>319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201</v>
      </c>
      <c r="U85" s="579"/>
      <c r="V85" s="579"/>
      <c r="W85" s="579"/>
    </row>
    <row r="86" spans="19:23" ht="15.75">
      <c r="S86" s="547" t="s">
        <v>320</v>
      </c>
      <c r="U86" s="580"/>
      <c r="V86" s="580"/>
      <c r="W86" s="580"/>
    </row>
    <row r="87" spans="19:23">
      <c r="S87" s="547" t="s">
        <v>321</v>
      </c>
      <c r="U87" s="579"/>
      <c r="V87" s="579"/>
      <c r="W87" s="579"/>
    </row>
    <row r="88" spans="19:23" ht="15.75">
      <c r="S88" s="547" t="s">
        <v>200</v>
      </c>
      <c r="U88" s="580"/>
      <c r="V88" s="580"/>
      <c r="W88" s="580"/>
    </row>
    <row r="89" spans="19:23">
      <c r="S89" s="547" t="s">
        <v>322</v>
      </c>
      <c r="U89" s="579"/>
      <c r="V89" s="579"/>
      <c r="W89" s="579"/>
    </row>
    <row r="90" spans="19:23" ht="15.75">
      <c r="S90" s="547" t="s">
        <v>288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260</v>
      </c>
      <c r="U92" s="580"/>
      <c r="V92" s="580"/>
      <c r="W92" s="580"/>
    </row>
    <row r="93" spans="19:23">
      <c r="S93" s="547" t="s">
        <v>201</v>
      </c>
      <c r="U93" s="579"/>
      <c r="V93" s="579"/>
      <c r="W93" s="579"/>
    </row>
    <row r="94" spans="19:23" ht="15.75">
      <c r="S94" s="576" t="s">
        <v>323</v>
      </c>
      <c r="U94" s="580"/>
      <c r="V94" s="580"/>
      <c r="W94" s="580"/>
    </row>
    <row r="95" spans="19:23">
      <c r="S95" s="548" t="s">
        <v>324</v>
      </c>
      <c r="U95" s="579"/>
      <c r="V95" s="579"/>
      <c r="W95" s="579"/>
    </row>
    <row r="96" spans="19:23" ht="15.75">
      <c r="S96" s="547" t="s">
        <v>200</v>
      </c>
      <c r="U96" s="580"/>
      <c r="V96" s="580"/>
      <c r="W96" s="580"/>
    </row>
    <row r="97" spans="19:23">
      <c r="S97" s="547" t="s">
        <v>325</v>
      </c>
      <c r="U97" s="579"/>
      <c r="V97" s="579"/>
      <c r="W97" s="579"/>
    </row>
    <row r="98" spans="19:23" ht="15.75">
      <c r="S98" s="547" t="s">
        <v>326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201</v>
      </c>
      <c r="U100" s="580"/>
      <c r="V100" s="580"/>
      <c r="W100" s="580"/>
    </row>
    <row r="101" spans="19:23">
      <c r="S101" s="547" t="s">
        <v>327</v>
      </c>
      <c r="U101" s="579"/>
      <c r="V101" s="579"/>
      <c r="W101" s="579"/>
    </row>
    <row r="102" spans="19:23" ht="15.75">
      <c r="S102" s="547" t="s">
        <v>328</v>
      </c>
      <c r="U102" s="580"/>
      <c r="V102" s="580"/>
      <c r="W102" s="580"/>
    </row>
    <row r="103" spans="19:23">
      <c r="S103" s="547" t="s">
        <v>200</v>
      </c>
      <c r="U103" s="579"/>
      <c r="V103" s="579"/>
      <c r="W103" s="579"/>
    </row>
    <row r="104" spans="19:23" ht="15.75">
      <c r="S104" s="547" t="s">
        <v>329</v>
      </c>
      <c r="U104" s="580"/>
      <c r="V104" s="580"/>
      <c r="W104" s="580"/>
    </row>
    <row r="105" spans="19:23">
      <c r="S105" s="547" t="s">
        <v>330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261</v>
      </c>
      <c r="U107" s="579"/>
      <c r="V107" s="579"/>
      <c r="W107" s="579"/>
    </row>
    <row r="108" spans="19:23" ht="15.75">
      <c r="S108" s="547" t="s">
        <v>201</v>
      </c>
      <c r="U108" s="580"/>
      <c r="V108" s="580"/>
      <c r="W108" s="580"/>
    </row>
    <row r="109" spans="19:23">
      <c r="S109" s="547" t="s">
        <v>331</v>
      </c>
      <c r="U109" s="579"/>
      <c r="V109" s="579"/>
      <c r="W109" s="579"/>
    </row>
    <row r="110" spans="19:23" ht="15.75">
      <c r="S110" s="547" t="s">
        <v>332</v>
      </c>
      <c r="U110" s="580"/>
      <c r="V110" s="580"/>
      <c r="W110" s="580"/>
    </row>
    <row r="111" spans="19:23">
      <c r="S111" s="547" t="s">
        <v>200</v>
      </c>
      <c r="U111" s="579"/>
      <c r="V111" s="579"/>
      <c r="W111" s="579"/>
    </row>
    <row r="112" spans="19:23" ht="15.75">
      <c r="S112" s="547" t="s">
        <v>333</v>
      </c>
      <c r="U112" s="580"/>
      <c r="V112" s="580"/>
      <c r="W112" s="580"/>
    </row>
    <row r="113" spans="19:23">
      <c r="S113" s="547" t="s">
        <v>218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201</v>
      </c>
      <c r="U115" s="579"/>
      <c r="V115" s="579"/>
      <c r="W115" s="579"/>
    </row>
    <row r="116" spans="19:23" ht="15.75">
      <c r="S116" s="547" t="s">
        <v>334</v>
      </c>
      <c r="U116" s="580"/>
      <c r="V116" s="580"/>
      <c r="W116" s="580"/>
    </row>
    <row r="117" spans="19:23">
      <c r="S117" s="547" t="s">
        <v>206</v>
      </c>
      <c r="U117" s="579"/>
      <c r="V117" s="579"/>
      <c r="W117" s="579"/>
    </row>
    <row r="118" spans="19:23" ht="15.75">
      <c r="S118" s="547" t="s">
        <v>200</v>
      </c>
      <c r="U118" s="580"/>
      <c r="V118" s="580"/>
      <c r="W118" s="580"/>
    </row>
    <row r="119" spans="19:23">
      <c r="S119" s="547" t="s">
        <v>335</v>
      </c>
      <c r="U119" s="579"/>
      <c r="V119" s="579"/>
      <c r="W119" s="579"/>
    </row>
    <row r="120" spans="19:23" ht="15.75">
      <c r="S120" s="547" t="s">
        <v>336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262</v>
      </c>
      <c r="U122" s="580"/>
      <c r="V122" s="580"/>
      <c r="W122" s="580"/>
    </row>
    <row r="123" spans="19:23">
      <c r="S123" s="547" t="s">
        <v>201</v>
      </c>
      <c r="U123" s="579"/>
      <c r="V123" s="579"/>
      <c r="W123" s="579"/>
    </row>
    <row r="124" spans="19:23" ht="15.75">
      <c r="S124" s="547" t="s">
        <v>337</v>
      </c>
      <c r="U124" s="580"/>
      <c r="V124" s="580"/>
      <c r="W124" s="580"/>
    </row>
    <row r="125" spans="19:23">
      <c r="S125" s="547" t="s">
        <v>338</v>
      </c>
      <c r="U125" s="579"/>
      <c r="V125" s="579"/>
      <c r="W125" s="579"/>
    </row>
    <row r="126" spans="19:23" ht="15.75">
      <c r="S126" s="547" t="s">
        <v>200</v>
      </c>
      <c r="U126" s="580"/>
      <c r="V126" s="580"/>
      <c r="W126" s="580"/>
    </row>
    <row r="127" spans="19:23">
      <c r="S127" s="547" t="s">
        <v>339</v>
      </c>
      <c r="U127" s="579"/>
      <c r="V127" s="579"/>
      <c r="W127" s="579"/>
    </row>
    <row r="128" spans="19:23" ht="15.75">
      <c r="S128" s="547" t="s">
        <v>222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201</v>
      </c>
      <c r="U130" s="580"/>
      <c r="V130" s="580"/>
      <c r="W130" s="580"/>
    </row>
    <row r="131" spans="19:23">
      <c r="S131" s="547" t="s">
        <v>340</v>
      </c>
      <c r="U131" s="579"/>
      <c r="V131" s="579"/>
      <c r="W131" s="579"/>
    </row>
    <row r="132" spans="19:23" ht="15.75">
      <c r="S132" s="547" t="s">
        <v>341</v>
      </c>
      <c r="U132" s="580"/>
      <c r="V132" s="580"/>
      <c r="W132" s="580"/>
    </row>
    <row r="133" spans="19:23">
      <c r="S133" s="547" t="s">
        <v>200</v>
      </c>
      <c r="U133" s="579"/>
      <c r="V133" s="579"/>
      <c r="W133" s="579"/>
    </row>
    <row r="134" spans="19:23" ht="15.75">
      <c r="S134" s="547" t="s">
        <v>342</v>
      </c>
      <c r="U134" s="580"/>
      <c r="V134" s="580"/>
      <c r="W134" s="580"/>
    </row>
    <row r="135" spans="19:23">
      <c r="S135" s="547" t="s">
        <v>225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263</v>
      </c>
      <c r="U137" s="579"/>
      <c r="V137" s="579"/>
      <c r="W137" s="579"/>
    </row>
    <row r="138" spans="19:23" ht="15.75">
      <c r="S138" s="547" t="s">
        <v>201</v>
      </c>
      <c r="U138" s="580"/>
      <c r="V138" s="580"/>
      <c r="W138" s="580"/>
    </row>
    <row r="139" spans="19:23">
      <c r="S139" s="547" t="s">
        <v>343</v>
      </c>
      <c r="U139" s="579"/>
      <c r="V139" s="579"/>
      <c r="W139" s="579"/>
    </row>
    <row r="140" spans="19:23" ht="15.75">
      <c r="S140" s="547" t="s">
        <v>344</v>
      </c>
      <c r="U140" s="580"/>
      <c r="V140" s="580"/>
      <c r="W140" s="580"/>
    </row>
    <row r="141" spans="19:23">
      <c r="S141" s="547" t="s">
        <v>200</v>
      </c>
      <c r="U141" s="579"/>
      <c r="V141" s="579"/>
      <c r="W141" s="579"/>
    </row>
    <row r="142" spans="19:23" ht="15.75">
      <c r="S142" s="547" t="s">
        <v>345</v>
      </c>
      <c r="U142" s="580"/>
      <c r="V142" s="580"/>
      <c r="W142" s="580"/>
    </row>
    <row r="143" spans="19:23">
      <c r="S143" s="547" t="s">
        <v>346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201</v>
      </c>
      <c r="U145" s="579"/>
      <c r="V145" s="579"/>
      <c r="W145" s="579"/>
    </row>
    <row r="146" spans="19:23" ht="15.75">
      <c r="S146" s="547" t="s">
        <v>347</v>
      </c>
      <c r="U146" s="580"/>
      <c r="V146" s="580"/>
      <c r="W146" s="580"/>
    </row>
    <row r="147" spans="19:23">
      <c r="S147" s="547" t="s">
        <v>216</v>
      </c>
      <c r="U147" s="579"/>
      <c r="V147" s="579"/>
      <c r="W147" s="579"/>
    </row>
    <row r="148" spans="19:23" ht="15.75">
      <c r="S148" s="547" t="s">
        <v>200</v>
      </c>
      <c r="U148" s="580"/>
      <c r="V148" s="580"/>
      <c r="W148" s="580"/>
    </row>
    <row r="149" spans="19:23">
      <c r="S149" s="547" t="s">
        <v>348</v>
      </c>
      <c r="U149" s="579"/>
      <c r="V149" s="579"/>
      <c r="W149" s="579"/>
    </row>
    <row r="150" spans="19:23" ht="15.75">
      <c r="S150" s="547" t="s">
        <v>349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264</v>
      </c>
      <c r="U152" s="580"/>
      <c r="V152" s="580"/>
      <c r="W152" s="580"/>
    </row>
    <row r="153" spans="19:23">
      <c r="S153" s="547" t="s">
        <v>201</v>
      </c>
      <c r="U153" s="579"/>
      <c r="V153" s="579"/>
      <c r="W153" s="579"/>
    </row>
    <row r="154" spans="19:23" ht="15.75">
      <c r="S154" s="547" t="s">
        <v>350</v>
      </c>
      <c r="U154" s="580"/>
      <c r="V154" s="580"/>
      <c r="W154" s="580"/>
    </row>
    <row r="155" spans="19:23">
      <c r="S155" s="547" t="s">
        <v>351</v>
      </c>
      <c r="U155" s="579"/>
      <c r="V155" s="579"/>
      <c r="W155" s="579"/>
    </row>
    <row r="156" spans="19:23" ht="15.75">
      <c r="S156" s="547" t="s">
        <v>200</v>
      </c>
      <c r="U156" s="580"/>
      <c r="V156" s="580"/>
      <c r="W156" s="580"/>
    </row>
    <row r="157" spans="19:23">
      <c r="S157" s="547" t="s">
        <v>352</v>
      </c>
      <c r="U157" s="579"/>
      <c r="V157" s="579"/>
      <c r="W157" s="579"/>
    </row>
    <row r="158" spans="19:23" ht="15.75">
      <c r="S158" s="547" t="s">
        <v>353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201</v>
      </c>
      <c r="U160" s="580"/>
      <c r="V160" s="580"/>
      <c r="W160" s="580"/>
    </row>
    <row r="161" spans="19:23">
      <c r="S161" s="547" t="s">
        <v>354</v>
      </c>
      <c r="U161" s="579"/>
      <c r="V161" s="579"/>
      <c r="W161" s="579"/>
    </row>
    <row r="162" spans="19:23" ht="15.75">
      <c r="S162" s="547" t="s">
        <v>355</v>
      </c>
      <c r="U162" s="580"/>
      <c r="V162" s="580"/>
      <c r="W162" s="580"/>
    </row>
    <row r="163" spans="19:23">
      <c r="S163" s="547" t="s">
        <v>200</v>
      </c>
      <c r="U163" s="579"/>
      <c r="V163" s="579"/>
      <c r="W163" s="579"/>
    </row>
    <row r="164" spans="19:23" ht="15.75">
      <c r="S164" s="547" t="s">
        <v>356</v>
      </c>
      <c r="U164" s="580"/>
      <c r="V164" s="580"/>
      <c r="W164" s="580"/>
    </row>
    <row r="165" spans="19:23">
      <c r="S165" s="547" t="s">
        <v>357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265</v>
      </c>
      <c r="U167" s="579"/>
      <c r="V167" s="579"/>
      <c r="W167" s="579"/>
    </row>
    <row r="168" spans="19:23" ht="15.75">
      <c r="S168" s="547" t="s">
        <v>201</v>
      </c>
      <c r="U168" s="580"/>
      <c r="V168" s="580"/>
      <c r="W168" s="580"/>
    </row>
    <row r="169" spans="19:23">
      <c r="S169" s="547" t="s">
        <v>358</v>
      </c>
      <c r="U169" s="579"/>
      <c r="V169" s="579"/>
      <c r="W169" s="579"/>
    </row>
    <row r="170" spans="19:23" ht="15.75">
      <c r="S170" s="547" t="s">
        <v>359</v>
      </c>
      <c r="U170" s="580"/>
      <c r="V170" s="580"/>
      <c r="W170" s="580"/>
    </row>
    <row r="171" spans="19:23">
      <c r="S171" s="547" t="s">
        <v>200</v>
      </c>
      <c r="U171" s="579"/>
      <c r="V171" s="579"/>
      <c r="W171" s="579"/>
    </row>
    <row r="172" spans="19:23" ht="15.75">
      <c r="S172" s="547" t="s">
        <v>360</v>
      </c>
      <c r="U172" s="580"/>
      <c r="V172" s="580"/>
      <c r="W172" s="580"/>
    </row>
    <row r="173" spans="19:23">
      <c r="S173" s="547" t="s">
        <v>361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201</v>
      </c>
      <c r="U175" s="579"/>
      <c r="V175" s="579"/>
      <c r="W175" s="579"/>
    </row>
    <row r="176" spans="19:23" ht="15.75">
      <c r="S176" s="547" t="s">
        <v>362</v>
      </c>
      <c r="U176" s="580"/>
      <c r="V176" s="580"/>
      <c r="W176" s="580"/>
    </row>
    <row r="177" spans="19:23">
      <c r="S177" s="547" t="s">
        <v>363</v>
      </c>
      <c r="U177" s="579"/>
      <c r="V177" s="579"/>
      <c r="W177" s="579"/>
    </row>
    <row r="178" spans="19:23" ht="15.75">
      <c r="S178" s="548" t="s">
        <v>266</v>
      </c>
      <c r="U178" s="580"/>
      <c r="V178" s="580"/>
      <c r="W178" s="580"/>
    </row>
    <row r="179" spans="19:23">
      <c r="S179" s="547" t="s">
        <v>200</v>
      </c>
      <c r="U179" s="579"/>
      <c r="V179" s="579"/>
      <c r="W179" s="579"/>
    </row>
    <row r="180" spans="19:23" ht="15.75">
      <c r="S180" s="547" t="s">
        <v>364</v>
      </c>
      <c r="U180" s="580"/>
      <c r="V180" s="580"/>
      <c r="W180" s="580"/>
    </row>
    <row r="181" spans="19:23">
      <c r="S181" s="576" t="s">
        <v>365</v>
      </c>
      <c r="U181" s="579"/>
      <c r="V181" s="579"/>
      <c r="W181" s="579"/>
    </row>
    <row r="182" spans="19:23" ht="15.75">
      <c r="S182" s="547" t="s">
        <v>201</v>
      </c>
      <c r="U182" s="580"/>
      <c r="V182" s="580"/>
      <c r="W182" s="580"/>
    </row>
    <row r="183" spans="19:23">
      <c r="S183" s="547" t="s">
        <v>366</v>
      </c>
      <c r="U183" s="579"/>
      <c r="V183" s="579"/>
      <c r="W183" s="579"/>
    </row>
    <row r="184" spans="19:23" ht="15.75">
      <c r="S184" s="547" t="s">
        <v>367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200</v>
      </c>
      <c r="U186" s="580"/>
      <c r="V186" s="580"/>
      <c r="W186" s="580"/>
    </row>
    <row r="187" spans="19:23">
      <c r="S187" s="547" t="s">
        <v>368</v>
      </c>
      <c r="U187" s="579"/>
      <c r="V187" s="579"/>
      <c r="W187" s="579"/>
    </row>
    <row r="188" spans="19:23" ht="15.75">
      <c r="S188" s="547" t="s">
        <v>369</v>
      </c>
      <c r="U188" s="580"/>
      <c r="V188" s="580"/>
      <c r="W188" s="580"/>
    </row>
    <row r="189" spans="19:23">
      <c r="S189" s="547" t="s">
        <v>201</v>
      </c>
      <c r="U189" s="579"/>
      <c r="V189" s="579"/>
      <c r="W189" s="579"/>
    </row>
    <row r="190" spans="19:23" ht="15.75">
      <c r="S190" s="547" t="s">
        <v>370</v>
      </c>
      <c r="U190" s="580"/>
      <c r="V190" s="580"/>
      <c r="W190" s="580"/>
    </row>
    <row r="191" spans="19:23">
      <c r="S191" s="547" t="s">
        <v>371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267</v>
      </c>
      <c r="U193" s="579"/>
      <c r="V193" s="579"/>
      <c r="W193" s="579"/>
    </row>
    <row r="194" spans="19:23" ht="15.75">
      <c r="S194" s="547" t="s">
        <v>200</v>
      </c>
      <c r="U194" s="580"/>
      <c r="V194" s="580"/>
      <c r="W194" s="580"/>
    </row>
    <row r="195" spans="19:23">
      <c r="S195" s="547" t="s">
        <v>372</v>
      </c>
      <c r="U195" s="579"/>
      <c r="V195" s="579"/>
      <c r="W195" s="579"/>
    </row>
    <row r="196" spans="19:23" ht="15.75">
      <c r="S196" s="547" t="s">
        <v>373</v>
      </c>
      <c r="U196" s="580"/>
      <c r="V196" s="580"/>
      <c r="W196" s="580"/>
    </row>
    <row r="197" spans="19:23">
      <c r="S197" s="547" t="s">
        <v>201</v>
      </c>
      <c r="U197" s="579"/>
      <c r="V197" s="579"/>
      <c r="W197" s="579"/>
    </row>
    <row r="198" spans="19:23" ht="15.75">
      <c r="S198" s="547" t="s">
        <v>374</v>
      </c>
      <c r="U198" s="580"/>
      <c r="V198" s="580"/>
      <c r="W198" s="580"/>
    </row>
    <row r="199" spans="19:23">
      <c r="S199" s="547" t="s">
        <v>375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200</v>
      </c>
      <c r="U201" s="579"/>
      <c r="V201" s="579"/>
      <c r="W201" s="579"/>
    </row>
    <row r="202" spans="19:23" ht="15.75">
      <c r="S202" s="547" t="s">
        <v>376</v>
      </c>
      <c r="U202" s="580"/>
      <c r="V202" s="580"/>
      <c r="W202" s="580"/>
    </row>
    <row r="203" spans="19:23">
      <c r="S203" s="547" t="s">
        <v>377</v>
      </c>
      <c r="U203" s="579"/>
      <c r="V203" s="579"/>
      <c r="W203" s="579"/>
    </row>
    <row r="204" spans="19:23" ht="15.75">
      <c r="S204" s="547" t="s">
        <v>201</v>
      </c>
      <c r="U204" s="580"/>
      <c r="V204" s="580"/>
      <c r="W204" s="580"/>
    </row>
    <row r="205" spans="19:23">
      <c r="S205" s="547" t="s">
        <v>378</v>
      </c>
      <c r="U205" s="579"/>
      <c r="V205" s="579"/>
      <c r="W205" s="579"/>
    </row>
    <row r="206" spans="19:23" ht="15.75">
      <c r="S206" s="547" t="s">
        <v>379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268</v>
      </c>
      <c r="U208" s="580"/>
      <c r="V208" s="580"/>
      <c r="W208" s="580"/>
    </row>
    <row r="209" spans="19:23">
      <c r="S209" s="547" t="s">
        <v>200</v>
      </c>
      <c r="U209" s="579"/>
      <c r="V209" s="579"/>
      <c r="W209" s="579"/>
    </row>
    <row r="210" spans="19:23" ht="15.75">
      <c r="S210" s="547" t="s">
        <v>380</v>
      </c>
      <c r="U210" s="580"/>
      <c r="V210" s="580"/>
      <c r="W210" s="580"/>
    </row>
    <row r="211" spans="19:23">
      <c r="S211" s="547" t="s">
        <v>381</v>
      </c>
      <c r="U211" s="579"/>
      <c r="V211" s="579"/>
      <c r="W211" s="579"/>
    </row>
    <row r="212" spans="19:23" ht="15.75">
      <c r="S212" s="547" t="s">
        <v>201</v>
      </c>
      <c r="U212" s="580"/>
      <c r="V212" s="580"/>
      <c r="W212" s="580"/>
    </row>
    <row r="213" spans="19:23">
      <c r="S213" s="547" t="s">
        <v>382</v>
      </c>
      <c r="U213" s="579"/>
      <c r="V213" s="579"/>
      <c r="W213" s="579"/>
    </row>
    <row r="214" spans="19:23" ht="15.75">
      <c r="S214" s="547" t="s">
        <v>383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200</v>
      </c>
      <c r="U216" s="580"/>
      <c r="V216" s="580"/>
      <c r="W216" s="580"/>
    </row>
    <row r="217" spans="19:23">
      <c r="S217" s="547" t="s">
        <v>384</v>
      </c>
      <c r="U217" s="579"/>
      <c r="V217" s="579"/>
      <c r="W217" s="579"/>
    </row>
    <row r="218" spans="19:23" ht="15.75">
      <c r="S218" s="547" t="s">
        <v>385</v>
      </c>
      <c r="U218" s="580"/>
      <c r="V218" s="580"/>
      <c r="W218" s="580"/>
    </row>
    <row r="219" spans="19:23">
      <c r="S219" s="547" t="s">
        <v>201</v>
      </c>
      <c r="U219" s="579"/>
      <c r="V219" s="579"/>
      <c r="W219" s="579"/>
    </row>
    <row r="220" spans="19:23" ht="15.75">
      <c r="S220" s="547" t="s">
        <v>386</v>
      </c>
      <c r="U220" s="580"/>
      <c r="V220" s="580"/>
      <c r="W220" s="580"/>
    </row>
    <row r="221" spans="19:23">
      <c r="S221" s="547" t="s">
        <v>387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269</v>
      </c>
      <c r="U223" s="579"/>
      <c r="V223" s="579"/>
      <c r="W223" s="579"/>
    </row>
    <row r="224" spans="19:23" ht="15.75">
      <c r="S224" s="547" t="s">
        <v>200</v>
      </c>
      <c r="U224" s="580"/>
      <c r="V224" s="580"/>
      <c r="W224" s="580"/>
    </row>
    <row r="225" spans="19:23">
      <c r="S225" s="547" t="s">
        <v>388</v>
      </c>
      <c r="U225" s="579"/>
      <c r="V225" s="579"/>
      <c r="W225" s="579"/>
    </row>
    <row r="226" spans="19:23" ht="15.75">
      <c r="S226" s="547" t="s">
        <v>389</v>
      </c>
      <c r="U226" s="580"/>
      <c r="V226" s="580"/>
      <c r="W226" s="580"/>
    </row>
    <row r="227" spans="19:23">
      <c r="S227" s="547" t="s">
        <v>201</v>
      </c>
      <c r="U227" s="579"/>
      <c r="V227" s="579"/>
      <c r="W227" s="579"/>
    </row>
    <row r="228" spans="19:23" ht="15.75">
      <c r="S228" s="547" t="s">
        <v>390</v>
      </c>
      <c r="U228" s="580"/>
      <c r="V228" s="580"/>
      <c r="W228" s="580"/>
    </row>
    <row r="229" spans="19:23">
      <c r="S229" s="547" t="s">
        <v>391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200</v>
      </c>
      <c r="U231" s="579"/>
      <c r="V231" s="579"/>
      <c r="W231" s="579"/>
    </row>
    <row r="232" spans="19:23" ht="15.75">
      <c r="S232" s="547" t="s">
        <v>392</v>
      </c>
      <c r="U232" s="580"/>
      <c r="V232" s="580"/>
      <c r="W232" s="580"/>
    </row>
    <row r="233" spans="19:23">
      <c r="S233" s="547" t="s">
        <v>393</v>
      </c>
      <c r="U233" s="579"/>
      <c r="V233" s="579"/>
      <c r="W233" s="579"/>
    </row>
    <row r="234" spans="19:23" ht="15.75">
      <c r="S234" s="547" t="s">
        <v>201</v>
      </c>
      <c r="U234" s="580"/>
      <c r="V234" s="580"/>
      <c r="W234" s="580"/>
    </row>
    <row r="235" spans="19:23">
      <c r="S235" s="547" t="s">
        <v>394</v>
      </c>
      <c r="U235" s="579"/>
      <c r="V235" s="579"/>
      <c r="W235" s="579"/>
    </row>
    <row r="236" spans="19:23" ht="15.75">
      <c r="S236" s="547" t="s">
        <v>224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270</v>
      </c>
      <c r="U238" s="580"/>
      <c r="V238" s="580"/>
      <c r="W238" s="580"/>
    </row>
    <row r="239" spans="19:23">
      <c r="S239" s="547" t="s">
        <v>200</v>
      </c>
      <c r="U239" s="579"/>
      <c r="V239" s="579"/>
      <c r="W239" s="579"/>
    </row>
    <row r="240" spans="19:23" ht="15.75">
      <c r="S240" s="547" t="s">
        <v>395</v>
      </c>
      <c r="U240" s="580"/>
      <c r="V240" s="580"/>
      <c r="W240" s="580"/>
    </row>
    <row r="241" spans="19:23">
      <c r="S241" s="547" t="s">
        <v>211</v>
      </c>
      <c r="U241" s="579"/>
      <c r="V241" s="579"/>
      <c r="W241" s="579"/>
    </row>
    <row r="242" spans="19:23" ht="15.75">
      <c r="S242" s="547" t="s">
        <v>201</v>
      </c>
      <c r="U242" s="580"/>
      <c r="V242" s="580"/>
      <c r="W242" s="580"/>
    </row>
    <row r="243" spans="19:23">
      <c r="S243" s="547" t="s">
        <v>396</v>
      </c>
      <c r="U243" s="579"/>
      <c r="V243" s="579"/>
      <c r="W243" s="579"/>
    </row>
    <row r="244" spans="19:23" ht="15.75">
      <c r="S244" s="547" t="s">
        <v>344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200</v>
      </c>
      <c r="U246" s="580"/>
      <c r="V246" s="580"/>
      <c r="W246" s="580"/>
    </row>
    <row r="247" spans="19:23">
      <c r="S247" s="547" t="s">
        <v>397</v>
      </c>
      <c r="U247" s="579"/>
      <c r="V247" s="579"/>
      <c r="W247" s="579"/>
    </row>
    <row r="248" spans="19:23" ht="15.75">
      <c r="S248" s="547" t="s">
        <v>398</v>
      </c>
      <c r="U248" s="580"/>
      <c r="V248" s="580"/>
      <c r="W248" s="580"/>
    </row>
    <row r="249" spans="19:23">
      <c r="S249" s="547" t="s">
        <v>201</v>
      </c>
      <c r="U249" s="579"/>
      <c r="V249" s="579"/>
      <c r="W249" s="579"/>
    </row>
    <row r="250" spans="19:23" ht="15.75">
      <c r="S250" s="547" t="s">
        <v>399</v>
      </c>
      <c r="U250" s="580"/>
      <c r="V250" s="580"/>
      <c r="W250" s="580"/>
    </row>
    <row r="251" spans="19:23">
      <c r="S251" s="547" t="s">
        <v>400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271</v>
      </c>
      <c r="U253" s="579"/>
      <c r="V253" s="579"/>
      <c r="W253" s="579"/>
    </row>
    <row r="254" spans="19:23" ht="15.75">
      <c r="S254" s="547" t="s">
        <v>200</v>
      </c>
      <c r="U254" s="580"/>
      <c r="V254" s="580"/>
      <c r="W254" s="580"/>
    </row>
    <row r="255" spans="19:23">
      <c r="S255" s="547" t="s">
        <v>401</v>
      </c>
      <c r="U255" s="579"/>
      <c r="V255" s="579"/>
      <c r="W255" s="579"/>
    </row>
    <row r="256" spans="19:23" ht="15.75">
      <c r="S256" s="547" t="s">
        <v>203</v>
      </c>
      <c r="U256" s="580"/>
      <c r="V256" s="580"/>
      <c r="W256" s="580"/>
    </row>
    <row r="257" spans="19:23">
      <c r="S257" s="547" t="s">
        <v>201</v>
      </c>
      <c r="U257" s="579"/>
      <c r="V257" s="579"/>
      <c r="W257" s="579"/>
    </row>
    <row r="258" spans="19:23" ht="15.75">
      <c r="S258" s="547" t="s">
        <v>402</v>
      </c>
      <c r="U258" s="580"/>
      <c r="V258" s="580"/>
      <c r="W258" s="580"/>
    </row>
    <row r="259" spans="19:23">
      <c r="S259" s="547" t="s">
        <v>205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200</v>
      </c>
      <c r="U261" s="579"/>
      <c r="V261" s="579"/>
      <c r="W261" s="579"/>
    </row>
    <row r="262" spans="19:23" ht="15.75">
      <c r="S262" s="547" t="s">
        <v>403</v>
      </c>
      <c r="U262" s="580"/>
      <c r="V262" s="580"/>
      <c r="W262" s="580"/>
    </row>
    <row r="263" spans="19:23">
      <c r="S263" s="547" t="s">
        <v>404</v>
      </c>
      <c r="U263" s="579"/>
      <c r="V263" s="579"/>
      <c r="W263" s="579"/>
    </row>
    <row r="264" spans="19:23" ht="15.75">
      <c r="S264" s="547" t="s">
        <v>201</v>
      </c>
      <c r="U264" s="580"/>
      <c r="V264" s="580"/>
      <c r="W264" s="580"/>
    </row>
    <row r="265" spans="19:23">
      <c r="S265" s="547" t="s">
        <v>405</v>
      </c>
      <c r="U265" s="579"/>
      <c r="V265" s="579"/>
      <c r="W265" s="579"/>
    </row>
    <row r="266" spans="19:23" ht="15.75">
      <c r="S266" s="547" t="s">
        <v>220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272</v>
      </c>
      <c r="U268" s="580"/>
      <c r="V268" s="580"/>
      <c r="W268" s="580"/>
    </row>
    <row r="269" spans="19:23">
      <c r="S269" s="547" t="s">
        <v>200</v>
      </c>
      <c r="U269" s="579"/>
      <c r="V269" s="579"/>
      <c r="W269" s="579"/>
    </row>
    <row r="270" spans="19:23" ht="15.75">
      <c r="S270" s="547" t="s">
        <v>406</v>
      </c>
      <c r="U270" s="580"/>
      <c r="V270" s="580"/>
      <c r="W270" s="580"/>
    </row>
    <row r="271" spans="19:23">
      <c r="S271" s="547" t="s">
        <v>407</v>
      </c>
      <c r="U271" s="579"/>
      <c r="V271" s="579"/>
      <c r="W271" s="579"/>
    </row>
    <row r="272" spans="19:23" ht="15.75">
      <c r="S272" s="547" t="s">
        <v>201</v>
      </c>
      <c r="U272" s="580"/>
      <c r="V272" s="580"/>
      <c r="W272" s="580"/>
    </row>
    <row r="273" spans="19:23">
      <c r="S273" s="547" t="s">
        <v>408</v>
      </c>
      <c r="U273" s="579"/>
      <c r="V273" s="579"/>
      <c r="W273" s="579"/>
    </row>
    <row r="274" spans="19:23" ht="15.75">
      <c r="S274" s="547" t="s">
        <v>409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200</v>
      </c>
      <c r="U276" s="580"/>
      <c r="V276" s="580"/>
      <c r="W276" s="580"/>
    </row>
    <row r="277" spans="19:23">
      <c r="S277" s="547" t="s">
        <v>410</v>
      </c>
      <c r="U277" s="579"/>
      <c r="V277" s="579"/>
      <c r="W277" s="579"/>
    </row>
    <row r="278" spans="19:23" ht="15.75">
      <c r="S278" s="547" t="s">
        <v>204</v>
      </c>
      <c r="U278" s="580"/>
      <c r="V278" s="580"/>
      <c r="W278" s="580"/>
    </row>
    <row r="279" spans="19:23">
      <c r="S279" s="547" t="s">
        <v>201</v>
      </c>
      <c r="U279" s="579"/>
      <c r="V279" s="579"/>
      <c r="W279" s="579"/>
    </row>
    <row r="280" spans="19:23" ht="15.75">
      <c r="S280" s="547" t="s">
        <v>411</v>
      </c>
      <c r="U280" s="580"/>
      <c r="V280" s="580"/>
      <c r="W280" s="580"/>
    </row>
    <row r="281" spans="19:23">
      <c r="S281" s="547" t="s">
        <v>412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273</v>
      </c>
      <c r="U283" s="579"/>
      <c r="V283" s="579"/>
      <c r="W283" s="579"/>
    </row>
    <row r="284" spans="19:23" ht="15.75">
      <c r="S284" s="547" t="s">
        <v>200</v>
      </c>
      <c r="U284" s="580"/>
      <c r="V284" s="580"/>
      <c r="W284" s="580"/>
    </row>
    <row r="285" spans="19:23">
      <c r="S285" s="547" t="s">
        <v>413</v>
      </c>
      <c r="U285" s="579"/>
      <c r="V285" s="579"/>
      <c r="W285" s="579"/>
    </row>
    <row r="286" spans="19:23" ht="15.75">
      <c r="S286" s="547" t="s">
        <v>414</v>
      </c>
      <c r="U286" s="580"/>
      <c r="V286" s="580"/>
      <c r="W286" s="580"/>
    </row>
    <row r="287" spans="19:23">
      <c r="S287" s="547" t="s">
        <v>201</v>
      </c>
      <c r="U287" s="579"/>
      <c r="V287" s="579"/>
      <c r="W287" s="579"/>
    </row>
    <row r="288" spans="19:23" ht="15.75">
      <c r="S288" s="547" t="s">
        <v>415</v>
      </c>
      <c r="U288" s="580"/>
      <c r="V288" s="580"/>
      <c r="W288" s="580"/>
    </row>
    <row r="289" spans="19:23">
      <c r="S289" s="547" t="s">
        <v>416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200</v>
      </c>
      <c r="U291" s="579"/>
      <c r="V291" s="579"/>
      <c r="W291" s="579"/>
    </row>
    <row r="292" spans="19:23" ht="15.75">
      <c r="S292" s="547" t="s">
        <v>417</v>
      </c>
      <c r="U292" s="580"/>
      <c r="V292" s="580"/>
      <c r="W292" s="580"/>
    </row>
    <row r="293" spans="19:23">
      <c r="S293" s="547" t="s">
        <v>418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274</v>
      </c>
      <c r="U295" s="579"/>
      <c r="V295" s="579"/>
      <c r="W295" s="579"/>
    </row>
    <row r="296" spans="19:23" ht="15.75">
      <c r="S296" s="547" t="s">
        <v>201</v>
      </c>
      <c r="U296" s="580"/>
      <c r="V296" s="580"/>
      <c r="W296" s="580"/>
    </row>
    <row r="297" spans="19:23">
      <c r="S297" s="576" t="s">
        <v>419</v>
      </c>
      <c r="U297" s="579"/>
      <c r="V297" s="579"/>
      <c r="W297" s="579"/>
    </row>
    <row r="298" spans="19:23" ht="15.75">
      <c r="S298" s="547" t="s">
        <v>420</v>
      </c>
      <c r="U298" s="580"/>
      <c r="V298" s="580"/>
      <c r="W298" s="580"/>
    </row>
    <row r="299" spans="19:23">
      <c r="S299" s="547" t="s">
        <v>200</v>
      </c>
      <c r="U299" s="579"/>
      <c r="V299" s="579"/>
      <c r="W299" s="579"/>
    </row>
    <row r="300" spans="19:23" ht="15.75">
      <c r="S300" s="547" t="s">
        <v>421</v>
      </c>
      <c r="U300" s="580"/>
      <c r="V300" s="580"/>
      <c r="W300" s="580"/>
    </row>
    <row r="301" spans="19:23">
      <c r="S301" s="547" t="s">
        <v>422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201</v>
      </c>
      <c r="U303" s="579"/>
      <c r="V303" s="579"/>
      <c r="W303" s="579"/>
    </row>
    <row r="304" spans="19:23" ht="15.75">
      <c r="S304" s="547" t="s">
        <v>423</v>
      </c>
      <c r="U304" s="580"/>
      <c r="V304" s="580"/>
      <c r="W304" s="580"/>
    </row>
    <row r="305" spans="19:23">
      <c r="S305" s="547" t="s">
        <v>424</v>
      </c>
      <c r="U305" s="579"/>
      <c r="V305" s="579"/>
      <c r="W305" s="579"/>
    </row>
    <row r="306" spans="19:23" ht="15.75">
      <c r="S306" s="547" t="s">
        <v>200</v>
      </c>
      <c r="U306" s="580"/>
      <c r="V306" s="580"/>
      <c r="W306" s="580"/>
    </row>
    <row r="307" spans="19:23">
      <c r="S307" s="547" t="s">
        <v>425</v>
      </c>
      <c r="U307" s="579"/>
      <c r="V307" s="579"/>
      <c r="W307" s="579"/>
    </row>
    <row r="308" spans="19:23" ht="15.75">
      <c r="S308" s="547" t="s">
        <v>219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275</v>
      </c>
      <c r="U310" s="580"/>
      <c r="V310" s="580"/>
      <c r="W310" s="580"/>
    </row>
    <row r="311" spans="19:23">
      <c r="S311" s="547" t="s">
        <v>201</v>
      </c>
      <c r="U311" s="579"/>
      <c r="V311" s="579"/>
      <c r="W311" s="579"/>
    </row>
    <row r="312" spans="19:23" ht="15.75">
      <c r="S312" s="576" t="s">
        <v>426</v>
      </c>
      <c r="U312" s="580"/>
      <c r="V312" s="580"/>
      <c r="W312" s="580"/>
    </row>
    <row r="313" spans="19:23">
      <c r="S313" s="582" t="s">
        <v>427</v>
      </c>
      <c r="U313" s="579"/>
      <c r="V313" s="579"/>
      <c r="W313" s="579"/>
    </row>
    <row r="314" spans="19:23" ht="15.75">
      <c r="S314" s="547" t="s">
        <v>200</v>
      </c>
      <c r="U314" s="580"/>
      <c r="V314" s="580"/>
      <c r="W314" s="580"/>
    </row>
    <row r="315" spans="19:23">
      <c r="S315" s="547" t="s">
        <v>428</v>
      </c>
      <c r="U315" s="579"/>
      <c r="V315" s="579"/>
      <c r="W315" s="579"/>
    </row>
    <row r="316" spans="19:23" ht="15.75">
      <c r="S316" s="547" t="s">
        <v>422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201</v>
      </c>
      <c r="U318" s="580"/>
      <c r="V318" s="580"/>
      <c r="W318" s="580"/>
    </row>
    <row r="319" spans="19:23">
      <c r="S319" s="547" t="s">
        <v>429</v>
      </c>
      <c r="U319" s="579"/>
      <c r="V319" s="579"/>
      <c r="W319" s="579"/>
    </row>
    <row r="320" spans="19:23" ht="15.75">
      <c r="S320" s="547" t="s">
        <v>424</v>
      </c>
      <c r="U320" s="580"/>
      <c r="V320" s="580"/>
      <c r="W320" s="580"/>
    </row>
    <row r="321" spans="19:23">
      <c r="S321" s="547" t="s">
        <v>200</v>
      </c>
      <c r="U321" s="579"/>
      <c r="V321" s="579"/>
      <c r="W321" s="579"/>
    </row>
    <row r="322" spans="19:23" ht="15.75">
      <c r="S322" s="547" t="s">
        <v>430</v>
      </c>
      <c r="U322" s="580"/>
      <c r="V322" s="580"/>
      <c r="W322" s="580"/>
    </row>
    <row r="323" spans="19:23">
      <c r="S323" s="547" t="s">
        <v>431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276</v>
      </c>
      <c r="U325" s="579"/>
      <c r="V325" s="579"/>
      <c r="W325" s="579"/>
    </row>
    <row r="326" spans="19:23" ht="15.75">
      <c r="S326" s="547" t="s">
        <v>201</v>
      </c>
      <c r="U326" s="580"/>
      <c r="V326" s="580"/>
      <c r="W326" s="580"/>
    </row>
    <row r="327" spans="19:23">
      <c r="S327" s="547" t="s">
        <v>199</v>
      </c>
      <c r="U327" s="579"/>
      <c r="V327" s="579"/>
      <c r="W327" s="579"/>
    </row>
    <row r="328" spans="19:23" ht="15.75">
      <c r="S328" s="547" t="s">
        <v>210</v>
      </c>
      <c r="U328" s="580"/>
      <c r="V328" s="580"/>
      <c r="W328" s="580"/>
    </row>
    <row r="329" spans="19:23">
      <c r="S329" s="547" t="s">
        <v>200</v>
      </c>
      <c r="U329" s="579"/>
      <c r="V329" s="579"/>
      <c r="W329" s="579"/>
    </row>
    <row r="330" spans="19:23" ht="15.75">
      <c r="S330" s="547" t="s">
        <v>432</v>
      </c>
      <c r="U330" s="580"/>
      <c r="V330" s="580"/>
      <c r="W330" s="580"/>
    </row>
    <row r="331" spans="19:23">
      <c r="S331" s="547" t="s">
        <v>295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201</v>
      </c>
      <c r="U333" s="579"/>
      <c r="V333" s="579"/>
      <c r="W333" s="579"/>
    </row>
    <row r="334" spans="19:23" ht="15.75">
      <c r="S334" s="547" t="s">
        <v>433</v>
      </c>
      <c r="U334" s="580"/>
      <c r="V334" s="580"/>
      <c r="W334" s="580"/>
    </row>
    <row r="335" spans="19:23">
      <c r="S335" s="547" t="s">
        <v>434</v>
      </c>
      <c r="U335" s="579"/>
      <c r="V335" s="579"/>
      <c r="W335" s="579"/>
    </row>
    <row r="336" spans="19:23" ht="15.75">
      <c r="S336" s="547" t="s">
        <v>200</v>
      </c>
      <c r="U336" s="580"/>
      <c r="V336" s="580"/>
      <c r="W336" s="580"/>
    </row>
    <row r="337" spans="19:23">
      <c r="S337" s="547" t="s">
        <v>435</v>
      </c>
      <c r="U337" s="579"/>
      <c r="V337" s="579"/>
      <c r="W337" s="579"/>
    </row>
    <row r="338" spans="19:23" ht="15.75">
      <c r="S338" s="547" t="s">
        <v>436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277</v>
      </c>
      <c r="U340" s="580"/>
      <c r="V340" s="580"/>
      <c r="W340" s="580"/>
    </row>
    <row r="341" spans="19:23">
      <c r="S341" s="547" t="s">
        <v>201</v>
      </c>
      <c r="U341" s="579"/>
      <c r="V341" s="579"/>
      <c r="W341" s="579"/>
    </row>
    <row r="342" spans="19:23" ht="15.75">
      <c r="S342" s="547" t="s">
        <v>437</v>
      </c>
      <c r="U342" s="580"/>
      <c r="V342" s="580"/>
      <c r="W342" s="580"/>
    </row>
    <row r="343" spans="19:23">
      <c r="S343" s="547" t="s">
        <v>438</v>
      </c>
      <c r="U343" s="579"/>
      <c r="V343" s="579"/>
      <c r="W343" s="579"/>
    </row>
    <row r="344" spans="19:23" ht="15.75">
      <c r="S344" s="547" t="s">
        <v>200</v>
      </c>
      <c r="U344" s="580"/>
      <c r="V344" s="580"/>
      <c r="W344" s="580"/>
    </row>
    <row r="345" spans="19:23">
      <c r="S345" s="547" t="s">
        <v>439</v>
      </c>
      <c r="U345" s="579"/>
      <c r="V345" s="579"/>
      <c r="W345" s="579"/>
    </row>
    <row r="346" spans="19:23" ht="15.75">
      <c r="S346" s="547" t="s">
        <v>288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201</v>
      </c>
      <c r="U348" s="580"/>
      <c r="V348" s="580"/>
      <c r="W348" s="580"/>
    </row>
    <row r="349" spans="19:23">
      <c r="S349" s="547" t="s">
        <v>334</v>
      </c>
      <c r="U349" s="579"/>
      <c r="V349" s="579"/>
      <c r="W349" s="579"/>
    </row>
    <row r="350" spans="19:23" ht="15.75">
      <c r="S350" s="547" t="s">
        <v>440</v>
      </c>
      <c r="U350" s="580"/>
      <c r="V350" s="580"/>
      <c r="W350" s="580"/>
    </row>
    <row r="351" spans="19:23">
      <c r="S351" s="547" t="s">
        <v>200</v>
      </c>
      <c r="U351" s="579"/>
      <c r="V351" s="579"/>
      <c r="W351" s="579"/>
    </row>
    <row r="352" spans="19:23" ht="15.75">
      <c r="S352" s="547" t="s">
        <v>441</v>
      </c>
      <c r="U352" s="580"/>
      <c r="V352" s="580"/>
      <c r="W352" s="580"/>
    </row>
    <row r="353" spans="19:23">
      <c r="S353" s="547" t="s">
        <v>226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278</v>
      </c>
      <c r="U355" s="579"/>
      <c r="V355" s="579"/>
      <c r="W355" s="579"/>
    </row>
    <row r="356" spans="19:23" ht="15.75">
      <c r="S356" s="547" t="s">
        <v>201</v>
      </c>
      <c r="U356" s="580"/>
      <c r="V356" s="580"/>
      <c r="W356" s="580"/>
    </row>
    <row r="357" spans="19:23">
      <c r="S357" s="547" t="s">
        <v>442</v>
      </c>
      <c r="U357" s="579"/>
      <c r="V357" s="579"/>
      <c r="W357" s="579"/>
    </row>
    <row r="358" spans="19:23" ht="15.75">
      <c r="S358" s="547" t="s">
        <v>338</v>
      </c>
      <c r="U358" s="580"/>
      <c r="V358" s="580"/>
      <c r="W358" s="580"/>
    </row>
    <row r="359" spans="19:23">
      <c r="S359" s="547" t="s">
        <v>200</v>
      </c>
      <c r="U359" s="579"/>
      <c r="V359" s="579"/>
      <c r="W359" s="579"/>
    </row>
    <row r="360" spans="19:23" ht="15.75">
      <c r="S360" s="547" t="s">
        <v>443</v>
      </c>
      <c r="U360" s="580"/>
      <c r="V360" s="580"/>
      <c r="W360" s="580"/>
    </row>
    <row r="361" spans="19:23">
      <c r="S361" s="547" t="s">
        <v>404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201</v>
      </c>
      <c r="U363" s="579"/>
      <c r="V363" s="579"/>
      <c r="W363" s="579"/>
    </row>
    <row r="364" spans="19:23" ht="15.75">
      <c r="S364" s="547" t="s">
        <v>444</v>
      </c>
      <c r="U364" s="580"/>
      <c r="V364" s="580"/>
      <c r="W364" s="580"/>
    </row>
    <row r="365" spans="19:23">
      <c r="S365" s="547" t="s">
        <v>445</v>
      </c>
      <c r="U365" s="579"/>
      <c r="V365" s="579"/>
      <c r="W365" s="579"/>
    </row>
    <row r="366" spans="19:23" ht="15.75">
      <c r="S366" s="547" t="s">
        <v>200</v>
      </c>
      <c r="U366" s="580"/>
      <c r="V366" s="580"/>
      <c r="W366" s="580"/>
    </row>
    <row r="367" spans="19:23">
      <c r="S367" s="547" t="s">
        <v>446</v>
      </c>
      <c r="U367" s="579"/>
      <c r="V367" s="579"/>
      <c r="W367" s="579"/>
    </row>
    <row r="368" spans="19:23" ht="15.75">
      <c r="S368" s="547" t="s">
        <v>447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279</v>
      </c>
      <c r="U370" s="580"/>
      <c r="V370" s="580"/>
      <c r="W370" s="580"/>
    </row>
    <row r="371" spans="19:23">
      <c r="S371" s="547" t="s">
        <v>201</v>
      </c>
      <c r="U371" s="579"/>
      <c r="V371" s="579"/>
      <c r="W371" s="579"/>
    </row>
    <row r="372" spans="19:23" ht="15.75">
      <c r="S372" s="547" t="s">
        <v>448</v>
      </c>
      <c r="U372" s="580"/>
      <c r="V372" s="580"/>
      <c r="W372" s="580"/>
    </row>
    <row r="373" spans="19:23">
      <c r="S373" s="547" t="s">
        <v>449</v>
      </c>
      <c r="U373" s="579"/>
      <c r="V373" s="579"/>
      <c r="W373" s="579"/>
    </row>
    <row r="374" spans="19:23" ht="15.75">
      <c r="S374" s="547" t="s">
        <v>200</v>
      </c>
      <c r="U374" s="580"/>
      <c r="V374" s="580"/>
      <c r="W374" s="580"/>
    </row>
    <row r="375" spans="19:23">
      <c r="S375" s="547" t="s">
        <v>450</v>
      </c>
      <c r="U375" s="579"/>
      <c r="V375" s="579"/>
      <c r="W375" s="579"/>
    </row>
    <row r="376" spans="19:23" ht="15.75">
      <c r="S376" s="547" t="s">
        <v>451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201</v>
      </c>
      <c r="U378" s="580"/>
      <c r="V378" s="580"/>
      <c r="W378" s="580"/>
    </row>
    <row r="379" spans="19:23">
      <c r="S379" s="547" t="s">
        <v>452</v>
      </c>
      <c r="U379" s="579"/>
      <c r="V379" s="579"/>
      <c r="W379" s="579"/>
    </row>
    <row r="380" spans="19:23" ht="15.75">
      <c r="S380" s="547" t="s">
        <v>453</v>
      </c>
      <c r="U380" s="580"/>
      <c r="V380" s="580"/>
      <c r="W380" s="580"/>
    </row>
    <row r="381" spans="19:23">
      <c r="S381" s="547" t="s">
        <v>200</v>
      </c>
      <c r="U381" s="579"/>
      <c r="V381" s="579"/>
      <c r="W381" s="579"/>
    </row>
    <row r="382" spans="19:23" ht="15.75">
      <c r="S382" s="547" t="s">
        <v>454</v>
      </c>
      <c r="U382" s="580"/>
      <c r="V382" s="580"/>
      <c r="W382" s="580"/>
    </row>
    <row r="383" spans="19:23">
      <c r="S383" s="547" t="s">
        <v>455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280</v>
      </c>
      <c r="U385" s="579"/>
      <c r="V385" s="579"/>
      <c r="W385" s="579"/>
    </row>
    <row r="386" spans="19:23" ht="15.75">
      <c r="S386" s="547" t="s">
        <v>201</v>
      </c>
      <c r="U386" s="580"/>
      <c r="V386" s="580"/>
      <c r="W386" s="580"/>
    </row>
    <row r="387" spans="19:23">
      <c r="S387" s="547" t="s">
        <v>456</v>
      </c>
      <c r="U387" s="579"/>
      <c r="V387" s="579"/>
      <c r="W387" s="579"/>
    </row>
    <row r="388" spans="19:23" ht="15.75">
      <c r="S388" s="547" t="s">
        <v>202</v>
      </c>
      <c r="U388" s="580"/>
      <c r="V388" s="580"/>
      <c r="W388" s="580"/>
    </row>
    <row r="389" spans="19:23">
      <c r="S389" s="547" t="s">
        <v>200</v>
      </c>
      <c r="U389" s="579"/>
      <c r="V389" s="579"/>
      <c r="W389" s="579"/>
    </row>
    <row r="390" spans="19:23" ht="15.75">
      <c r="S390" s="547" t="s">
        <v>457</v>
      </c>
      <c r="U390" s="580"/>
      <c r="V390" s="580"/>
      <c r="W390" s="580"/>
    </row>
    <row r="391" spans="19:23">
      <c r="S391" s="547" t="s">
        <v>458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201</v>
      </c>
      <c r="U393" s="579"/>
      <c r="V393" s="579"/>
      <c r="W393" s="579"/>
    </row>
    <row r="394" spans="19:23" ht="15.75">
      <c r="S394" s="547" t="s">
        <v>459</v>
      </c>
      <c r="U394" s="580"/>
      <c r="V394" s="580"/>
      <c r="W394" s="580"/>
    </row>
    <row r="395" spans="19:23">
      <c r="S395" s="547" t="s">
        <v>460</v>
      </c>
      <c r="U395" s="579"/>
      <c r="V395" s="579"/>
      <c r="W395" s="579"/>
    </row>
    <row r="396" spans="19:23" ht="15.75">
      <c r="S396" s="548" t="s">
        <v>281</v>
      </c>
      <c r="U396" s="580"/>
      <c r="V396" s="580"/>
      <c r="W396" s="580"/>
    </row>
    <row r="397" spans="19:23">
      <c r="S397" s="547" t="s">
        <v>200</v>
      </c>
      <c r="U397" s="579"/>
      <c r="V397" s="579"/>
      <c r="W397" s="579"/>
    </row>
    <row r="398" spans="19:23" ht="15.75">
      <c r="S398" s="547" t="s">
        <v>461</v>
      </c>
      <c r="U398" s="580"/>
      <c r="V398" s="580"/>
      <c r="W398" s="580"/>
    </row>
    <row r="399" spans="19:23">
      <c r="S399" s="576" t="s">
        <v>462</v>
      </c>
      <c r="U399" s="579"/>
      <c r="V399" s="579"/>
      <c r="W399" s="579"/>
    </row>
    <row r="400" spans="19:23" ht="15.75">
      <c r="S400" s="547" t="s">
        <v>201</v>
      </c>
      <c r="U400" s="580"/>
      <c r="V400" s="580"/>
      <c r="W400" s="580"/>
    </row>
    <row r="401" spans="19:23">
      <c r="S401" s="547" t="s">
        <v>463</v>
      </c>
      <c r="U401" s="579"/>
      <c r="V401" s="579"/>
      <c r="W401" s="579"/>
    </row>
    <row r="402" spans="19:23" ht="15.75">
      <c r="S402" s="547" t="s">
        <v>213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200</v>
      </c>
      <c r="U404" s="580"/>
      <c r="V404" s="580"/>
      <c r="W404" s="580"/>
    </row>
    <row r="405" spans="19:23">
      <c r="S405" s="547" t="s">
        <v>464</v>
      </c>
      <c r="U405" s="579"/>
      <c r="V405" s="579"/>
      <c r="W405" s="579"/>
    </row>
    <row r="406" spans="19:23" ht="15.75">
      <c r="S406" s="547" t="s">
        <v>212</v>
      </c>
      <c r="U406" s="580"/>
      <c r="V406" s="580"/>
      <c r="W406" s="580"/>
    </row>
    <row r="407" spans="19:23">
      <c r="S407" s="547" t="s">
        <v>201</v>
      </c>
      <c r="U407" s="579"/>
      <c r="V407" s="579"/>
      <c r="W407" s="579"/>
    </row>
    <row r="408" spans="19:23" ht="15.75">
      <c r="S408" s="547" t="s">
        <v>465</v>
      </c>
      <c r="U408" s="580"/>
      <c r="V408" s="580"/>
      <c r="W408" s="580"/>
    </row>
    <row r="409" spans="19:23">
      <c r="S409" s="547" t="s">
        <v>214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282</v>
      </c>
      <c r="U411" s="579"/>
      <c r="V411" s="579"/>
      <c r="W411" s="579"/>
    </row>
    <row r="412" spans="19:23" ht="15.75">
      <c r="S412" s="547" t="s">
        <v>200</v>
      </c>
      <c r="U412" s="580"/>
      <c r="V412" s="580"/>
      <c r="W412" s="580"/>
    </row>
    <row r="413" spans="19:23">
      <c r="S413" s="547" t="s">
        <v>466</v>
      </c>
      <c r="U413" s="579"/>
      <c r="V413" s="579"/>
      <c r="W413" s="579"/>
    </row>
    <row r="414" spans="19:23" ht="15.75">
      <c r="S414" s="576" t="s">
        <v>215</v>
      </c>
      <c r="U414" s="580"/>
      <c r="V414" s="580"/>
      <c r="W414" s="580"/>
    </row>
    <row r="415" spans="19:23">
      <c r="S415" s="547" t="s">
        <v>201</v>
      </c>
      <c r="U415" s="579"/>
      <c r="V415" s="579"/>
      <c r="W415" s="579"/>
    </row>
    <row r="416" spans="19:23" ht="15.75">
      <c r="S416" s="547" t="s">
        <v>467</v>
      </c>
      <c r="U416" s="580"/>
      <c r="V416" s="580"/>
      <c r="W416" s="580"/>
    </row>
    <row r="417" spans="19:23">
      <c r="S417" s="547" t="s">
        <v>468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200</v>
      </c>
      <c r="U419" s="579"/>
      <c r="V419" s="579"/>
      <c r="W419" s="579"/>
    </row>
    <row r="420" spans="19:23" ht="15.75">
      <c r="S420" s="547" t="s">
        <v>469</v>
      </c>
      <c r="U420" s="580"/>
      <c r="V420" s="580"/>
      <c r="W420" s="580"/>
    </row>
    <row r="421" spans="19:23">
      <c r="S421" s="547" t="s">
        <v>470</v>
      </c>
      <c r="U421" s="579"/>
      <c r="V421" s="579"/>
      <c r="W421" s="579"/>
    </row>
    <row r="422" spans="19:23" ht="15.75">
      <c r="S422" s="547" t="s">
        <v>201</v>
      </c>
      <c r="U422" s="580"/>
      <c r="V422" s="580"/>
      <c r="W422" s="580"/>
    </row>
    <row r="423" spans="19:23">
      <c r="S423" s="547" t="s">
        <v>471</v>
      </c>
      <c r="U423" s="579"/>
      <c r="V423" s="579"/>
      <c r="W423" s="579"/>
    </row>
    <row r="424" spans="19:23" ht="15.75">
      <c r="S424" s="547" t="s">
        <v>216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283</v>
      </c>
      <c r="U426" s="580"/>
      <c r="V426" s="580"/>
      <c r="W426" s="580"/>
    </row>
    <row r="427" spans="19:23">
      <c r="S427" s="547" t="s">
        <v>200</v>
      </c>
      <c r="U427" s="579"/>
      <c r="V427" s="579"/>
      <c r="W427" s="579"/>
    </row>
    <row r="428" spans="19:23" ht="15.75">
      <c r="S428" s="547" t="s">
        <v>472</v>
      </c>
      <c r="U428" s="580"/>
      <c r="V428" s="580"/>
      <c r="W428" s="580"/>
    </row>
    <row r="429" spans="19:23">
      <c r="S429" s="547" t="s">
        <v>217</v>
      </c>
      <c r="U429" s="579"/>
      <c r="V429" s="579"/>
      <c r="W429" s="579"/>
    </row>
    <row r="430" spans="19:23" ht="15.75">
      <c r="S430" s="547" t="s">
        <v>201</v>
      </c>
      <c r="U430" s="580"/>
      <c r="V430" s="580"/>
      <c r="W430" s="580"/>
    </row>
    <row r="431" spans="19:23">
      <c r="S431" s="547" t="s">
        <v>473</v>
      </c>
      <c r="U431" s="579"/>
      <c r="V431" s="579"/>
      <c r="W431" s="579"/>
    </row>
    <row r="432" spans="19:23" ht="15.75">
      <c r="S432" s="547" t="s">
        <v>474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200</v>
      </c>
      <c r="U434" s="580"/>
      <c r="V434" s="580"/>
      <c r="W434" s="580"/>
    </row>
    <row r="435" spans="19:23">
      <c r="S435" s="547" t="s">
        <v>475</v>
      </c>
      <c r="U435" s="579"/>
      <c r="V435" s="579"/>
      <c r="W435" s="579"/>
    </row>
    <row r="436" spans="19:23" ht="15.75">
      <c r="S436" s="547" t="s">
        <v>476</v>
      </c>
      <c r="U436" s="580"/>
      <c r="V436" s="580"/>
      <c r="W436" s="580"/>
    </row>
    <row r="437" spans="19:23">
      <c r="S437" s="547" t="s">
        <v>201</v>
      </c>
      <c r="U437" s="579"/>
      <c r="V437" s="579"/>
      <c r="W437" s="579"/>
    </row>
    <row r="438" spans="19:23" ht="15.75">
      <c r="S438" s="547" t="s">
        <v>477</v>
      </c>
      <c r="U438" s="580"/>
      <c r="V438" s="580"/>
      <c r="W438" s="580"/>
    </row>
    <row r="439" spans="19:23">
      <c r="S439" s="547" t="s">
        <v>223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284</v>
      </c>
      <c r="U441" s="579"/>
      <c r="V441" s="579"/>
      <c r="W441" s="579"/>
    </row>
    <row r="442" spans="19:23" ht="15.75">
      <c r="S442" s="547" t="s">
        <v>200</v>
      </c>
      <c r="U442" s="580"/>
      <c r="V442" s="580"/>
      <c r="W442" s="580"/>
    </row>
    <row r="443" spans="19:23">
      <c r="S443" s="547" t="s">
        <v>478</v>
      </c>
      <c r="U443" s="579"/>
      <c r="V443" s="579"/>
      <c r="W443" s="579"/>
    </row>
    <row r="444" spans="19:23" ht="15.75">
      <c r="S444" s="547" t="s">
        <v>288</v>
      </c>
      <c r="U444" s="580"/>
      <c r="V444" s="580"/>
      <c r="W444" s="580"/>
    </row>
    <row r="445" spans="19:23">
      <c r="S445" s="547" t="s">
        <v>201</v>
      </c>
      <c r="U445" s="579"/>
      <c r="V445" s="579"/>
      <c r="W445" s="579"/>
    </row>
    <row r="446" spans="19:23" ht="15.75">
      <c r="S446" s="547" t="s">
        <v>479</v>
      </c>
      <c r="U446" s="580"/>
      <c r="V446" s="580"/>
      <c r="W446" s="580"/>
    </row>
    <row r="447" spans="19:23">
      <c r="S447" s="547" t="s">
        <v>409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200</v>
      </c>
      <c r="U449" s="579"/>
      <c r="V449" s="579"/>
      <c r="W449" s="579"/>
    </row>
    <row r="450" spans="19:23" ht="15.75">
      <c r="S450" s="547" t="s">
        <v>480</v>
      </c>
      <c r="U450" s="580"/>
      <c r="V450" s="580"/>
      <c r="W450" s="580"/>
    </row>
    <row r="451" spans="19:23">
      <c r="S451" s="547" t="s">
        <v>481</v>
      </c>
      <c r="U451" s="579"/>
      <c r="V451" s="579"/>
      <c r="W451" s="579"/>
    </row>
    <row r="452" spans="19:23" ht="15.75">
      <c r="S452" s="547" t="s">
        <v>201</v>
      </c>
      <c r="U452" s="580"/>
      <c r="V452" s="580"/>
      <c r="W452" s="580"/>
    </row>
    <row r="453" spans="19:23">
      <c r="S453" s="547" t="s">
        <v>482</v>
      </c>
      <c r="U453" s="579"/>
      <c r="V453" s="579"/>
      <c r="W453" s="579"/>
    </row>
    <row r="454" spans="19:23" ht="15.75">
      <c r="S454" s="547" t="s">
        <v>483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187</v>
      </c>
      <c r="B1" s="456" t="s">
        <v>191</v>
      </c>
      <c r="C1" s="458"/>
      <c r="D1" s="453">
        <f ca="1">NOW()</f>
        <v>46035.562936574075</v>
      </c>
      <c r="E1" s="457" t="s">
        <v>187</v>
      </c>
      <c r="F1" s="456" t="s">
        <v>190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251</v>
      </c>
      <c r="C3" s="451"/>
      <c r="D3" s="220"/>
      <c r="E3" s="438"/>
      <c r="F3" s="439" t="s">
        <v>184</v>
      </c>
      <c r="G3" s="620" t="s">
        <v>487</v>
      </c>
      <c r="H3" s="220"/>
      <c r="I3" s="67" t="s">
        <v>486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189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188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187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186</v>
      </c>
      <c r="F10" s="439" t="s">
        <v>178</v>
      </c>
      <c r="G10" s="437"/>
      <c r="H10" s="220"/>
    </row>
    <row r="11" spans="1:10" ht="22.5" customHeight="1">
      <c r="A11" s="438"/>
      <c r="B11" s="446" t="s">
        <v>227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185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184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183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247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248</v>
      </c>
      <c r="C4" s="2" t="s">
        <v>249</v>
      </c>
      <c r="D4" t="s">
        <v>250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2026-01-13T12:32:27Z</dcterms:modified>
</cp:coreProperties>
</file>